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30.xml" ContentType="application/vnd.openxmlformats-officedocument.drawingml.chart+xml"/>
  <Override PartName="/xl/drawings/drawing16.xml" ContentType="application/vnd.openxmlformats-officedocument.drawingml.chartshapes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drawings/drawing19.xml" ContentType="application/vnd.openxmlformats-officedocument.drawingml.chartshapes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drawings/drawing22.xml" ContentType="application/vnd.openxmlformats-officedocument.drawingml.chartshapes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1" documentId="13_ncr:1_{0B117CA1-DE7E-45AE-91B8-5CAD70BDB6FC}" xr6:coauthVersionLast="47" xr6:coauthVersionMax="47" xr10:uidLastSave="{9355C3A2-05A9-41B1-AF17-137C2FB7BBDC}"/>
  <workbookProtection workbookAlgorithmName="SHA-512" workbookHashValue="AyWWoIa9FiC0j/FKIQ3/ASs8+h/VZQRD8vvgEAQmLlbgjXsC4Nv2jXNUDQN9/O2Z6gbsDpY0mMSu/lnqed9qnw==" workbookSaltValue="PmEfNQcV94EyujOXD2Zeg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2" l="1"/>
  <c r="Z6" i="29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H43" i="17" s="1"/>
  <c r="G13" i="17"/>
  <c r="F13" i="17"/>
  <c r="F43" i="17" s="1"/>
  <c r="E13" i="17"/>
  <c r="E43" i="17" s="1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43" i="17" s="1"/>
  <c r="D123" i="17"/>
  <c r="E82" i="17"/>
  <c r="D82" i="17"/>
  <c r="K43" i="17"/>
  <c r="I43" i="17"/>
  <c r="L43" i="17" l="1"/>
  <c r="J43" i="17"/>
  <c r="G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45C57C8-BE8A-4F6F-80D0-E84977D099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08BEC9C-BE33-430A-B5B1-3007B1C6CF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0CD1D05-4D5F-4F67-A6E1-8087119027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EAD046E-F212-45D8-AAE9-736CFA3E83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20C52D7-C60B-43C8-A82C-D56EA74AD8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7430EEB-DE24-471F-B757-55A35FD696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CF5C95A-F81D-4D84-AD4B-74BD83DE7C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225917F-98E6-4EE9-9B33-9A3C4A063B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01F52D9-06D0-449B-A43C-96439B026E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EFAE7C4-9D0C-4568-9931-7F3C48332E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EDA48F0-F307-4E21-92E1-54B16C8879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90D6590-DC08-472A-B287-651241CC82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A3FEFA2-14B4-4DB8-A6C4-43EFF7FC65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A570D4-9C84-474D-A885-E7FC993B38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4A367C5-6BEA-47EC-AC8C-3FA63A345A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B79041B-1973-490B-89A2-0A3FC44083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04F1347-7441-4412-B9DD-D7519375B9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FF488DE-B25E-4388-AAB7-426F5570F0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A3B0D96-FEF0-4B6C-A6AE-81E35C08CB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C57783E-A9EF-4523-BE32-5027E191FC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AAD0C3A-F0BC-4BBC-BE8F-2186E5A96E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B118C57-6487-464D-B146-65FC42C200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E795B89-7563-4514-9741-AA17929EFD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2F939D4-7E24-4EAE-80C7-C14E27FF58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F0D661C-77BC-4E3E-8075-8611BDAD4B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E8F59E8-D9A7-4F72-925C-8C34362664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6F92EDF-E5E9-4FB7-8D82-B86A72C4DB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E8C9592-AB17-4ED0-AF17-54582839A8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B55F9F8-63CC-4022-8F99-878E195437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A4C38D8-C2DB-407B-B836-2DD1AD42DA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0DFC847-CDB7-4135-806B-BF94ABD476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45D8E61-E21F-4843-865F-C762670B65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<sst xmlns="http://schemas.openxmlformats.org/spreadsheetml/2006/main" count="2559" uniqueCount="1527">
  <si>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</si>
  <si>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</si>
  <si>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</si>
  <si>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</si>
  <si>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</si>
  <si>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</si>
  <si>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</si>
  <si>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Araba/Álava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</si>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</sst>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130ACD9D-7615-4DC6-859D-7191FAE2D1C2}"/>
    <cellStyle name="Normal" xfId="0" builtinId="0"/>
    <cellStyle name="Normal 2" xfId="1" xr:uid="{88B9F684-2132-4827-B020-098DB1CCDEC5}"/>
    <cellStyle name="Normal 3" xfId="3" xr:uid="{CAC8F3BA-CFF0-4498-9156-2BAFE26991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6-49F9-B7BD-04BA48BE1F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76-49F9-B7BD-04BA48BE1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1531</c:v>
                </c:pt>
                <c:pt idx="1">
                  <c:v>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6-49F9-B7BD-04BA48BE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2B-451B-87FE-88DD90FAB3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2B-451B-87FE-88DD90FAB3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2B-451B-87FE-88DD90FAB3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18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2B-451B-87FE-88DD90FAB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4-439C-901B-BD606CE85C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64-439C-901B-BD606CE85C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4-439C-901B-BD606CE8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E5-4F78-8FCC-7C95FAB257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E5-4F78-8FCC-7C95FAB257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3092</c:v>
                </c:pt>
                <c:pt idx="1">
                  <c:v>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5-4F78-8FCC-7C95FAB25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317</c:v>
              </c:pt>
              <c:pt idx="1">
                <c:v>863</c:v>
              </c:pt>
              <c:pt idx="2">
                <c:v>17</c:v>
              </c:pt>
              <c:pt idx="3">
                <c:v>1</c:v>
              </c:pt>
              <c:pt idx="4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0-C92F-47E0-9D63-AF961F120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986</c:v>
              </c:pt>
              <c:pt idx="1">
                <c:v>775</c:v>
              </c:pt>
              <c:pt idx="2">
                <c:v>13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766-40F3-A5CE-E96538B3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48</c:v>
              </c:pt>
              <c:pt idx="2">
                <c:v>6</c:v>
              </c:pt>
              <c:pt idx="3">
                <c:v>1</c:v>
              </c:pt>
              <c:pt idx="4">
                <c:v>21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DB9-406D-AFAA-1327E84B5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21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33D-4CFA-804D-9F585874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1532</c:v>
              </c:pt>
              <c:pt idx="1">
                <c:v>19</c:v>
              </c:pt>
              <c:pt idx="2">
                <c:v>302</c:v>
              </c:pt>
              <c:pt idx="3">
                <c:v>29</c:v>
              </c:pt>
              <c:pt idx="4">
                <c:v>13</c:v>
              </c:pt>
              <c:pt idx="5">
                <c:v>3</c:v>
              </c:pt>
              <c:pt idx="6">
                <c:v>33</c:v>
              </c:pt>
              <c:pt idx="7">
                <c:v>281</c:v>
              </c:pt>
              <c:pt idx="8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D19-44FA-9D89-66243B410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Autorización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237</c:v>
              </c:pt>
              <c:pt idx="1">
                <c:v>165</c:v>
              </c:pt>
              <c:pt idx="2">
                <c:v>25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9164-441D-A884-E89966CD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991</c:v>
              </c:pt>
              <c:pt idx="1">
                <c:v>995</c:v>
              </c:pt>
              <c:pt idx="2">
                <c:v>629</c:v>
              </c:pt>
              <c:pt idx="3">
                <c:v>187</c:v>
              </c:pt>
              <c:pt idx="4">
                <c:v>111</c:v>
              </c:pt>
              <c:pt idx="5">
                <c:v>2174</c:v>
              </c:pt>
              <c:pt idx="6">
                <c:v>198</c:v>
              </c:pt>
              <c:pt idx="7">
                <c:v>191</c:v>
              </c:pt>
              <c:pt idx="8">
                <c:v>174</c:v>
              </c:pt>
              <c:pt idx="9">
                <c:v>318</c:v>
              </c:pt>
              <c:pt idx="10">
                <c:v>282</c:v>
              </c:pt>
              <c:pt idx="11">
                <c:v>218</c:v>
              </c:pt>
              <c:pt idx="12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279D-4E25-901E-454624C6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9E-4A78-A65F-C92CC9E7F3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9E-4A78-A65F-C92CC9E7F3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9E-4A78-A65F-C92CC9E7F3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135</c:v>
                </c:pt>
                <c:pt idx="1">
                  <c:v>296</c:v>
                </c:pt>
                <c:pt idx="2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E-4A78-A65F-C92CC9E7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73</c:v>
              </c:pt>
              <c:pt idx="1">
                <c:v>385</c:v>
              </c:pt>
              <c:pt idx="2">
                <c:v>143</c:v>
              </c:pt>
              <c:pt idx="3">
                <c:v>100</c:v>
              </c:pt>
              <c:pt idx="4">
                <c:v>773</c:v>
              </c:pt>
              <c:pt idx="5">
                <c:v>126</c:v>
              </c:pt>
              <c:pt idx="6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3BCC-4653-ACFD-69FDE864B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186</c:v>
              </c:pt>
              <c:pt idx="2">
                <c:v>67</c:v>
              </c:pt>
              <c:pt idx="3">
                <c:v>40</c:v>
              </c:pt>
              <c:pt idx="4">
                <c:v>59</c:v>
              </c:pt>
              <c:pt idx="5">
                <c:v>613</c:v>
              </c:pt>
              <c:pt idx="6">
                <c:v>73</c:v>
              </c:pt>
              <c:pt idx="7">
                <c:v>12</c:v>
              </c:pt>
              <c:pt idx="8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9010-44B3-8724-AF45EDD53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153</c:v>
              </c:pt>
              <c:pt idx="1">
                <c:v>115</c:v>
              </c:pt>
              <c:pt idx="2">
                <c:v>347</c:v>
              </c:pt>
              <c:pt idx="3">
                <c:v>58</c:v>
              </c:pt>
              <c:pt idx="4">
                <c:v>117</c:v>
              </c:pt>
              <c:pt idx="5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211D-4DA0-978D-4EAE5030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127</c:v>
              </c:pt>
              <c:pt idx="1">
                <c:v>58</c:v>
              </c:pt>
              <c:pt idx="2">
                <c:v>272</c:v>
              </c:pt>
              <c:pt idx="3">
                <c:v>117</c:v>
              </c:pt>
              <c:pt idx="4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F2D0-4BF2-89FF-0BE135D7F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Constitución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13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62-4751-8BF1-65918403A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01-42EA-A1AA-7FD3F8FB7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Hacienda Pública / Seguridad Social 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3D-4215-9D97-CBDF586B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Medio ambiente</c:v>
                </c:pt>
                <c:pt idx="1">
                  <c:v>Delitos electorales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13</c:v>
              </c:pt>
              <c:pt idx="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985D-4A85-9B66-DABFE5BF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</c:v>
              </c:pt>
              <c:pt idx="1">
                <c:v>1</c:v>
              </c:pt>
              <c:pt idx="2">
                <c:v>9</c:v>
              </c:pt>
              <c:pt idx="3">
                <c:v>8</c:v>
              </c:pt>
              <c:pt idx="4">
                <c:v>10</c:v>
              </c:pt>
              <c:pt idx="5">
                <c:v>15</c:v>
              </c:pt>
              <c:pt idx="6">
                <c:v>5</c:v>
              </c:pt>
              <c:pt idx="7">
                <c:v>1</c:v>
              </c:pt>
              <c:pt idx="8">
                <c:v>23</c:v>
              </c:pt>
              <c:pt idx="9">
                <c:v>4</c:v>
              </c:pt>
              <c:pt idx="10">
                <c:v>2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7F3-48C6-9317-7D3C1C7B6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147</c:v>
              </c:pt>
              <c:pt idx="1">
                <c:v>93</c:v>
              </c:pt>
              <c:pt idx="2">
                <c:v>489</c:v>
              </c:pt>
              <c:pt idx="3">
                <c:v>65</c:v>
              </c:pt>
              <c:pt idx="4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920A-455D-9841-6A21CD883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F8-4BAF-A0DF-0BA13CAE6E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F8-4BAF-A0DF-0BA13CAE6E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619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8-4BAF-A0DF-0BA13CAE6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BE-437F-9696-1738616D4E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BE-437F-9696-1738616D4E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BE-437F-9696-1738616D4E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BE-437F-9696-1738616D4ED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E-437F-9696-1738616D4E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BE-437F-9696-1738616D4E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BE-437F-9696-1738616D4E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E-437F-9696-1738616D4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46-4475-9518-0BAAED8C87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46-4475-9518-0BAAED8C87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46-4475-9518-0BAAED8C87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46-4475-9518-0BAAED8C87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46-4475-9518-0BAAED8C870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46-4475-9518-0BAAED8C8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46-4475-9518-0BAAED8C8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46-4475-9518-0BAAED8C8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46-4475-9518-0BAAED8C87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46-4475-9518-0BAAED8C8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455</c:v>
              </c:pt>
              <c:pt idx="1">
                <c:v>33</c:v>
              </c:pt>
              <c:pt idx="2">
                <c:v>94</c:v>
              </c:pt>
              <c:pt idx="3">
                <c:v>103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4431-4677-8089-E163A984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206</c:v>
              </c:pt>
              <c:pt idx="1">
                <c:v>24</c:v>
              </c:pt>
              <c:pt idx="2">
                <c:v>2</c:v>
              </c:pt>
              <c:pt idx="3">
                <c:v>103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6C77-4F9A-878D-5243208F7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C5F7-4EAB-95BF-29548E50F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38-46D7-A3C7-BCF2D5A6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145</c:v>
              </c:pt>
              <c:pt idx="1">
                <c:v>9</c:v>
              </c:pt>
              <c:pt idx="2">
                <c:v>60</c:v>
              </c:pt>
              <c:pt idx="3">
                <c:v>23</c:v>
              </c:pt>
              <c:pt idx="4">
                <c:v>1</c:v>
              </c:pt>
              <c:pt idx="5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36E7-43F3-BF87-A759F182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88</c:v>
              </c:pt>
              <c:pt idx="1">
                <c:v>8</c:v>
              </c:pt>
              <c:pt idx="2">
                <c:v>1</c:v>
              </c:pt>
              <c:pt idx="3">
                <c:v>8</c:v>
              </c:pt>
              <c:pt idx="4">
                <c:v>27</c:v>
              </c:pt>
              <c:pt idx="5">
                <c:v>132</c:v>
              </c:pt>
              <c:pt idx="6">
                <c:v>19</c:v>
              </c:pt>
              <c:pt idx="7">
                <c:v>8</c:v>
              </c:pt>
              <c:pt idx="8">
                <c:v>1</c:v>
              </c:pt>
              <c:pt idx="9">
                <c:v>1</c:v>
              </c:pt>
              <c:pt idx="10">
                <c:v>5</c:v>
              </c:pt>
              <c:pt idx="11">
                <c:v>6</c:v>
              </c:pt>
              <c:pt idx="12">
                <c:v>35</c:v>
              </c:pt>
              <c:pt idx="13">
                <c:v>116</c:v>
              </c:pt>
              <c:pt idx="1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734-4F72-899B-F4A38C0FA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  <c:pt idx="5">
                  <c:v>Ensayos Clínicos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132</c:v>
              </c:pt>
              <c:pt idx="1">
                <c:v>64</c:v>
              </c:pt>
              <c:pt idx="2">
                <c:v>47</c:v>
              </c:pt>
              <c:pt idx="3">
                <c:v>28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F2-454F-A557-F726743DC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983-BB96-79E9C786CF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28-4983-BB96-79E9C786CF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8-4983-BB96-79E9C786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19-4497-BAAE-E0E71A6DB7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19-4497-BAAE-E0E71A6DB7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202</c:v>
                </c:pt>
                <c:pt idx="1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9-4497-BAAE-E0E71A6DB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4C-4359-AB81-CADE8F1377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4C-4359-AB81-CADE8F1377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4C-4359-AB81-CADE8F137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4C-4359-AB81-CADE8F13770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4C-4359-AB81-CADE8F13770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11</c:v>
                </c:pt>
                <c:pt idx="1">
                  <c:v>19</c:v>
                </c:pt>
                <c:pt idx="2">
                  <c:v>23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4C-4359-AB81-CADE8F1377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200</c:v>
              </c:pt>
              <c:pt idx="1">
                <c:v>109</c:v>
              </c:pt>
              <c:pt idx="2">
                <c:v>1</c:v>
              </c:pt>
              <c:pt idx="3">
                <c:v>3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ACC-49AC-9052-C048F74D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044-4BE9-9F38-4DF5D4DB3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72E-4747-BEB1-5B6F2FF0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7D-4A1B-8BB0-FFD572D2E3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7D-4A1B-8BB0-FFD572D2E3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90</c:v>
                </c:pt>
                <c:pt idx="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7D-4A1B-8BB0-FFD572D2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8E-4826-B67E-764CA0F999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8E-4826-B67E-764CA0F999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8E-4826-B67E-764CA0F999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8E-4826-B67E-764CA0F9995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E-4826-B67E-764CA0F999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23</c:v>
                </c:pt>
                <c:pt idx="1">
                  <c:v>180</c:v>
                </c:pt>
                <c:pt idx="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E-4826-B67E-764CA0F99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1093</c:v>
              </c:pt>
              <c:pt idx="1">
                <c:v>296</c:v>
              </c:pt>
              <c:pt idx="2">
                <c:v>19</c:v>
              </c:pt>
              <c:pt idx="3">
                <c:v>5</c:v>
              </c:pt>
              <c:pt idx="4">
                <c:v>2</c:v>
              </c:pt>
              <c:pt idx="5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0-0D77-4812-8D34-31F7661DE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182</c:v>
              </c:pt>
              <c:pt idx="1">
                <c:v>60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B78D-419D-94E4-23174B3CE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16-45C0-A1D6-50240EA34E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16-45C0-A1D6-50240EA34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6-45C0-A1D6-50240EA34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101-444D-AEF3-9016E1B0C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249-4E0E-8ECE-C6717751B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76A-481A-9EC7-195E4F839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178-47D8-88D8-4B14F5DA0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88A-4A44-AAD0-96F3CABC9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84</c:v>
              </c:pt>
              <c:pt idx="2">
                <c:v>13</c:v>
              </c:pt>
              <c:pt idx="3">
                <c:v>13</c:v>
              </c:pt>
              <c:pt idx="4">
                <c:v>77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6CB-4CF1-A0A2-D9A293FD5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442</c:v>
              </c:pt>
              <c:pt idx="2">
                <c:v>13</c:v>
              </c:pt>
              <c:pt idx="3">
                <c:v>1</c:v>
              </c:pt>
              <c:pt idx="4">
                <c:v>42</c:v>
              </c:pt>
              <c:pt idx="5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0AB4-4F0F-ADC1-9A9990961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368</c:v>
              </c:pt>
              <c:pt idx="2">
                <c:v>10</c:v>
              </c:pt>
              <c:pt idx="3">
                <c:v>32</c:v>
              </c:pt>
              <c:pt idx="4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85BE-42D5-B814-21FF2CF6A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6</c:v>
              </c:pt>
              <c:pt idx="2">
                <c:v>1</c:v>
              </c:pt>
              <c:pt idx="3">
                <c:v>3</c:v>
              </c:pt>
              <c:pt idx="4">
                <c:v>14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448-4EDA-A52B-B5390F91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  <c:pt idx="4">
                <c:v>13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930-4230-82B2-F30594DC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06-4CA4-AA37-ACDB8394FF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06-4CA4-AA37-ACDB8394FF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6-4CA4-AA37-ACDB8394F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8C-4EA4-9C4D-3AC51DA14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299</c:v>
              </c:pt>
              <c:pt idx="2">
                <c:v>9</c:v>
              </c:pt>
              <c:pt idx="3">
                <c:v>1</c:v>
              </c:pt>
              <c:pt idx="4">
                <c:v>23</c:v>
              </c:pt>
              <c:pt idx="5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EB92-4A04-B619-75E203F60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321-4142-BEE3-8E6EAF57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Delitos Leves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1F1-44E4-8170-B09A8514A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C95-4B96-B9AB-E08C4966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25-4615-8496-FF9E6BF20D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25-4615-8496-FF9E6BF20D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25-4615-8496-FF9E6BF20D4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25-4615-8496-FF9E6BF20D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71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5-4615-8496-FF9E6BF20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CF-4C8C-999F-2D0725B7A7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CF-4C8C-999F-2D0725B7A7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545</c:v>
                </c:pt>
                <c:pt idx="1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F-4C8C-999F-2D0725B7A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0-46D7-8DE0-F4A0335BC5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40-46D7-8DE0-F4A0335BC5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40-46D7-8DE0-F4A0335BC5A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20</c:v>
                </c:pt>
                <c:pt idx="1">
                  <c:v>689</c:v>
                </c:pt>
                <c:pt idx="2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40-46D7-8DE0-F4A0335B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9730774-4026-4627-9545-B2D5BABA2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97154</xdr:colOff>
      <xdr:row>6</xdr:row>
      <xdr:rowOff>112395</xdr:rowOff>
    </xdr:from>
    <xdr:to>
      <xdr:col>11</xdr:col>
      <xdr:colOff>510539</xdr:colOff>
      <xdr:row>18</xdr:row>
      <xdr:rowOff>131445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675E6E2-943A-4462-A859-1E20BB98B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325AE89-D603-4994-B428-B81C2E043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EE45B1F-0299-4BFF-B374-3BC9BD646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A96C305-ED6D-4C24-983C-80FE048E6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857CDBF-3407-44DA-8779-DA1EE3CDB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EB98EAB-4B1A-4AA2-AC98-79A251ADD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E6B284D-D7B4-4815-B4B9-7533881B9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B039777-B370-445A-9348-821C82467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EDDBC9A-A85C-4688-83E5-DA187BDD5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90B7100-CE45-4B95-B4B7-F041002A1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BEE3D00-B45E-4457-8B6A-B2B434750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63B5196-A9D3-21B0-12EB-83CD11D9F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174625</xdr:colOff>
      <xdr:row>7</xdr:row>
      <xdr:rowOff>57150</xdr:rowOff>
    </xdr:from>
    <xdr:to>
      <xdr:col>21</xdr:col>
      <xdr:colOff>438150</xdr:colOff>
      <xdr:row>19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0D24863-04ED-C5BE-4E66-8701C7C9B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45</xdr:col>
      <xdr:colOff>165100</xdr:colOff>
      <xdr:row>8</xdr:row>
      <xdr:rowOff>19050</xdr:rowOff>
    </xdr:from>
    <xdr:to>
      <xdr:col>53</xdr:col>
      <xdr:colOff>107950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4D90A54-4791-D497-9EB5-9797C5C7C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35AEA09-0EA7-C921-ECF8-B09BA6045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21</xdr:row>
      <xdr:rowOff>95250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4E7F4EF-8A43-CC1E-434C-0A65619AF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7654502-E787-87F7-8A70-A76CA281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04D84B4-B3EF-CC6B-6989-DDD1D8CEB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7CB7610-737F-522A-14D5-79F09EB5F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FBFA12F-1F55-B274-7529-050B749BC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41B6DDD-B78D-2109-3621-C96B43D83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3A7183B-6DC5-2B59-0F0B-D52A0215F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E019D35-5D28-24DB-7212-1A163D063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8C23CB9-F4A4-9D7C-DE64-C2AABC112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D0C9FFF-9BD5-AF74-1BB5-6146CB12D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C617B66A-6DA4-FBFD-D272-91816B3F4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D681918F-DA3E-3E96-2519-3FA2511C7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6D84C5C2-C9DE-A55A-2DE0-2867FBE7A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378CE9-D581-4B1F-8B3F-0C5FF3852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16E2AD-C630-44BD-8682-D37D72F1E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CBC9D13-78A3-27C2-07FB-48FC1B181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5400DFF-6025-CE4D-9820-CC4658902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32FBE44-3875-AA44-8B6E-4DE88908B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87A2DC75-04CE-B5B7-E58A-E0EB7D906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3AE4DE7-E115-D661-5793-FEC9E875D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06957FC-2DFD-5738-FC65-2ABA2D0D54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E7901B2-A7C7-F488-6223-1B4EA30A7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B3D49F0-75E5-4100-81DE-850DE64E7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9BBE52B-29F9-473A-9AF4-CF072A09A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7027F16-B4A1-4FF9-FFA6-906A60900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FC33A93-BCF6-5792-4D79-F716C5F91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6" name="graficoVDomesticaDiligenciasInv">
          <a:extLst>
            <a:ext uri="{FF2B5EF4-FFF2-40B4-BE49-F238E27FC236}">
              <a16:creationId xmlns:a16="http://schemas.microsoft.com/office/drawing/2014/main" id="{B74395D8-9F05-BF92-87E0-C6C1968EB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F2C125D-1397-4A41-BD45-C30164615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3D2845B-286C-419C-B95A-DD65B6178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BEFC4B6-CC66-78AA-D276-E20EC6F77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B9DB818-B490-B299-BBB2-DA56DC021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0A6E3AB-4D8C-4C97-8BFF-FC9B8DF28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A55F788-625C-4C70-87AF-6B9D1F11A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D8B2321-CF08-8892-F18F-E59AC8985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5382011-DE37-E74E-70C2-FC22F1C43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4C5D0CB-D1B9-69DF-81E9-E3836E3A8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F096667-94BB-8C40-9CBA-E4F619C98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CE4635D-2034-CA5C-C2F7-6BEF06E7B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0A818AC-8321-73B0-C9F5-A949832C6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F19BD39-FC5A-3C9D-BFD1-AD25ED340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C4E1DF0-342F-2C8B-9B91-EB6D16FCD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496BC8C-3489-3E63-0D51-4313F32E4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CBF97BF-BF55-DC78-E009-C6010F205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D4A2BE80-1038-5D66-5A6F-063888004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7030A301-9C25-6C4B-42E0-76A014C83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B5D2556-B66D-2208-D882-84638C6B5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9133174-B15C-2A10-39F5-907A921F1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1621449-F4A4-FDDC-D034-1762321A2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>
      <selection activeCell="C15" sqref="C15"/>
    </sheetView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aRQyoAi6QwO7x3dKxHVm6ff725bAhBUl0LXIV0wbTej3J9W0YB/lIPmEUMTs1k25qji83KjRhH8QIfNmp/DPww==" saltValue="rxLFhUVj5wJRz/vmqfAgk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4</v>
      </c>
      <c r="D5" s="14">
        <v>3</v>
      </c>
      <c r="E5" s="22">
        <v>1</v>
      </c>
    </row>
    <row r="6" spans="1:5" x14ac:dyDescent="0.3">
      <c r="A6" s="21" t="s">
        <v>1185</v>
      </c>
      <c r="B6" s="16"/>
      <c r="C6" s="14">
        <v>0</v>
      </c>
      <c r="D6" s="14">
        <v>0</v>
      </c>
      <c r="E6" s="22">
        <v>0</v>
      </c>
    </row>
    <row r="7" spans="1:5" x14ac:dyDescent="0.3">
      <c r="A7" s="21" t="s">
        <v>1186</v>
      </c>
      <c r="B7" s="16"/>
      <c r="C7" s="14">
        <v>1</v>
      </c>
      <c r="D7" s="14">
        <v>1</v>
      </c>
      <c r="E7" s="22">
        <v>0</v>
      </c>
    </row>
    <row r="8" spans="1:5" x14ac:dyDescent="0.3">
      <c r="A8" s="21" t="s">
        <v>1187</v>
      </c>
      <c r="B8" s="16"/>
      <c r="C8" s="14">
        <v>11</v>
      </c>
      <c r="D8" s="14">
        <v>9</v>
      </c>
      <c r="E8" s="22">
        <v>2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2">
        <v>0</v>
      </c>
    </row>
    <row r="10" spans="1:5" x14ac:dyDescent="0.3">
      <c r="A10" s="21" t="s">
        <v>1188</v>
      </c>
      <c r="B10" s="16"/>
      <c r="C10" s="14">
        <v>2</v>
      </c>
      <c r="D10" s="14">
        <v>1</v>
      </c>
      <c r="E10" s="22">
        <v>1</v>
      </c>
    </row>
    <row r="11" spans="1:5" x14ac:dyDescent="0.3">
      <c r="A11" s="195" t="s">
        <v>956</v>
      </c>
      <c r="B11" s="196"/>
      <c r="C11" s="29">
        <v>18</v>
      </c>
      <c r="D11" s="29">
        <v>14</v>
      </c>
      <c r="E11" s="29">
        <v>4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2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5" t="s">
        <v>956</v>
      </c>
      <c r="B17" s="196"/>
      <c r="C17" s="29">
        <v>2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4</v>
      </c>
    </row>
    <row r="22" spans="1:3" x14ac:dyDescent="0.3">
      <c r="A22" s="21" t="s">
        <v>1185</v>
      </c>
      <c r="B22" s="16"/>
      <c r="C22" s="22">
        <v>0</v>
      </c>
    </row>
    <row r="23" spans="1:3" x14ac:dyDescent="0.3">
      <c r="A23" s="21" t="s">
        <v>1186</v>
      </c>
      <c r="B23" s="16"/>
      <c r="C23" s="22">
        <v>1</v>
      </c>
    </row>
    <row r="24" spans="1:3" x14ac:dyDescent="0.3">
      <c r="A24" s="21" t="s">
        <v>1187</v>
      </c>
      <c r="B24" s="16"/>
      <c r="C24" s="22">
        <v>9</v>
      </c>
    </row>
    <row r="25" spans="1:3" x14ac:dyDescent="0.3">
      <c r="A25" s="21" t="s">
        <v>615</v>
      </c>
      <c r="B25" s="16"/>
      <c r="C25" s="22">
        <v>1</v>
      </c>
    </row>
    <row r="26" spans="1:3" x14ac:dyDescent="0.3">
      <c r="A26" s="21" t="s">
        <v>1188</v>
      </c>
      <c r="B26" s="16"/>
      <c r="C26" s="22">
        <v>4</v>
      </c>
    </row>
    <row r="27" spans="1:3" x14ac:dyDescent="0.3">
      <c r="A27" s="195" t="s">
        <v>956</v>
      </c>
      <c r="B27" s="196"/>
      <c r="C27" s="29">
        <v>19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0</v>
      </c>
    </row>
    <row r="32" spans="1:3" x14ac:dyDescent="0.3">
      <c r="A32" s="21" t="s">
        <v>1029</v>
      </c>
      <c r="B32" s="16"/>
      <c r="C32" s="22">
        <v>0</v>
      </c>
    </row>
    <row r="33" spans="1:3" x14ac:dyDescent="0.3">
      <c r="A33" s="21" t="s">
        <v>1194</v>
      </c>
      <c r="B33" s="16"/>
      <c r="C33" s="22">
        <v>17</v>
      </c>
    </row>
    <row r="34" spans="1:3" x14ac:dyDescent="0.3">
      <c r="A34" s="21" t="s">
        <v>1127</v>
      </c>
      <c r="B34" s="16"/>
      <c r="C34" s="22">
        <v>1</v>
      </c>
    </row>
    <row r="35" spans="1:3" x14ac:dyDescent="0.3">
      <c r="A35" s="21" t="s">
        <v>1195</v>
      </c>
      <c r="B35" s="16"/>
      <c r="C35" s="22">
        <v>0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5" t="s">
        <v>956</v>
      </c>
      <c r="B40" s="196"/>
      <c r="C40" s="29">
        <v>18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0</v>
      </c>
    </row>
    <row r="45" spans="1:3" x14ac:dyDescent="0.3">
      <c r="A45" s="21" t="s">
        <v>1185</v>
      </c>
      <c r="B45" s="16"/>
      <c r="C45" s="22">
        <v>0</v>
      </c>
    </row>
    <row r="46" spans="1:3" x14ac:dyDescent="0.3">
      <c r="A46" s="21" t="s">
        <v>1186</v>
      </c>
      <c r="B46" s="16"/>
      <c r="C46" s="22">
        <v>0</v>
      </c>
    </row>
    <row r="47" spans="1:3" x14ac:dyDescent="0.3">
      <c r="A47" s="21" t="s">
        <v>1187</v>
      </c>
      <c r="B47" s="16"/>
      <c r="C47" s="22">
        <v>1</v>
      </c>
    </row>
    <row r="48" spans="1:3" x14ac:dyDescent="0.3">
      <c r="A48" s="21" t="s">
        <v>615</v>
      </c>
      <c r="B48" s="16"/>
      <c r="C48" s="22">
        <v>0</v>
      </c>
    </row>
    <row r="49" spans="1:3" x14ac:dyDescent="0.3">
      <c r="A49" s="21" t="s">
        <v>1188</v>
      </c>
      <c r="B49" s="16"/>
      <c r="C49" s="22">
        <v>0</v>
      </c>
    </row>
    <row r="50" spans="1:3" x14ac:dyDescent="0.3">
      <c r="A50" s="195" t="s">
        <v>956</v>
      </c>
      <c r="B50" s="196"/>
      <c r="C50" s="29">
        <v>1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2" t="s">
        <v>1184</v>
      </c>
      <c r="B53" s="13" t="s">
        <v>81</v>
      </c>
      <c r="C53" s="31"/>
    </row>
    <row r="54" spans="1:3" x14ac:dyDescent="0.3">
      <c r="A54" s="174"/>
      <c r="B54" s="13" t="s">
        <v>82</v>
      </c>
      <c r="C54" s="31"/>
    </row>
    <row r="55" spans="1:3" x14ac:dyDescent="0.3">
      <c r="A55" s="172" t="s">
        <v>1185</v>
      </c>
      <c r="B55" s="13" t="s">
        <v>81</v>
      </c>
      <c r="C55" s="31"/>
    </row>
    <row r="56" spans="1:3" x14ac:dyDescent="0.3">
      <c r="A56" s="174"/>
      <c r="B56" s="13" t="s">
        <v>82</v>
      </c>
      <c r="C56" s="31"/>
    </row>
    <row r="57" spans="1:3" x14ac:dyDescent="0.3">
      <c r="A57" s="172" t="s">
        <v>1186</v>
      </c>
      <c r="B57" s="13" t="s">
        <v>81</v>
      </c>
      <c r="C57" s="22">
        <v>1</v>
      </c>
    </row>
    <row r="58" spans="1:3" x14ac:dyDescent="0.3">
      <c r="A58" s="174"/>
      <c r="B58" s="13" t="s">
        <v>82</v>
      </c>
      <c r="C58" s="31"/>
    </row>
    <row r="59" spans="1:3" x14ac:dyDescent="0.3">
      <c r="A59" s="172" t="s">
        <v>1187</v>
      </c>
      <c r="B59" s="13" t="s">
        <v>81</v>
      </c>
      <c r="C59" s="22">
        <v>1</v>
      </c>
    </row>
    <row r="60" spans="1:3" x14ac:dyDescent="0.3">
      <c r="A60" s="174"/>
      <c r="B60" s="13" t="s">
        <v>82</v>
      </c>
      <c r="C60" s="31"/>
    </row>
    <row r="61" spans="1:3" x14ac:dyDescent="0.3">
      <c r="A61" s="172" t="s">
        <v>615</v>
      </c>
      <c r="B61" s="13" t="s">
        <v>81</v>
      </c>
      <c r="C61" s="31"/>
    </row>
    <row r="62" spans="1:3" x14ac:dyDescent="0.3">
      <c r="A62" s="174"/>
      <c r="B62" s="13" t="s">
        <v>82</v>
      </c>
      <c r="C62" s="31"/>
    </row>
    <row r="63" spans="1:3" x14ac:dyDescent="0.3">
      <c r="A63" s="172" t="s">
        <v>1188</v>
      </c>
      <c r="B63" s="13" t="s">
        <v>81</v>
      </c>
      <c r="C63" s="22">
        <v>1</v>
      </c>
    </row>
    <row r="64" spans="1:3" x14ac:dyDescent="0.3">
      <c r="A64" s="174"/>
      <c r="B64" s="13" t="s">
        <v>82</v>
      </c>
      <c r="C64" s="31"/>
    </row>
    <row r="65" spans="1:3" x14ac:dyDescent="0.3">
      <c r="A65" s="195" t="s">
        <v>956</v>
      </c>
      <c r="B65" s="196"/>
      <c r="C65" s="29">
        <v>3</v>
      </c>
    </row>
    <row r="66" spans="1:3" x14ac:dyDescent="0.3">
      <c r="A66" s="6"/>
    </row>
  </sheetData>
  <sheetProtection algorithmName="SHA-512" hashValue="zBv4IRjm6qi4fFw80SFvd7w3KSGqgDK47QDozSImqIAKeV+G1ap12BASyz+chUEaW/mXOFvM6egdohGs2u3rpQ==" saltValue="cQ5wpt1RKZe2Hh+Rj2Pjg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7" t="s">
        <v>1202</v>
      </c>
      <c r="B5" s="36" t="s">
        <v>1203</v>
      </c>
      <c r="C5" s="42">
        <v>97</v>
      </c>
      <c r="D5" s="42">
        <v>8</v>
      </c>
      <c r="E5" s="42">
        <v>1</v>
      </c>
      <c r="F5" s="37">
        <v>0</v>
      </c>
    </row>
    <row r="6" spans="1:6" x14ac:dyDescent="0.3">
      <c r="A6" s="189"/>
      <c r="B6" s="36" t="s">
        <v>1204</v>
      </c>
      <c r="C6" s="42">
        <v>46</v>
      </c>
      <c r="D6" s="42">
        <v>3</v>
      </c>
      <c r="E6" s="42">
        <v>0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0.399999999999999" x14ac:dyDescent="0.3">
      <c r="A8" s="187" t="s">
        <v>1207</v>
      </c>
      <c r="B8" s="36" t="s">
        <v>1208</v>
      </c>
      <c r="C8" s="42">
        <v>7</v>
      </c>
      <c r="D8" s="42">
        <v>2</v>
      </c>
      <c r="E8" s="42">
        <v>1</v>
      </c>
      <c r="F8" s="37">
        <v>0</v>
      </c>
    </row>
    <row r="9" spans="1:6" x14ac:dyDescent="0.3">
      <c r="A9" s="188"/>
      <c r="B9" s="36" t="s">
        <v>1209</v>
      </c>
      <c r="C9" s="42">
        <v>3</v>
      </c>
      <c r="D9" s="42">
        <v>0</v>
      </c>
      <c r="E9" s="42">
        <v>1</v>
      </c>
      <c r="F9" s="37">
        <v>0</v>
      </c>
    </row>
    <row r="10" spans="1:6" x14ac:dyDescent="0.3">
      <c r="A10" s="189"/>
      <c r="B10" s="36" t="s">
        <v>1210</v>
      </c>
      <c r="C10" s="42">
        <v>1</v>
      </c>
      <c r="D10" s="42">
        <v>0</v>
      </c>
      <c r="E10" s="42">
        <v>0</v>
      </c>
      <c r="F10" s="37">
        <v>0</v>
      </c>
    </row>
    <row r="11" spans="1:6" ht="20.399999999999999" x14ac:dyDescent="0.3">
      <c r="A11" s="187" t="s">
        <v>1211</v>
      </c>
      <c r="B11" s="36" t="s">
        <v>1212</v>
      </c>
      <c r="C11" s="42">
        <v>1</v>
      </c>
      <c r="D11" s="42">
        <v>0</v>
      </c>
      <c r="E11" s="42">
        <v>0</v>
      </c>
      <c r="F11" s="37">
        <v>0</v>
      </c>
    </row>
    <row r="12" spans="1:6" x14ac:dyDescent="0.3">
      <c r="A12" s="188"/>
      <c r="B12" s="36" t="s">
        <v>1213</v>
      </c>
      <c r="C12" s="42">
        <v>10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9"/>
      <c r="B13" s="36" t="s">
        <v>1214</v>
      </c>
      <c r="C13" s="42">
        <v>2</v>
      </c>
      <c r="D13" s="42">
        <v>0</v>
      </c>
      <c r="E13" s="42">
        <v>1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42">
        <v>0</v>
      </c>
      <c r="D14" s="42">
        <v>0</v>
      </c>
      <c r="E14" s="42">
        <v>0</v>
      </c>
      <c r="F14" s="37">
        <v>0</v>
      </c>
    </row>
    <row r="15" spans="1:6" x14ac:dyDescent="0.3">
      <c r="A15" s="187" t="s">
        <v>1217</v>
      </c>
      <c r="B15" s="36" t="s">
        <v>1218</v>
      </c>
      <c r="C15" s="42">
        <v>458</v>
      </c>
      <c r="D15" s="42">
        <v>48</v>
      </c>
      <c r="E15" s="42">
        <v>0</v>
      </c>
      <c r="F15" s="37">
        <v>2</v>
      </c>
    </row>
    <row r="16" spans="1:6" x14ac:dyDescent="0.3">
      <c r="A16" s="188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8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3">
      <c r="A18" s="188"/>
      <c r="B18" s="36" t="s">
        <v>1221</v>
      </c>
      <c r="C18" s="42">
        <v>2</v>
      </c>
      <c r="D18" s="42">
        <v>1</v>
      </c>
      <c r="E18" s="42">
        <v>0</v>
      </c>
      <c r="F18" s="37">
        <v>0</v>
      </c>
    </row>
    <row r="19" spans="1:6" ht="20.399999999999999" x14ac:dyDescent="0.3">
      <c r="A19" s="189"/>
      <c r="B19" s="36" t="s">
        <v>1222</v>
      </c>
      <c r="C19" s="42">
        <v>0</v>
      </c>
      <c r="D19" s="42">
        <v>0</v>
      </c>
      <c r="E19" s="42">
        <v>1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64</v>
      </c>
      <c r="D20" s="42">
        <v>27</v>
      </c>
      <c r="E20" s="42">
        <v>4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1</v>
      </c>
      <c r="D21" s="42">
        <v>0</v>
      </c>
      <c r="E21" s="42">
        <v>0</v>
      </c>
      <c r="F21" s="37">
        <v>0</v>
      </c>
    </row>
    <row r="22" spans="1:6" x14ac:dyDescent="0.3">
      <c r="A22" s="185" t="s">
        <v>956</v>
      </c>
      <c r="B22" s="186"/>
      <c r="C22" s="43">
        <v>692</v>
      </c>
      <c r="D22" s="43">
        <v>89</v>
      </c>
      <c r="E22" s="43">
        <v>9</v>
      </c>
      <c r="F22" s="43">
        <v>2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2</v>
      </c>
    </row>
    <row r="26" spans="1:6" x14ac:dyDescent="0.3">
      <c r="A26" s="40" t="s">
        <v>114</v>
      </c>
      <c r="B26" s="16"/>
      <c r="C26" s="37">
        <v>0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5" t="s">
        <v>956</v>
      </c>
      <c r="B28" s="186"/>
      <c r="C28" s="43">
        <v>2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3</v>
      </c>
    </row>
    <row r="33" spans="1:3" x14ac:dyDescent="0.3">
      <c r="A33" s="40" t="s">
        <v>1229</v>
      </c>
      <c r="B33" s="16"/>
      <c r="C33" s="37">
        <v>26</v>
      </c>
    </row>
    <row r="34" spans="1:3" x14ac:dyDescent="0.3">
      <c r="A34" s="40" t="s">
        <v>82</v>
      </c>
      <c r="B34" s="16"/>
      <c r="C34" s="37">
        <v>6</v>
      </c>
    </row>
    <row r="35" spans="1:3" x14ac:dyDescent="0.3">
      <c r="A35" s="185" t="s">
        <v>956</v>
      </c>
      <c r="B35" s="186"/>
      <c r="C35" s="43">
        <v>35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1"/>
    </row>
    <row r="40" spans="1:3" x14ac:dyDescent="0.3">
      <c r="A40" s="40" t="s">
        <v>1232</v>
      </c>
      <c r="B40" s="16"/>
      <c r="C40" s="31"/>
    </row>
    <row r="41" spans="1:3" x14ac:dyDescent="0.3">
      <c r="A41" s="185" t="s">
        <v>956</v>
      </c>
      <c r="B41" s="186"/>
      <c r="C41" s="44"/>
    </row>
    <row r="42" spans="1:3" x14ac:dyDescent="0.3">
      <c r="A42" s="6"/>
    </row>
  </sheetData>
  <sheetProtection algorithmName="SHA-512" hashValue="VPD8ef3vOE6mm6Ef5tnP5EYeCQ+yhLN7tPvEDXZyuvsDNP6ofMQ8voJT8tAIwwQ3Ak/E0s9xcmdorGa+l4brrA==" saltValue="FmKdLcr5Cncl8AL7cFZhN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5" t="s">
        <v>1235</v>
      </c>
      <c r="B5" s="13" t="s">
        <v>1236</v>
      </c>
      <c r="C5" s="14">
        <v>580</v>
      </c>
      <c r="D5" s="14">
        <v>518</v>
      </c>
      <c r="E5" s="15">
        <v>0.11969111969111999</v>
      </c>
    </row>
    <row r="6" spans="1:5" x14ac:dyDescent="0.3">
      <c r="A6" s="177"/>
      <c r="B6" s="13" t="s">
        <v>1237</v>
      </c>
      <c r="C6" s="14">
        <v>34</v>
      </c>
      <c r="D6" s="14">
        <v>21</v>
      </c>
      <c r="E6" s="15">
        <v>0.61904761904761896</v>
      </c>
    </row>
    <row r="7" spans="1:5" x14ac:dyDescent="0.3">
      <c r="A7" s="176"/>
      <c r="B7" s="13" t="s">
        <v>1238</v>
      </c>
      <c r="C7" s="14">
        <v>66</v>
      </c>
      <c r="D7" s="14">
        <v>90</v>
      </c>
      <c r="E7" s="15">
        <v>-0.266666666666667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5" t="s">
        <v>1240</v>
      </c>
      <c r="B11" s="13" t="s">
        <v>1241</v>
      </c>
      <c r="C11" s="14">
        <v>13</v>
      </c>
      <c r="D11" s="14">
        <v>18</v>
      </c>
      <c r="E11" s="15">
        <v>-0.27777777777777801</v>
      </c>
    </row>
    <row r="12" spans="1:5" x14ac:dyDescent="0.3">
      <c r="A12" s="177"/>
      <c r="B12" s="13" t="s">
        <v>1242</v>
      </c>
      <c r="C12" s="14">
        <v>64</v>
      </c>
      <c r="D12" s="14">
        <v>53</v>
      </c>
      <c r="E12" s="15">
        <v>0.20754716981132099</v>
      </c>
    </row>
    <row r="13" spans="1:5" x14ac:dyDescent="0.3">
      <c r="A13" s="177"/>
      <c r="B13" s="13" t="s">
        <v>1243</v>
      </c>
      <c r="C13" s="14">
        <v>47</v>
      </c>
      <c r="D13" s="14">
        <v>62</v>
      </c>
      <c r="E13" s="15">
        <v>-0.241935483870968</v>
      </c>
    </row>
    <row r="14" spans="1:5" x14ac:dyDescent="0.3">
      <c r="A14" s="177"/>
      <c r="B14" s="13" t="s">
        <v>1244</v>
      </c>
      <c r="C14" s="14">
        <v>132</v>
      </c>
      <c r="D14" s="14">
        <v>68</v>
      </c>
      <c r="E14" s="15">
        <v>0.94117647058823495</v>
      </c>
    </row>
    <row r="15" spans="1:5" x14ac:dyDescent="0.3">
      <c r="A15" s="177"/>
      <c r="B15" s="13" t="s">
        <v>1245</v>
      </c>
      <c r="C15" s="14">
        <v>1</v>
      </c>
      <c r="D15" s="14">
        <v>1</v>
      </c>
      <c r="E15" s="15">
        <v>0</v>
      </c>
    </row>
    <row r="16" spans="1:5" x14ac:dyDescent="0.3">
      <c r="A16" s="177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7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7"/>
      <c r="B18" s="13" t="s">
        <v>1248</v>
      </c>
      <c r="C18" s="14">
        <v>4</v>
      </c>
      <c r="D18" s="14">
        <v>0</v>
      </c>
      <c r="E18" s="15">
        <v>4</v>
      </c>
    </row>
    <row r="19" spans="1:5" x14ac:dyDescent="0.3">
      <c r="A19" s="176"/>
      <c r="B19" s="13" t="s">
        <v>1249</v>
      </c>
      <c r="C19" s="14">
        <v>75</v>
      </c>
      <c r="D19" s="14">
        <v>47</v>
      </c>
      <c r="E19" s="15">
        <v>0.59574468085106402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5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7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7"/>
      <c r="B25" s="13" t="s">
        <v>174</v>
      </c>
      <c r="C25" s="14">
        <v>0</v>
      </c>
      <c r="D25" s="14">
        <v>3</v>
      </c>
      <c r="E25" s="15">
        <v>-1</v>
      </c>
    </row>
    <row r="26" spans="1:5" x14ac:dyDescent="0.3">
      <c r="A26" s="176"/>
      <c r="B26" s="13" t="s">
        <v>1254</v>
      </c>
      <c r="C26" s="14">
        <v>75</v>
      </c>
      <c r="D26" s="14">
        <v>44</v>
      </c>
      <c r="E26" s="15">
        <v>0.70454545454545403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5" t="s">
        <v>1256</v>
      </c>
      <c r="B30" s="13" t="s">
        <v>1257</v>
      </c>
      <c r="C30" s="14">
        <v>8</v>
      </c>
      <c r="D30" s="14">
        <v>24</v>
      </c>
      <c r="E30" s="15">
        <v>-0.66666666666666696</v>
      </c>
    </row>
    <row r="31" spans="1:5" x14ac:dyDescent="0.3">
      <c r="A31" s="177"/>
      <c r="B31" s="13" t="s">
        <v>1258</v>
      </c>
      <c r="C31" s="14">
        <v>5</v>
      </c>
      <c r="D31" s="14">
        <v>13</v>
      </c>
      <c r="E31" s="15">
        <v>-0.61538461538461497</v>
      </c>
    </row>
    <row r="32" spans="1:5" x14ac:dyDescent="0.3">
      <c r="A32" s="176"/>
      <c r="B32" s="13" t="s">
        <v>1259</v>
      </c>
      <c r="C32" s="14">
        <v>1</v>
      </c>
      <c r="D32" s="14">
        <v>4</v>
      </c>
      <c r="E32" s="15">
        <v>-0.75</v>
      </c>
    </row>
    <row r="33" spans="1:1" x14ac:dyDescent="0.3">
      <c r="A33" s="6"/>
    </row>
  </sheetData>
  <sheetProtection algorithmName="SHA-512" hashValue="qcp3n+NupvtKt0Ual/ypcs+OTbgfWtki2Ta5pgSi6XdgOv3EZk70KeksRWMqxXgL9agF3kT3GwiPArX3evY2pQ==" saltValue="tNbAipkrA+mXF/80zLQlS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7" t="s">
        <v>1262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5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7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7"/>
      <c r="B7" s="13" t="s">
        <v>1266</v>
      </c>
      <c r="C7" s="14">
        <v>2</v>
      </c>
      <c r="D7" s="14">
        <v>0</v>
      </c>
      <c r="E7" s="15">
        <v>2</v>
      </c>
    </row>
    <row r="8" spans="1:5" x14ac:dyDescent="0.3">
      <c r="A8" s="177"/>
      <c r="B8" s="13" t="s">
        <v>1267</v>
      </c>
      <c r="C8" s="14">
        <v>12</v>
      </c>
      <c r="D8" s="14">
        <v>3</v>
      </c>
      <c r="E8" s="15">
        <v>3</v>
      </c>
    </row>
    <row r="9" spans="1:5" x14ac:dyDescent="0.3">
      <c r="A9" s="177"/>
      <c r="B9" s="13" t="s">
        <v>1268</v>
      </c>
      <c r="C9" s="14">
        <v>0</v>
      </c>
      <c r="D9" s="14">
        <v>0</v>
      </c>
      <c r="E9" s="15">
        <v>0</v>
      </c>
    </row>
    <row r="10" spans="1:5" x14ac:dyDescent="0.3">
      <c r="A10" s="177"/>
      <c r="B10" s="13" t="s">
        <v>1269</v>
      </c>
      <c r="C10" s="14">
        <v>1</v>
      </c>
      <c r="D10" s="14">
        <v>0</v>
      </c>
      <c r="E10" s="15">
        <v>1</v>
      </c>
    </row>
    <row r="11" spans="1:5" x14ac:dyDescent="0.3">
      <c r="A11" s="177"/>
      <c r="B11" s="13" t="s">
        <v>1270</v>
      </c>
      <c r="C11" s="14">
        <v>28</v>
      </c>
      <c r="D11" s="14">
        <v>1</v>
      </c>
      <c r="E11" s="15">
        <v>27</v>
      </c>
    </row>
    <row r="12" spans="1:5" x14ac:dyDescent="0.3">
      <c r="A12" s="177"/>
      <c r="B12" s="13" t="s">
        <v>1271</v>
      </c>
      <c r="C12" s="14">
        <v>32</v>
      </c>
      <c r="D12" s="14">
        <v>0</v>
      </c>
      <c r="E12" s="15">
        <v>32</v>
      </c>
    </row>
    <row r="13" spans="1:5" x14ac:dyDescent="0.3">
      <c r="A13" s="177"/>
      <c r="B13" s="13" t="s">
        <v>1272</v>
      </c>
      <c r="C13" s="14">
        <v>16</v>
      </c>
      <c r="D13" s="14">
        <v>0</v>
      </c>
      <c r="E13" s="15">
        <v>16</v>
      </c>
    </row>
    <row r="14" spans="1:5" x14ac:dyDescent="0.3">
      <c r="A14" s="177"/>
      <c r="B14" s="13" t="s">
        <v>1273</v>
      </c>
      <c r="C14" s="14">
        <v>15</v>
      </c>
      <c r="D14" s="14">
        <v>2</v>
      </c>
      <c r="E14" s="15">
        <v>6.5</v>
      </c>
    </row>
    <row r="15" spans="1:5" x14ac:dyDescent="0.3">
      <c r="A15" s="177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3">
      <c r="A16" s="176"/>
      <c r="B16" s="13" t="s">
        <v>111</v>
      </c>
      <c r="C16" s="14">
        <v>39</v>
      </c>
      <c r="D16" s="14">
        <v>4</v>
      </c>
      <c r="E16" s="15">
        <v>8.75</v>
      </c>
    </row>
    <row r="17" spans="1:1" x14ac:dyDescent="0.3">
      <c r="A17" s="6"/>
    </row>
  </sheetData>
  <sheetProtection algorithmName="SHA-512" hashValue="i+Lh989oCljOW2wvR8fDKyO5EYpohYp0DgQyKap1cjqxs8EJ8U6Xo4kqflL0UrvZ5O7YRxN6yRSr5/C1cwEUMA==" saltValue="3bkNQfp8iw7qoT6XcqzmB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topLeftCell="A4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2</v>
      </c>
      <c r="D5" s="42">
        <v>0</v>
      </c>
      <c r="E5" s="49">
        <v>0</v>
      </c>
    </row>
    <row r="6" spans="1:5" x14ac:dyDescent="0.3">
      <c r="A6" s="35" t="s">
        <v>1279</v>
      </c>
      <c r="B6" s="41" t="s">
        <v>1280</v>
      </c>
      <c r="C6" s="42">
        <v>43</v>
      </c>
      <c r="D6" s="42">
        <v>26</v>
      </c>
      <c r="E6" s="49">
        <v>0.65384615384615397</v>
      </c>
    </row>
    <row r="7" spans="1:5" ht="20.399999999999999" x14ac:dyDescent="0.3">
      <c r="A7" s="35" t="s">
        <v>1281</v>
      </c>
      <c r="B7" s="41" t="s">
        <v>1282</v>
      </c>
      <c r="C7" s="42">
        <v>23</v>
      </c>
      <c r="D7" s="42">
        <v>15</v>
      </c>
      <c r="E7" s="49">
        <v>0.53333333333333299</v>
      </c>
    </row>
    <row r="8" spans="1:5" ht="20.399999999999999" x14ac:dyDescent="0.3">
      <c r="A8" s="35" t="s">
        <v>1283</v>
      </c>
      <c r="B8" s="41" t="s">
        <v>1284</v>
      </c>
      <c r="C8" s="42">
        <v>0</v>
      </c>
      <c r="D8" s="42">
        <v>18</v>
      </c>
      <c r="E8" s="49">
        <v>-1</v>
      </c>
    </row>
    <row r="9" spans="1:5" ht="20.399999999999999" x14ac:dyDescent="0.3">
      <c r="A9" s="35" t="s">
        <v>1285</v>
      </c>
      <c r="B9" s="41" t="s">
        <v>1286</v>
      </c>
      <c r="C9" s="42">
        <v>2</v>
      </c>
      <c r="D9" s="42">
        <v>16</v>
      </c>
      <c r="E9" s="49">
        <v>-0.875</v>
      </c>
    </row>
    <row r="10" spans="1:5" ht="20.399999999999999" x14ac:dyDescent="0.3">
      <c r="A10" s="35" t="s">
        <v>1287</v>
      </c>
      <c r="B10" s="41" t="s">
        <v>1288</v>
      </c>
      <c r="C10" s="42">
        <v>0</v>
      </c>
      <c r="D10" s="42">
        <v>16</v>
      </c>
      <c r="E10" s="49">
        <v>-1</v>
      </c>
    </row>
    <row r="11" spans="1:5" ht="20.399999999999999" x14ac:dyDescent="0.3">
      <c r="A11" s="35" t="s">
        <v>1289</v>
      </c>
      <c r="B11" s="16"/>
      <c r="C11" s="42">
        <v>59</v>
      </c>
      <c r="D11" s="42">
        <v>38</v>
      </c>
      <c r="E11" s="49">
        <v>0.55263157894736803</v>
      </c>
    </row>
    <row r="12" spans="1:5" x14ac:dyDescent="0.3">
      <c r="A12" s="35" t="s">
        <v>1290</v>
      </c>
      <c r="B12" s="16"/>
      <c r="C12" s="42">
        <v>117</v>
      </c>
      <c r="D12" s="42">
        <v>90</v>
      </c>
      <c r="E12" s="49">
        <v>0.3</v>
      </c>
    </row>
    <row r="13" spans="1:5" x14ac:dyDescent="0.3">
      <c r="A13" s="187" t="s">
        <v>1291</v>
      </c>
      <c r="B13" s="41" t="s">
        <v>1292</v>
      </c>
      <c r="C13" s="42">
        <v>3</v>
      </c>
      <c r="D13" s="42">
        <v>5</v>
      </c>
      <c r="E13" s="49">
        <v>-0.4</v>
      </c>
    </row>
    <row r="14" spans="1:5" x14ac:dyDescent="0.3">
      <c r="A14" s="189"/>
      <c r="B14" s="41" t="s">
        <v>1293</v>
      </c>
      <c r="C14" s="42">
        <v>0</v>
      </c>
      <c r="D14" s="42">
        <v>0</v>
      </c>
      <c r="E14" s="49">
        <v>0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0" t="s">
        <v>1295</v>
      </c>
      <c r="B17" s="41" t="s">
        <v>1296</v>
      </c>
      <c r="C17" s="42">
        <v>0</v>
      </c>
      <c r="D17" s="42">
        <v>0</v>
      </c>
      <c r="E17" s="37">
        <v>0</v>
      </c>
    </row>
    <row r="18" spans="1:5" x14ac:dyDescent="0.3">
      <c r="A18" s="191"/>
      <c r="B18" s="41" t="s">
        <v>1297</v>
      </c>
      <c r="C18" s="42">
        <v>142</v>
      </c>
      <c r="D18" s="42">
        <v>122</v>
      </c>
      <c r="E18" s="37">
        <v>2</v>
      </c>
    </row>
    <row r="19" spans="1:5" x14ac:dyDescent="0.3">
      <c r="A19" s="191"/>
      <c r="B19" s="41" t="s">
        <v>1298</v>
      </c>
      <c r="C19" s="42">
        <v>0</v>
      </c>
      <c r="D19" s="42">
        <v>0</v>
      </c>
      <c r="E19" s="37">
        <v>0</v>
      </c>
    </row>
    <row r="20" spans="1:5" x14ac:dyDescent="0.3">
      <c r="A20" s="191"/>
      <c r="B20" s="41" t="s">
        <v>1299</v>
      </c>
      <c r="C20" s="42">
        <v>0</v>
      </c>
      <c r="D20" s="42">
        <v>0</v>
      </c>
      <c r="E20" s="37">
        <v>0</v>
      </c>
    </row>
    <row r="21" spans="1:5" x14ac:dyDescent="0.3">
      <c r="A21" s="191"/>
      <c r="B21" s="41" t="s">
        <v>1300</v>
      </c>
      <c r="C21" s="42">
        <v>73</v>
      </c>
      <c r="D21" s="42">
        <v>73</v>
      </c>
      <c r="E21" s="37">
        <v>0</v>
      </c>
    </row>
    <row r="22" spans="1:5" x14ac:dyDescent="0.3">
      <c r="A22" s="191"/>
      <c r="B22" s="41" t="s">
        <v>980</v>
      </c>
      <c r="C22" s="42">
        <v>704</v>
      </c>
      <c r="D22" s="42">
        <v>845</v>
      </c>
      <c r="E22" s="37">
        <v>1</v>
      </c>
    </row>
    <row r="23" spans="1:5" x14ac:dyDescent="0.3">
      <c r="A23" s="191"/>
      <c r="B23" s="41" t="s">
        <v>1301</v>
      </c>
      <c r="C23" s="42">
        <v>0</v>
      </c>
      <c r="D23" s="42">
        <v>0</v>
      </c>
      <c r="E23" s="37">
        <v>0</v>
      </c>
    </row>
    <row r="24" spans="1:5" x14ac:dyDescent="0.3">
      <c r="A24" s="191"/>
      <c r="B24" s="41" t="s">
        <v>1302</v>
      </c>
      <c r="C24" s="42">
        <v>0</v>
      </c>
      <c r="D24" s="42">
        <v>0</v>
      </c>
      <c r="E24" s="37">
        <v>0</v>
      </c>
    </row>
    <row r="25" spans="1:5" x14ac:dyDescent="0.3">
      <c r="A25" s="191"/>
      <c r="B25" s="41" t="s">
        <v>1303</v>
      </c>
      <c r="C25" s="42">
        <v>0</v>
      </c>
      <c r="D25" s="42">
        <v>0</v>
      </c>
      <c r="E25" s="37">
        <v>0</v>
      </c>
    </row>
    <row r="26" spans="1:5" x14ac:dyDescent="0.3">
      <c r="A26" s="191"/>
      <c r="B26" s="41" t="s">
        <v>1304</v>
      </c>
      <c r="C26" s="42">
        <v>577</v>
      </c>
      <c r="D26" s="42">
        <v>577</v>
      </c>
      <c r="E26" s="37">
        <v>0</v>
      </c>
    </row>
    <row r="27" spans="1:5" x14ac:dyDescent="0.3">
      <c r="A27" s="191"/>
      <c r="B27" s="41" t="s">
        <v>1305</v>
      </c>
      <c r="C27" s="42">
        <v>0</v>
      </c>
      <c r="D27" s="42">
        <v>0</v>
      </c>
      <c r="E27" s="37">
        <v>0</v>
      </c>
    </row>
    <row r="28" spans="1:5" x14ac:dyDescent="0.3">
      <c r="A28" s="191"/>
      <c r="B28" s="41" t="s">
        <v>1306</v>
      </c>
      <c r="C28" s="42">
        <v>392</v>
      </c>
      <c r="D28" s="42">
        <v>392</v>
      </c>
      <c r="E28" s="37">
        <v>0</v>
      </c>
    </row>
    <row r="29" spans="1:5" x14ac:dyDescent="0.3">
      <c r="A29" s="191"/>
      <c r="B29" s="41" t="s">
        <v>1307</v>
      </c>
      <c r="C29" s="42">
        <v>102</v>
      </c>
      <c r="D29" s="42">
        <v>0</v>
      </c>
      <c r="E29" s="37">
        <v>102</v>
      </c>
    </row>
    <row r="30" spans="1:5" x14ac:dyDescent="0.3">
      <c r="A30" s="192"/>
      <c r="B30" s="41" t="s">
        <v>1308</v>
      </c>
      <c r="C30" s="42">
        <v>0</v>
      </c>
      <c r="D30" s="42">
        <v>0</v>
      </c>
      <c r="E30" s="37">
        <v>0</v>
      </c>
    </row>
    <row r="31" spans="1:5" x14ac:dyDescent="0.3">
      <c r="A31" s="6"/>
    </row>
  </sheetData>
  <sheetProtection algorithmName="SHA-512" hashValue="Ri841sgMg29x2op+G7pVSMcR5u8k4V9WarlSqeb2X4lgNTrWxpMc3q18DeRRc0qP+DsiBsMMM5vYMoQE14/Akw==" saltValue="FPn8qRmpqbYnq8Unp1Rey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F5E8-7CCD-4C08-9C94-B3EF79CFF1BD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199" t="s">
        <v>1431</v>
      </c>
      <c r="D1" s="199"/>
      <c r="E1" s="199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1432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3"/>
    </row>
    <row r="3" spans="1:93" s="102" customFormat="1" ht="10.199999999999999" x14ac:dyDescent="0.3">
      <c r="Z3" s="197" t="s">
        <v>1433</v>
      </c>
      <c r="AA3" s="197"/>
      <c r="AB3" s="197"/>
      <c r="AC3" s="197"/>
      <c r="AH3" s="197" t="s">
        <v>1434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3"/>
    </row>
    <row r="4" spans="1:93" s="104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1435</v>
      </c>
      <c r="R4" s="197"/>
      <c r="S4" s="197"/>
      <c r="T4" s="197"/>
      <c r="U4" s="197"/>
      <c r="V4" s="197"/>
      <c r="AP4" s="197" t="s">
        <v>1436</v>
      </c>
      <c r="AQ4" s="197"/>
      <c r="AR4" s="197"/>
      <c r="BE4" s="197" t="s">
        <v>1059</v>
      </c>
      <c r="BF4" s="197"/>
      <c r="BG4" s="197"/>
      <c r="BK4" s="201" t="s">
        <v>1437</v>
      </c>
      <c r="BL4" s="200" t="s">
        <v>1438</v>
      </c>
      <c r="BM4" s="200" t="s">
        <v>1439</v>
      </c>
      <c r="BN4" s="200" t="s">
        <v>174</v>
      </c>
      <c r="BO4" s="200" t="s">
        <v>1440</v>
      </c>
      <c r="BP4" s="200" t="s">
        <v>1441</v>
      </c>
      <c r="BQ4" s="200" t="s">
        <v>1442</v>
      </c>
      <c r="BR4" s="200" t="s">
        <v>209</v>
      </c>
      <c r="BS4" s="202" t="s">
        <v>1443</v>
      </c>
      <c r="BT4" s="202" t="s">
        <v>1444</v>
      </c>
      <c r="BU4" s="202" t="s">
        <v>289</v>
      </c>
      <c r="BV4" s="203"/>
      <c r="BY4" s="204" t="s">
        <v>168</v>
      </c>
      <c r="BZ4" s="204"/>
      <c r="CA4" s="204"/>
      <c r="CF4" s="197" t="s">
        <v>1445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3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201" t="s">
        <v>1448</v>
      </c>
      <c r="AW5" s="200" t="s">
        <v>1449</v>
      </c>
      <c r="AX5" s="200" t="s">
        <v>1450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4" customFormat="1" ht="14.25" customHeight="1" x14ac:dyDescent="0.3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1"/>
      <c r="AW6" s="200"/>
      <c r="AX6" s="200"/>
      <c r="AY6" s="200"/>
      <c r="AZ6" s="200"/>
      <c r="BA6" s="202"/>
      <c r="BE6" s="113" t="s">
        <v>113</v>
      </c>
      <c r="BF6" s="112" t="s">
        <v>114</v>
      </c>
      <c r="BG6" s="114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6923</v>
      </c>
      <c r="D7" s="121">
        <f>SUM(DatosGenerales!C15:C19)</f>
        <v>1531</v>
      </c>
      <c r="E7" s="120">
        <f>SUM(DatosGenerales!C12:C14)</f>
        <v>4371</v>
      </c>
      <c r="I7" s="122">
        <f>DatosGenerales!C31</f>
        <v>1874</v>
      </c>
      <c r="J7" s="121">
        <f>DatosGenerales!C32</f>
        <v>135</v>
      </c>
      <c r="K7" s="120">
        <f>SUM(DatosGenerales!C33:C34)</f>
        <v>296</v>
      </c>
      <c r="L7" s="121">
        <f>DatosGenerales!C36</f>
        <v>986</v>
      </c>
      <c r="M7" s="120">
        <f>DatosGenerales!C95</f>
        <v>1017</v>
      </c>
      <c r="N7" s="123">
        <f>L7-M7</f>
        <v>-31</v>
      </c>
      <c r="O7" s="123"/>
      <c r="Q7" s="122">
        <f>DatosGenerales!C36</f>
        <v>986</v>
      </c>
      <c r="R7" s="121">
        <f>DatosGenerales!C49</f>
        <v>775</v>
      </c>
      <c r="S7" s="121">
        <f>DatosGenerales!C50</f>
        <v>13</v>
      </c>
      <c r="T7" s="121">
        <f>DatosGenerales!C62</f>
        <v>12</v>
      </c>
      <c r="U7" s="121">
        <f>DatosGenerales!C78</f>
        <v>0</v>
      </c>
      <c r="V7" s="124">
        <f>SUM(Q7:U7)</f>
        <v>1786</v>
      </c>
      <c r="Z7" s="122">
        <f>SUM(DatosGenerales!C106,DatosGenerales!C107,DatosGenerales!C109)</f>
        <v>619</v>
      </c>
      <c r="AA7" s="121">
        <f>SUM(DatosGenerales!C108,DatosGenerales!C110)</f>
        <v>53</v>
      </c>
      <c r="AB7" s="121">
        <f>DatosGenerales!C106</f>
        <v>202</v>
      </c>
      <c r="AC7" s="124">
        <f>DatosGenerales!C107</f>
        <v>393</v>
      </c>
      <c r="AH7" s="122">
        <f>SUM(DatosGenerales!C115,DatosGenerales!C116,DatosGenerales!C118)</f>
        <v>22</v>
      </c>
      <c r="AI7" s="121">
        <f>SUM(DatosGenerales!C117,DatosGenerales!C119)</f>
        <v>2</v>
      </c>
      <c r="AJ7" s="121">
        <f>DatosGenerales!C115</f>
        <v>16</v>
      </c>
      <c r="AK7" s="124">
        <f>DatosGenerales!C116</f>
        <v>6</v>
      </c>
      <c r="AP7" s="122">
        <f>SUM(DatosGenerales!C135:C136)</f>
        <v>71</v>
      </c>
      <c r="AQ7" s="121">
        <f>SUM(DatosGenerales!C137:C138)</f>
        <v>0</v>
      </c>
      <c r="AR7" s="124">
        <f>SUM(DatosGenerales!C139:C140)</f>
        <v>4</v>
      </c>
      <c r="AV7" s="122">
        <f>DatosGenerales!C145</f>
        <v>4</v>
      </c>
      <c r="AW7" s="121">
        <f>DatosGenerales!C146</f>
        <v>48</v>
      </c>
      <c r="AX7" s="121">
        <f>DatosGenerales!C147</f>
        <v>6</v>
      </c>
      <c r="AY7" s="121">
        <f>DatosGenerales!C148</f>
        <v>1</v>
      </c>
      <c r="AZ7" s="121">
        <f>DatosGenerales!C149</f>
        <v>21</v>
      </c>
      <c r="BA7" s="124">
        <f>DatosGenerales!C150</f>
        <v>2</v>
      </c>
      <c r="BE7" s="122">
        <f>DatosGenerales!C151</f>
        <v>44</v>
      </c>
      <c r="BF7" s="121">
        <f>DatosGenerales!C152</f>
        <v>21</v>
      </c>
      <c r="BG7" s="124">
        <f>DatosGenerales!C154</f>
        <v>18</v>
      </c>
      <c r="BK7" s="122">
        <f>SUM(DatosGenerales!C297:C311)</f>
        <v>1532</v>
      </c>
      <c r="BL7" s="121">
        <f>SUM(DatosGenerales!C294:C296)</f>
        <v>19</v>
      </c>
      <c r="BM7" s="121">
        <f>SUM(DatosGenerales!C312:C344)</f>
        <v>302</v>
      </c>
      <c r="BN7" s="121">
        <f>SUM(DatosGenerales!C289)</f>
        <v>29</v>
      </c>
      <c r="BO7" s="121">
        <f>SUM(DatosGenerales!C356:C364)</f>
        <v>0</v>
      </c>
      <c r="BP7" s="121">
        <f>SUM(DatosGenerales!C286:C288)</f>
        <v>13</v>
      </c>
      <c r="BQ7" s="121">
        <f>SUM(DatosGenerales!C345:C355)</f>
        <v>3</v>
      </c>
      <c r="BR7" s="121">
        <f>SUM(DatosGenerales!C290:C292)</f>
        <v>33</v>
      </c>
      <c r="BS7" s="124">
        <f>SUM(DatosGenerales!C283:C285)</f>
        <v>281</v>
      </c>
      <c r="BT7" s="124">
        <f>SUM(DatosGenerales!C293)</f>
        <v>0</v>
      </c>
      <c r="BU7" s="124">
        <f>SUM(DatosGenerales!C365:C377)</f>
        <v>18</v>
      </c>
      <c r="BY7" s="122">
        <f>DatosGenerales!C246</f>
        <v>1</v>
      </c>
      <c r="BZ7" s="121">
        <f>DatosGenerales!C247</f>
        <v>18</v>
      </c>
      <c r="CA7" s="124">
        <f>DatosGenerales!C248</f>
        <v>16</v>
      </c>
      <c r="CF7" s="122">
        <f>DatosDiscapacidad!C5</f>
        <v>2</v>
      </c>
      <c r="CG7" s="124">
        <f>DatosDiscapacidad!C11</f>
        <v>59</v>
      </c>
      <c r="CM7" s="122">
        <f>DatosGenerales!C40</f>
        <v>3092</v>
      </c>
      <c r="CN7" s="124">
        <f>DatosGenerales!C41</f>
        <v>1386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545</v>
      </c>
      <c r="BL53" s="132">
        <f>SUM(DatosGenerales!C311,DatosGenerales!C300,DatosGenerales!C309)</f>
        <v>566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20</v>
      </c>
      <c r="BL66" s="132">
        <f>SUM(DatosGenerales!C299:C300)</f>
        <v>689</v>
      </c>
      <c r="BM66" s="132">
        <f>SUM(DatosGenerales!C308:C309)</f>
        <v>402</v>
      </c>
      <c r="BN66" s="132"/>
      <c r="BO66" s="119"/>
      <c r="BP66" s="119"/>
      <c r="BQ66" s="119"/>
      <c r="BR66" s="119"/>
      <c r="BS66" s="119"/>
    </row>
  </sheetData>
  <sheetProtection algorithmName="SHA-512" hashValue="dr9trvSdEn2FQUbX9AExvC4c6wTF+ELin/JboRY80a/fURDymUCdIqqmDIL0z5GvfXWtoPtNqSKuYXW12R51VQ==" saltValue="Y8y9YPG3sn7z71CSZiN74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D93B-7256-41C9-8B14-FE0B87BD5F3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FWj4IamyfpgLeg7GWrwn1F2SafW1t/F/rc21cK4+YexpFoO3/v8hFv8X0EoGoWfjm46oEHq2wP76Mkir+zRdRw==" saltValue="zbKJgk8U+4GhHU/vE3ORU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4AA9-15B2-498A-B25B-4B2351767CA0}">
  <dimension ref="A1:AX17"/>
  <sheetViews>
    <sheetView showGridLines="0" zoomScale="120" zoomScaleNormal="12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1357</v>
      </c>
      <c r="AQ4" s="197"/>
      <c r="AR4" s="197"/>
      <c r="AS4" s="197"/>
      <c r="AT4" s="197"/>
      <c r="AU4" s="197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3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132</v>
      </c>
    </row>
    <row r="8" spans="1:50" s="119" customFormat="1" ht="14.85" customHeight="1" x14ac:dyDescent="0.3">
      <c r="C8" s="205"/>
      <c r="D8" s="121">
        <f>DatosMenores!C56</f>
        <v>455</v>
      </c>
      <c r="E8" s="121">
        <f>DatosMenores!C57</f>
        <v>33</v>
      </c>
      <c r="F8" s="121">
        <f>DatosMenores!C58</f>
        <v>94</v>
      </c>
      <c r="G8" s="121">
        <f>DatosMenores!C59</f>
        <v>103</v>
      </c>
      <c r="H8" s="120">
        <f>DatosMenores!C60</f>
        <v>22</v>
      </c>
      <c r="I8" s="100"/>
      <c r="L8" s="120">
        <f>DatosMenores!C48</f>
        <v>0</v>
      </c>
      <c r="M8" s="121">
        <f>DatosMenores!C49</f>
        <v>17</v>
      </c>
      <c r="N8" s="121">
        <f>DatosMenores!C50</f>
        <v>101</v>
      </c>
      <c r="O8" s="121">
        <f>DatosMenores!C51</f>
        <v>2</v>
      </c>
      <c r="P8" s="120">
        <f>DatosMenores!C52</f>
        <v>0</v>
      </c>
      <c r="S8" s="120">
        <f>DatosMenores!C28</f>
        <v>145</v>
      </c>
      <c r="T8" s="121">
        <f>SUM(DatosMenores!C29:C32)</f>
        <v>9</v>
      </c>
      <c r="U8" s="121">
        <f>DatosMenores!C33</f>
        <v>0</v>
      </c>
      <c r="V8" s="121">
        <f>DatosMenores!C34</f>
        <v>60</v>
      </c>
      <c r="W8" s="121">
        <f>DatosMenores!C35</f>
        <v>23</v>
      </c>
      <c r="X8" s="121">
        <f>DatosMenores!C36</f>
        <v>0</v>
      </c>
      <c r="Y8" s="121">
        <f>DatosMenores!C38</f>
        <v>0</v>
      </c>
      <c r="Z8" s="121">
        <f>DatosMenores!C37</f>
        <v>1</v>
      </c>
      <c r="AA8" s="120">
        <f>DatosMenores!C39</f>
        <v>52</v>
      </c>
      <c r="AC8" s="102"/>
      <c r="AE8" s="122">
        <f>DatosMenores!C5</f>
        <v>0</v>
      </c>
      <c r="AF8" s="121">
        <f>DatosMenores!C6</f>
        <v>88</v>
      </c>
      <c r="AG8" s="121">
        <f>DatosMenores!C7</f>
        <v>8</v>
      </c>
      <c r="AH8" s="121">
        <f>DatosMenores!C8</f>
        <v>1</v>
      </c>
      <c r="AI8" s="121">
        <f>DatosMenores!C9</f>
        <v>8</v>
      </c>
      <c r="AJ8" s="120">
        <f>DatosMenores!C10</f>
        <v>27</v>
      </c>
      <c r="AK8" s="121">
        <f>DatosMenores!C11</f>
        <v>132</v>
      </c>
      <c r="AL8" s="121">
        <f>DatosMenores!C12</f>
        <v>19</v>
      </c>
      <c r="AM8" s="120">
        <f>DatosMenores!C13</f>
        <v>8</v>
      </c>
      <c r="AN8" s="102"/>
      <c r="AP8" s="122">
        <f>DatosMenores!C69</f>
        <v>132</v>
      </c>
      <c r="AQ8" s="122">
        <f>DatosMenores!C70</f>
        <v>64</v>
      </c>
      <c r="AR8" s="121">
        <f>DatosMenores!C71</f>
        <v>47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0" t="s">
        <v>1359</v>
      </c>
      <c r="AX8" s="141">
        <f>DatosMenores!C70</f>
        <v>64</v>
      </c>
    </row>
    <row r="9" spans="1:50" ht="14.85" customHeight="1" x14ac:dyDescent="0.3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47</v>
      </c>
    </row>
    <row r="10" spans="1:50" ht="29.85" customHeight="1" x14ac:dyDescent="0.3">
      <c r="C10" s="205"/>
      <c r="D10" s="120">
        <f>DatosMenores!C61</f>
        <v>206</v>
      </c>
      <c r="E10" s="121">
        <f>DatosMenores!C62</f>
        <v>24</v>
      </c>
      <c r="F10" s="124">
        <f>DatosMenores!C63</f>
        <v>2</v>
      </c>
      <c r="G10" s="124">
        <f>DatosMenores!C64</f>
        <v>103</v>
      </c>
      <c r="H10" s="124">
        <f>DatosMenores!C65</f>
        <v>79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1</v>
      </c>
      <c r="AF11" s="121">
        <f>DatosMenores!C15</f>
        <v>1</v>
      </c>
      <c r="AG11" s="121">
        <f>DatosMenores!C16</f>
        <v>5</v>
      </c>
      <c r="AH11" s="121">
        <f>DatosMenores!C17</f>
        <v>6</v>
      </c>
      <c r="AI11" s="121">
        <f>DatosMenores!C18</f>
        <v>35</v>
      </c>
      <c r="AJ11" s="121">
        <f>DatosMenores!C20</f>
        <v>6</v>
      </c>
      <c r="AK11" s="121">
        <f>DatosMenores!C21</f>
        <v>0</v>
      </c>
      <c r="AL11" s="120">
        <f>DatosMenores!C19</f>
        <v>116</v>
      </c>
      <c r="AP11" s="122">
        <f>DatosMenores!C78</f>
        <v>0</v>
      </c>
      <c r="AQ11" s="121">
        <f>DatosMenores!C77</f>
        <v>4</v>
      </c>
      <c r="AR11" s="121">
        <f>DatosMenores!C79</f>
        <v>1</v>
      </c>
      <c r="AS11" s="122">
        <f>DatosMenores!C72</f>
        <v>0</v>
      </c>
      <c r="AT11" s="120">
        <f>DatosMenores!C73</f>
        <v>28</v>
      </c>
      <c r="AW11" s="140" t="s">
        <v>1500</v>
      </c>
      <c r="AX11" s="141">
        <f>DatosMenores!C73</f>
        <v>28</v>
      </c>
    </row>
    <row r="12" spans="1:50" ht="12.75" customHeight="1" x14ac:dyDescent="0.3">
      <c r="AW12" s="140" t="s">
        <v>1361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0</v>
      </c>
    </row>
    <row r="14" spans="1:50" ht="12.75" customHeight="1" x14ac:dyDescent="0.3">
      <c r="AW14" s="140" t="s">
        <v>1362</v>
      </c>
      <c r="AX14" s="141">
        <f>DatosMenores!C76</f>
        <v>0</v>
      </c>
    </row>
    <row r="15" spans="1:50" ht="12.75" customHeight="1" x14ac:dyDescent="0.3">
      <c r="AW15" s="140" t="s">
        <v>1363</v>
      </c>
      <c r="AX15" s="141">
        <f>DatosMenores!C77</f>
        <v>4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1364</v>
      </c>
      <c r="AX17" s="141">
        <f>DatosMenores!C79</f>
        <v>1</v>
      </c>
    </row>
  </sheetData>
  <sheetProtection algorithmName="SHA-512" hashValue="fgedrbuOimucYGWIDH5V8w6vn+sq62W7ARRczslulzPTk29AG74nL5Y+nACnQcDGXtIS0mAqAb+joRi3ZxJLkA==" saltValue="zeY9V2CfVmGL5Pz5Ss24X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2B0C0-9774-44F2-A55D-C4581022CE0C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127</v>
      </c>
      <c r="F4" s="154" t="s">
        <v>1508</v>
      </c>
      <c r="G4" s="156">
        <f>DatosViolenciaDoméstica!E67</f>
        <v>0</v>
      </c>
      <c r="H4" s="157"/>
    </row>
    <row r="5" spans="1:30" x14ac:dyDescent="0.25">
      <c r="C5" s="154" t="s">
        <v>13</v>
      </c>
      <c r="D5" s="155">
        <f>DatosViolenciaDoméstica!C6</f>
        <v>303</v>
      </c>
      <c r="F5" s="154" t="s">
        <v>1509</v>
      </c>
      <c r="G5" s="158">
        <f>DatosViolenciaDoméstica!F67</f>
        <v>11</v>
      </c>
      <c r="H5" s="157"/>
    </row>
    <row r="6" spans="1:30" ht="26.4" x14ac:dyDescent="0.25">
      <c r="C6" s="154" t="s">
        <v>1510</v>
      </c>
      <c r="D6" s="155">
        <f>DatosViolenciaDoméstica!C7</f>
        <v>20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5">
        <f>SUM(DatosViolenciaDoméstica!C10:C11)</f>
        <v>0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90GadUTtVu3aMXwWRFYm8VO2xXfmNWol8NfbMPwGhih7Iq1cS39ntK/Ec91avURFTmB4VKP3adW5myRP7XcF5g==" saltValue="x8B9msrKYjlWT55eTlbCK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BB89-42FA-4641-A346-5F830BC613E9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1107</v>
      </c>
      <c r="F4" s="154" t="s">
        <v>1508</v>
      </c>
      <c r="G4" s="156">
        <f>DatosViolenciaGénero!E82</f>
        <v>36</v>
      </c>
      <c r="H4" s="157"/>
    </row>
    <row r="5" spans="1:30" x14ac:dyDescent="0.25">
      <c r="C5" s="154" t="s">
        <v>40</v>
      </c>
      <c r="D5" s="155">
        <f>DatosViolenciaGénero!C5</f>
        <v>488</v>
      </c>
      <c r="F5" s="154" t="s">
        <v>1509</v>
      </c>
      <c r="G5" s="156">
        <f>DatosViolenciaGénero!F82</f>
        <v>60</v>
      </c>
      <c r="H5" s="157"/>
    </row>
    <row r="6" spans="1:30" ht="26.4" x14ac:dyDescent="0.25">
      <c r="C6" s="154" t="s">
        <v>1510</v>
      </c>
      <c r="D6" s="164">
        <f>DatosViolenciaGénero!C8</f>
        <v>221</v>
      </c>
    </row>
    <row r="7" spans="1:30" x14ac:dyDescent="0.25">
      <c r="C7" s="154" t="s">
        <v>60</v>
      </c>
      <c r="D7" s="164">
        <f>DatosViolenciaGénero!C9</f>
        <v>2</v>
      </c>
    </row>
    <row r="8" spans="1:30" x14ac:dyDescent="0.25">
      <c r="C8" s="154" t="s">
        <v>1514</v>
      </c>
      <c r="D8" s="155">
        <f>DatosViolenciaGénero!C11</f>
        <v>0</v>
      </c>
    </row>
    <row r="9" spans="1:30" x14ac:dyDescent="0.25">
      <c r="C9" s="154" t="s">
        <v>1515</v>
      </c>
      <c r="D9" s="155">
        <f>DatosViolenciaGénero!C12</f>
        <v>0</v>
      </c>
    </row>
    <row r="10" spans="1:30" x14ac:dyDescent="0.25">
      <c r="C10" s="154" t="s">
        <v>1507</v>
      </c>
      <c r="D10" s="164">
        <f>DatosViolenciaGénero!C6</f>
        <v>43</v>
      </c>
    </row>
    <row r="11" spans="1:30" x14ac:dyDescent="0.25">
      <c r="C11" s="154" t="s">
        <v>1511</v>
      </c>
      <c r="D11" s="164">
        <f>DatosViolenciaGénero!C10</f>
        <v>0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xzrpbiKDd1sntNnpnrI6HtnGFHTEdLsBBWEsAOAae/FSKhjuj9sYrp+mgv/htFh2NHm1G9jvJTVDJZsowY0Htg==" saltValue="kDFld2eiv028LQwv4weRS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>
      <selection activeCell="A2" sqref="A2"/>
    </sheetView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5" t="s">
        <v>18</v>
      </c>
      <c r="B7" s="13" t="s">
        <v>19</v>
      </c>
      <c r="C7" s="14">
        <v>2615</v>
      </c>
      <c r="D7" s="14">
        <v>2310</v>
      </c>
      <c r="E7" s="15">
        <v>0.132034632034632</v>
      </c>
    </row>
    <row r="8" spans="1:5" x14ac:dyDescent="0.3">
      <c r="A8" s="177"/>
      <c r="B8" s="13" t="s">
        <v>20</v>
      </c>
      <c r="C8" s="14">
        <v>6923</v>
      </c>
      <c r="D8" s="14">
        <v>5849</v>
      </c>
      <c r="E8" s="15">
        <v>0.183621131817405</v>
      </c>
    </row>
    <row r="9" spans="1:5" x14ac:dyDescent="0.3">
      <c r="A9" s="177"/>
      <c r="B9" s="13" t="s">
        <v>21</v>
      </c>
      <c r="C9" s="14">
        <v>6916</v>
      </c>
      <c r="D9" s="14">
        <v>3893</v>
      </c>
      <c r="E9" s="15">
        <v>0.77652196249678895</v>
      </c>
    </row>
    <row r="10" spans="1:5" x14ac:dyDescent="0.3">
      <c r="A10" s="177"/>
      <c r="B10" s="13" t="s">
        <v>22</v>
      </c>
      <c r="C10" s="14">
        <v>346</v>
      </c>
      <c r="D10" s="14">
        <v>292</v>
      </c>
      <c r="E10" s="15">
        <v>0.184931506849315</v>
      </c>
    </row>
    <row r="11" spans="1:5" x14ac:dyDescent="0.3">
      <c r="A11" s="176"/>
      <c r="B11" s="13" t="s">
        <v>23</v>
      </c>
      <c r="C11" s="14">
        <v>2552</v>
      </c>
      <c r="D11" s="14">
        <v>2664</v>
      </c>
      <c r="E11" s="15">
        <v>-4.2042042042041997E-2</v>
      </c>
    </row>
    <row r="12" spans="1:5" x14ac:dyDescent="0.3">
      <c r="A12" s="175" t="s">
        <v>24</v>
      </c>
      <c r="B12" s="13" t="s">
        <v>25</v>
      </c>
      <c r="C12" s="14">
        <v>714</v>
      </c>
      <c r="D12" s="14">
        <v>692</v>
      </c>
      <c r="E12" s="15">
        <v>3.17919075144509E-2</v>
      </c>
    </row>
    <row r="13" spans="1:5" x14ac:dyDescent="0.3">
      <c r="A13" s="177"/>
      <c r="B13" s="13" t="s">
        <v>26</v>
      </c>
      <c r="C13" s="14">
        <v>809</v>
      </c>
      <c r="D13" s="14">
        <v>898</v>
      </c>
      <c r="E13" s="15">
        <v>-9.9109131403118E-2</v>
      </c>
    </row>
    <row r="14" spans="1:5" x14ac:dyDescent="0.3">
      <c r="A14" s="176"/>
      <c r="B14" s="13" t="s">
        <v>27</v>
      </c>
      <c r="C14" s="14">
        <v>2848</v>
      </c>
      <c r="D14" s="14">
        <v>2107</v>
      </c>
      <c r="E14" s="15">
        <v>0.35168485999050803</v>
      </c>
    </row>
    <row r="15" spans="1:5" x14ac:dyDescent="0.3">
      <c r="A15" s="175" t="s">
        <v>28</v>
      </c>
      <c r="B15" s="13" t="s">
        <v>29</v>
      </c>
      <c r="C15" s="14">
        <v>317</v>
      </c>
      <c r="D15" s="14">
        <v>161</v>
      </c>
      <c r="E15" s="15">
        <v>0.96894409937888204</v>
      </c>
    </row>
    <row r="16" spans="1:5" x14ac:dyDescent="0.3">
      <c r="A16" s="177"/>
      <c r="B16" s="13" t="s">
        <v>30</v>
      </c>
      <c r="C16" s="14">
        <v>863</v>
      </c>
      <c r="D16" s="14">
        <v>1066</v>
      </c>
      <c r="E16" s="15">
        <v>-0.19043151969981201</v>
      </c>
    </row>
    <row r="17" spans="1:5" x14ac:dyDescent="0.3">
      <c r="A17" s="177"/>
      <c r="B17" s="13" t="s">
        <v>31</v>
      </c>
      <c r="C17" s="14">
        <v>17</v>
      </c>
      <c r="D17" s="14">
        <v>18</v>
      </c>
      <c r="E17" s="15">
        <v>-5.5555555555555601E-2</v>
      </c>
    </row>
    <row r="18" spans="1:5" x14ac:dyDescent="0.3">
      <c r="A18" s="177"/>
      <c r="B18" s="13" t="s">
        <v>32</v>
      </c>
      <c r="C18" s="14">
        <v>1</v>
      </c>
      <c r="D18" s="14">
        <v>1</v>
      </c>
      <c r="E18" s="15">
        <v>0</v>
      </c>
    </row>
    <row r="19" spans="1:5" x14ac:dyDescent="0.3">
      <c r="A19" s="176"/>
      <c r="B19" s="13" t="s">
        <v>33</v>
      </c>
      <c r="C19" s="14">
        <v>333</v>
      </c>
      <c r="D19" s="14">
        <v>167</v>
      </c>
      <c r="E19" s="15">
        <v>0.99401197604790403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3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3">
      <c r="A25" s="12" t="s">
        <v>37</v>
      </c>
      <c r="B25" s="16"/>
      <c r="C25" s="14">
        <v>416</v>
      </c>
      <c r="D25" s="14">
        <v>201</v>
      </c>
      <c r="E25" s="15">
        <v>1.06965174129353</v>
      </c>
    </row>
    <row r="26" spans="1:5" x14ac:dyDescent="0.3">
      <c r="A26" s="12" t="s">
        <v>38</v>
      </c>
      <c r="B26" s="16"/>
      <c r="C26" s="17"/>
      <c r="D26" s="14">
        <v>160</v>
      </c>
      <c r="E26" s="15">
        <v>0</v>
      </c>
    </row>
    <row r="27" spans="1:5" x14ac:dyDescent="0.3">
      <c r="A27" s="12" t="s">
        <v>39</v>
      </c>
      <c r="B27" s="16"/>
      <c r="C27" s="17"/>
      <c r="D27" s="14">
        <v>41</v>
      </c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1874</v>
      </c>
      <c r="D31" s="14">
        <v>1291</v>
      </c>
      <c r="E31" s="15">
        <v>0.45158791634391898</v>
      </c>
    </row>
    <row r="32" spans="1:5" x14ac:dyDescent="0.3">
      <c r="A32" s="175" t="s">
        <v>42</v>
      </c>
      <c r="B32" s="13" t="s">
        <v>43</v>
      </c>
      <c r="C32" s="14">
        <v>135</v>
      </c>
      <c r="D32" s="14">
        <v>91</v>
      </c>
      <c r="E32" s="15">
        <v>0.48351648351648402</v>
      </c>
    </row>
    <row r="33" spans="1:5" x14ac:dyDescent="0.3">
      <c r="A33" s="177"/>
      <c r="B33" s="13" t="s">
        <v>44</v>
      </c>
      <c r="C33" s="14">
        <v>246</v>
      </c>
      <c r="D33" s="14">
        <v>71</v>
      </c>
      <c r="E33" s="15">
        <v>2.46478873239437</v>
      </c>
    </row>
    <row r="34" spans="1:5" x14ac:dyDescent="0.3">
      <c r="A34" s="177"/>
      <c r="B34" s="13" t="s">
        <v>45</v>
      </c>
      <c r="C34" s="14">
        <v>50</v>
      </c>
      <c r="D34" s="14">
        <v>4</v>
      </c>
      <c r="E34" s="15">
        <v>11.5</v>
      </c>
    </row>
    <row r="35" spans="1:5" x14ac:dyDescent="0.3">
      <c r="A35" s="177"/>
      <c r="B35" s="13" t="s">
        <v>46</v>
      </c>
      <c r="C35" s="14">
        <v>20</v>
      </c>
      <c r="D35" s="14">
        <v>0</v>
      </c>
      <c r="E35" s="15">
        <v>0</v>
      </c>
    </row>
    <row r="36" spans="1:5" x14ac:dyDescent="0.3">
      <c r="A36" s="176"/>
      <c r="B36" s="13" t="s">
        <v>47</v>
      </c>
      <c r="C36" s="14">
        <v>986</v>
      </c>
      <c r="D36" s="14">
        <v>801</v>
      </c>
      <c r="E36" s="15">
        <v>0.230961298377029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3092</v>
      </c>
      <c r="D40" s="14">
        <v>2822</v>
      </c>
      <c r="E40" s="15">
        <v>9.5676824946846206E-2</v>
      </c>
    </row>
    <row r="41" spans="1:5" x14ac:dyDescent="0.3">
      <c r="A41" s="12" t="s">
        <v>50</v>
      </c>
      <c r="B41" s="16"/>
      <c r="C41" s="14">
        <v>1386</v>
      </c>
      <c r="D41" s="14">
        <v>1356</v>
      </c>
      <c r="E41" s="15">
        <v>2.21238938053097E-2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5" t="s">
        <v>52</v>
      </c>
      <c r="B45" s="13" t="s">
        <v>19</v>
      </c>
      <c r="C45" s="14">
        <v>666</v>
      </c>
      <c r="D45" s="14">
        <v>611</v>
      </c>
      <c r="E45" s="15">
        <v>9.0016366612111307E-2</v>
      </c>
    </row>
    <row r="46" spans="1:5" x14ac:dyDescent="0.3">
      <c r="A46" s="177"/>
      <c r="B46" s="13" t="s">
        <v>53</v>
      </c>
      <c r="C46" s="14">
        <v>31</v>
      </c>
      <c r="D46" s="14">
        <v>43</v>
      </c>
      <c r="E46" s="15">
        <v>-0.27906976744186002</v>
      </c>
    </row>
    <row r="47" spans="1:5" x14ac:dyDescent="0.3">
      <c r="A47" s="177"/>
      <c r="B47" s="13" t="s">
        <v>54</v>
      </c>
      <c r="C47" s="14">
        <v>1009</v>
      </c>
      <c r="D47" s="14">
        <v>1421</v>
      </c>
      <c r="E47" s="15">
        <v>-0.28993666432090098</v>
      </c>
    </row>
    <row r="48" spans="1:5" x14ac:dyDescent="0.3">
      <c r="A48" s="176"/>
      <c r="B48" s="13" t="s">
        <v>23</v>
      </c>
      <c r="C48" s="14">
        <v>777</v>
      </c>
      <c r="D48" s="14">
        <v>585</v>
      </c>
      <c r="E48" s="15">
        <v>0.32820512820512798</v>
      </c>
    </row>
    <row r="49" spans="1:5" x14ac:dyDescent="0.3">
      <c r="A49" s="175" t="s">
        <v>55</v>
      </c>
      <c r="B49" s="13" t="s">
        <v>56</v>
      </c>
      <c r="C49" s="14">
        <v>775</v>
      </c>
      <c r="D49" s="14">
        <v>863</v>
      </c>
      <c r="E49" s="15">
        <v>-0.101969872537659</v>
      </c>
    </row>
    <row r="50" spans="1:5" x14ac:dyDescent="0.3">
      <c r="A50" s="177"/>
      <c r="B50" s="13" t="s">
        <v>57</v>
      </c>
      <c r="C50" s="14">
        <v>13</v>
      </c>
      <c r="D50" s="14">
        <v>39</v>
      </c>
      <c r="E50" s="15">
        <v>-0.66666666666666696</v>
      </c>
    </row>
    <row r="51" spans="1:5" x14ac:dyDescent="0.3">
      <c r="A51" s="177"/>
      <c r="B51" s="13" t="s">
        <v>58</v>
      </c>
      <c r="C51" s="14">
        <v>185</v>
      </c>
      <c r="D51" s="14">
        <v>181</v>
      </c>
      <c r="E51" s="15">
        <v>2.2099447513812199E-2</v>
      </c>
    </row>
    <row r="52" spans="1:5" x14ac:dyDescent="0.3">
      <c r="A52" s="176"/>
      <c r="B52" s="13" t="s">
        <v>59</v>
      </c>
      <c r="C52" s="14">
        <v>47</v>
      </c>
      <c r="D52" s="14">
        <v>12</v>
      </c>
      <c r="E52" s="15">
        <v>2.9166666666666701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5" t="s">
        <v>61</v>
      </c>
      <c r="B56" s="13" t="s">
        <v>54</v>
      </c>
      <c r="C56" s="14">
        <v>21</v>
      </c>
      <c r="D56" s="14">
        <v>34</v>
      </c>
      <c r="E56" s="15">
        <v>-0.38235294117647001</v>
      </c>
    </row>
    <row r="57" spans="1:5" x14ac:dyDescent="0.3">
      <c r="A57" s="177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3">
      <c r="A58" s="177"/>
      <c r="B58" s="13" t="s">
        <v>19</v>
      </c>
      <c r="C58" s="14">
        <v>15</v>
      </c>
      <c r="D58" s="14">
        <v>13</v>
      </c>
      <c r="E58" s="15">
        <v>0.15384615384615399</v>
      </c>
    </row>
    <row r="59" spans="1:5" x14ac:dyDescent="0.3">
      <c r="A59" s="177"/>
      <c r="B59" s="13" t="s">
        <v>23</v>
      </c>
      <c r="C59" s="14">
        <v>13</v>
      </c>
      <c r="D59" s="14">
        <v>15</v>
      </c>
      <c r="E59" s="15">
        <v>-0.133333333333333</v>
      </c>
    </row>
    <row r="60" spans="1:5" x14ac:dyDescent="0.3">
      <c r="A60" s="177"/>
      <c r="B60" s="13" t="s">
        <v>62</v>
      </c>
      <c r="C60" s="14">
        <v>21</v>
      </c>
      <c r="D60" s="14">
        <v>18</v>
      </c>
      <c r="E60" s="15">
        <v>0.16666666666666699</v>
      </c>
    </row>
    <row r="61" spans="1:5" x14ac:dyDescent="0.3">
      <c r="A61" s="176"/>
      <c r="B61" s="13" t="s">
        <v>63</v>
      </c>
      <c r="C61" s="14">
        <v>2</v>
      </c>
      <c r="D61" s="14">
        <v>0</v>
      </c>
      <c r="E61" s="15">
        <v>0</v>
      </c>
    </row>
    <row r="62" spans="1:5" x14ac:dyDescent="0.3">
      <c r="A62" s="175" t="s">
        <v>64</v>
      </c>
      <c r="B62" s="13" t="s">
        <v>65</v>
      </c>
      <c r="C62" s="14">
        <v>12</v>
      </c>
      <c r="D62" s="14">
        <v>3</v>
      </c>
      <c r="E62" s="15">
        <v>3</v>
      </c>
    </row>
    <row r="63" spans="1:5" x14ac:dyDescent="0.3">
      <c r="A63" s="177"/>
      <c r="B63" s="13" t="s">
        <v>58</v>
      </c>
      <c r="C63" s="14">
        <v>7</v>
      </c>
      <c r="D63" s="14">
        <v>11</v>
      </c>
      <c r="E63" s="15">
        <v>-0.36363636363636398</v>
      </c>
    </row>
    <row r="64" spans="1:5" x14ac:dyDescent="0.3">
      <c r="A64" s="176"/>
      <c r="B64" s="13" t="s">
        <v>66</v>
      </c>
      <c r="C64" s="17"/>
      <c r="D64" s="14">
        <v>1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0</v>
      </c>
      <c r="D70" s="14">
        <v>0</v>
      </c>
      <c r="E70" s="15">
        <v>0</v>
      </c>
    </row>
    <row r="71" spans="1:5" x14ac:dyDescent="0.3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8"/>
      <c r="B76" s="13" t="s">
        <v>49</v>
      </c>
      <c r="C76" s="14">
        <v>2</v>
      </c>
      <c r="D76" s="14">
        <v>0</v>
      </c>
      <c r="E76" s="15">
        <v>0</v>
      </c>
    </row>
    <row r="77" spans="1:5" x14ac:dyDescent="0.3">
      <c r="A77" s="179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3">
      <c r="A78" s="179"/>
      <c r="B78" s="13" t="s">
        <v>65</v>
      </c>
      <c r="C78" s="14">
        <v>0</v>
      </c>
      <c r="D78" s="14">
        <v>2</v>
      </c>
      <c r="E78" s="15">
        <v>-1</v>
      </c>
    </row>
    <row r="79" spans="1:5" x14ac:dyDescent="0.3">
      <c r="A79" s="179"/>
      <c r="B79" s="13" t="s">
        <v>69</v>
      </c>
      <c r="C79" s="14">
        <v>1</v>
      </c>
      <c r="D79" s="14">
        <v>3</v>
      </c>
      <c r="E79" s="15">
        <v>-0.66666666666666696</v>
      </c>
    </row>
    <row r="80" spans="1:5" x14ac:dyDescent="0.3">
      <c r="A80" s="180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5" t="s">
        <v>72</v>
      </c>
      <c r="B84" s="13" t="s">
        <v>73</v>
      </c>
      <c r="C84" s="14">
        <v>1386</v>
      </c>
      <c r="D84" s="14">
        <v>1356</v>
      </c>
      <c r="E84" s="15">
        <v>2.21238938053097E-2</v>
      </c>
    </row>
    <row r="85" spans="1:5" x14ac:dyDescent="0.3">
      <c r="A85" s="176"/>
      <c r="B85" s="13" t="s">
        <v>74</v>
      </c>
      <c r="C85" s="14">
        <v>226</v>
      </c>
      <c r="D85" s="14">
        <v>232</v>
      </c>
      <c r="E85" s="15">
        <v>-2.5862068965517199E-2</v>
      </c>
    </row>
    <row r="86" spans="1:5" x14ac:dyDescent="0.3">
      <c r="A86" s="175" t="s">
        <v>75</v>
      </c>
      <c r="B86" s="13" t="s">
        <v>73</v>
      </c>
      <c r="C86" s="14">
        <v>835</v>
      </c>
      <c r="D86" s="14">
        <v>878</v>
      </c>
      <c r="E86" s="15">
        <v>-4.8974943052391799E-2</v>
      </c>
    </row>
    <row r="87" spans="1:5" x14ac:dyDescent="0.3">
      <c r="A87" s="176"/>
      <c r="B87" s="13" t="s">
        <v>74</v>
      </c>
      <c r="C87" s="14">
        <v>54</v>
      </c>
      <c r="D87" s="14">
        <v>83</v>
      </c>
      <c r="E87" s="15">
        <v>-0.34939759036144602</v>
      </c>
    </row>
    <row r="88" spans="1:5" x14ac:dyDescent="0.3">
      <c r="A88" s="175" t="s">
        <v>76</v>
      </c>
      <c r="B88" s="13" t="s">
        <v>73</v>
      </c>
      <c r="C88" s="14">
        <v>48</v>
      </c>
      <c r="D88" s="14">
        <v>96</v>
      </c>
      <c r="E88" s="15">
        <v>-0.5</v>
      </c>
    </row>
    <row r="89" spans="1:5" x14ac:dyDescent="0.3">
      <c r="A89" s="176"/>
      <c r="B89" s="13" t="s">
        <v>74</v>
      </c>
      <c r="C89" s="14">
        <v>4</v>
      </c>
      <c r="D89" s="14">
        <v>16</v>
      </c>
      <c r="E89" s="15">
        <v>-0.75</v>
      </c>
    </row>
    <row r="90" spans="1:5" x14ac:dyDescent="0.3">
      <c r="A90" s="175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6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1017</v>
      </c>
      <c r="D95" s="14">
        <v>756</v>
      </c>
      <c r="E95" s="15">
        <v>0.34523809523809501</v>
      </c>
    </row>
    <row r="96" spans="1:5" x14ac:dyDescent="0.3">
      <c r="A96" s="12" t="s">
        <v>79</v>
      </c>
      <c r="B96" s="16"/>
      <c r="C96" s="14">
        <v>1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1041</v>
      </c>
      <c r="D100" s="14">
        <v>616</v>
      </c>
      <c r="E100" s="15">
        <v>0.68993506493506496</v>
      </c>
    </row>
    <row r="101" spans="1:5" x14ac:dyDescent="0.3">
      <c r="A101" s="12" t="s">
        <v>82</v>
      </c>
      <c r="B101" s="16"/>
      <c r="C101" s="14">
        <v>344</v>
      </c>
      <c r="D101" s="14">
        <v>244</v>
      </c>
      <c r="E101" s="15">
        <v>0.40983606557377</v>
      </c>
    </row>
    <row r="102" spans="1:5" x14ac:dyDescent="0.3">
      <c r="A102" s="12" t="s">
        <v>79</v>
      </c>
      <c r="B102" s="16"/>
      <c r="C102" s="14">
        <v>1</v>
      </c>
      <c r="D102" s="14">
        <v>3</v>
      </c>
      <c r="E102" s="15">
        <v>-0.66666666666666696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5" t="s">
        <v>81</v>
      </c>
      <c r="B106" s="13" t="s">
        <v>84</v>
      </c>
      <c r="C106" s="14">
        <v>202</v>
      </c>
      <c r="D106" s="14">
        <v>492</v>
      </c>
      <c r="E106" s="15">
        <v>-0.58943089430894302</v>
      </c>
    </row>
    <row r="107" spans="1:5" x14ac:dyDescent="0.3">
      <c r="A107" s="177"/>
      <c r="B107" s="13" t="s">
        <v>85</v>
      </c>
      <c r="C107" s="14">
        <v>393</v>
      </c>
      <c r="D107" s="14">
        <v>143</v>
      </c>
      <c r="E107" s="15">
        <v>1.7482517482517499</v>
      </c>
    </row>
    <row r="108" spans="1:5" x14ac:dyDescent="0.3">
      <c r="A108" s="176"/>
      <c r="B108" s="13" t="s">
        <v>86</v>
      </c>
      <c r="C108" s="14">
        <v>16</v>
      </c>
      <c r="D108" s="14">
        <v>14</v>
      </c>
      <c r="E108" s="15">
        <v>0.14285714285714299</v>
      </c>
    </row>
    <row r="109" spans="1:5" x14ac:dyDescent="0.3">
      <c r="A109" s="175" t="s">
        <v>82</v>
      </c>
      <c r="B109" s="13" t="s">
        <v>87</v>
      </c>
      <c r="C109" s="14">
        <v>24</v>
      </c>
      <c r="D109" s="14">
        <v>25</v>
      </c>
      <c r="E109" s="15">
        <v>-0.04</v>
      </c>
    </row>
    <row r="110" spans="1:5" x14ac:dyDescent="0.3">
      <c r="A110" s="176"/>
      <c r="B110" s="13" t="s">
        <v>86</v>
      </c>
      <c r="C110" s="14">
        <v>37</v>
      </c>
      <c r="D110" s="14">
        <v>61</v>
      </c>
      <c r="E110" s="15">
        <v>-0.39344262295082</v>
      </c>
    </row>
    <row r="111" spans="1:5" x14ac:dyDescent="0.3">
      <c r="A111" s="12" t="s">
        <v>79</v>
      </c>
      <c r="B111" s="16"/>
      <c r="C111" s="14">
        <v>1</v>
      </c>
      <c r="D111" s="14">
        <v>5</v>
      </c>
      <c r="E111" s="15">
        <v>-0.8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5" t="s">
        <v>81</v>
      </c>
      <c r="B115" s="13" t="s">
        <v>84</v>
      </c>
      <c r="C115" s="14">
        <v>16</v>
      </c>
      <c r="D115" s="14">
        <v>22</v>
      </c>
      <c r="E115" s="15">
        <v>-0.27272727272727298</v>
      </c>
    </row>
    <row r="116" spans="1:5" x14ac:dyDescent="0.3">
      <c r="A116" s="177"/>
      <c r="B116" s="13" t="s">
        <v>85</v>
      </c>
      <c r="C116" s="14">
        <v>6</v>
      </c>
      <c r="D116" s="14">
        <v>19</v>
      </c>
      <c r="E116" s="15">
        <v>-0.68421052631578905</v>
      </c>
    </row>
    <row r="117" spans="1:5" x14ac:dyDescent="0.3">
      <c r="A117" s="176"/>
      <c r="B117" s="13" t="s">
        <v>86</v>
      </c>
      <c r="C117" s="14">
        <v>1</v>
      </c>
      <c r="D117" s="14">
        <v>2</v>
      </c>
      <c r="E117" s="15">
        <v>-0.5</v>
      </c>
    </row>
    <row r="118" spans="1:5" x14ac:dyDescent="0.3">
      <c r="A118" s="175" t="s">
        <v>82</v>
      </c>
      <c r="B118" s="13" t="s">
        <v>87</v>
      </c>
      <c r="C118" s="14">
        <v>0</v>
      </c>
      <c r="D118" s="14">
        <v>2</v>
      </c>
      <c r="E118" s="15">
        <v>-1</v>
      </c>
    </row>
    <row r="119" spans="1:5" x14ac:dyDescent="0.3">
      <c r="A119" s="176"/>
      <c r="B119" s="13" t="s">
        <v>86</v>
      </c>
      <c r="C119" s="14">
        <v>1</v>
      </c>
      <c r="D119" s="14">
        <v>4</v>
      </c>
      <c r="E119" s="15">
        <v>-0.75</v>
      </c>
    </row>
    <row r="120" spans="1:5" x14ac:dyDescent="0.3">
      <c r="A120" s="12" t="s">
        <v>79</v>
      </c>
      <c r="B120" s="16"/>
      <c r="C120" s="14">
        <v>0</v>
      </c>
      <c r="D120" s="14">
        <v>0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5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6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5" t="s">
        <v>93</v>
      </c>
      <c r="B126" s="13" t="s">
        <v>91</v>
      </c>
      <c r="C126" s="14">
        <v>59</v>
      </c>
      <c r="D126" s="14">
        <v>44</v>
      </c>
      <c r="E126" s="15">
        <v>0.34090909090909099</v>
      </c>
    </row>
    <row r="127" spans="1:5" x14ac:dyDescent="0.3">
      <c r="A127" s="176"/>
      <c r="B127" s="13" t="s">
        <v>92</v>
      </c>
      <c r="C127" s="14">
        <v>133</v>
      </c>
      <c r="D127" s="14">
        <v>200</v>
      </c>
      <c r="E127" s="15">
        <v>-0.33500000000000002</v>
      </c>
    </row>
    <row r="128" spans="1:5" x14ac:dyDescent="0.3">
      <c r="A128" s="175" t="s">
        <v>94</v>
      </c>
      <c r="B128" s="13" t="s">
        <v>91</v>
      </c>
      <c r="C128" s="14">
        <v>1966</v>
      </c>
      <c r="D128" s="14">
        <v>1374</v>
      </c>
      <c r="E128" s="15">
        <v>0.43085880640465801</v>
      </c>
    </row>
    <row r="129" spans="1:5" x14ac:dyDescent="0.3">
      <c r="A129" s="176"/>
      <c r="B129" s="13" t="s">
        <v>92</v>
      </c>
      <c r="C129" s="14">
        <v>3548</v>
      </c>
      <c r="D129" s="14">
        <v>4292</v>
      </c>
      <c r="E129" s="15">
        <v>-0.17334575955265599</v>
      </c>
    </row>
    <row r="130" spans="1:5" x14ac:dyDescent="0.3">
      <c r="A130" s="175" t="s">
        <v>95</v>
      </c>
      <c r="B130" s="13" t="s">
        <v>91</v>
      </c>
      <c r="C130" s="14">
        <v>796</v>
      </c>
      <c r="D130" s="14">
        <v>1699</v>
      </c>
      <c r="E130" s="15">
        <v>-0.53148911124190701</v>
      </c>
    </row>
    <row r="131" spans="1:5" x14ac:dyDescent="0.3">
      <c r="A131" s="176"/>
      <c r="B131" s="13" t="s">
        <v>92</v>
      </c>
      <c r="C131" s="17"/>
      <c r="D131" s="17"/>
      <c r="E131" s="15">
        <v>0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5" t="s">
        <v>97</v>
      </c>
      <c r="B135" s="13" t="s">
        <v>98</v>
      </c>
      <c r="C135" s="14">
        <v>65</v>
      </c>
      <c r="D135" s="14">
        <v>53</v>
      </c>
      <c r="E135" s="15">
        <v>0.22641509433962301</v>
      </c>
    </row>
    <row r="136" spans="1:5" x14ac:dyDescent="0.3">
      <c r="A136" s="176"/>
      <c r="B136" s="13" t="s">
        <v>99</v>
      </c>
      <c r="C136" s="14">
        <v>6</v>
      </c>
      <c r="D136" s="14">
        <v>3</v>
      </c>
      <c r="E136" s="15">
        <v>1</v>
      </c>
    </row>
    <row r="137" spans="1:5" x14ac:dyDescent="0.3">
      <c r="A137" s="175" t="s">
        <v>100</v>
      </c>
      <c r="B137" s="13" t="s">
        <v>98</v>
      </c>
      <c r="C137" s="14">
        <v>0</v>
      </c>
      <c r="D137" s="14">
        <v>0</v>
      </c>
      <c r="E137" s="15">
        <v>0</v>
      </c>
    </row>
    <row r="138" spans="1:5" x14ac:dyDescent="0.3">
      <c r="A138" s="176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3">
      <c r="A139" s="175" t="s">
        <v>101</v>
      </c>
      <c r="B139" s="13" t="s">
        <v>98</v>
      </c>
      <c r="C139" s="14">
        <v>3</v>
      </c>
      <c r="D139" s="14">
        <v>2</v>
      </c>
      <c r="E139" s="15">
        <v>0.5</v>
      </c>
    </row>
    <row r="140" spans="1:5" x14ac:dyDescent="0.3">
      <c r="A140" s="176"/>
      <c r="B140" s="13" t="s">
        <v>102</v>
      </c>
      <c r="C140" s="14">
        <v>1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82</v>
      </c>
      <c r="D144" s="14">
        <v>86</v>
      </c>
      <c r="E144" s="15">
        <v>-4.6511627906976702E-2</v>
      </c>
    </row>
    <row r="145" spans="1:5" x14ac:dyDescent="0.3">
      <c r="A145" s="175" t="s">
        <v>105</v>
      </c>
      <c r="B145" s="13" t="s">
        <v>106</v>
      </c>
      <c r="C145" s="14">
        <v>4</v>
      </c>
      <c r="D145" s="14">
        <v>3</v>
      </c>
      <c r="E145" s="15">
        <v>0.33333333333333298</v>
      </c>
    </row>
    <row r="146" spans="1:5" x14ac:dyDescent="0.3">
      <c r="A146" s="177"/>
      <c r="B146" s="13" t="s">
        <v>107</v>
      </c>
      <c r="C146" s="14">
        <v>48</v>
      </c>
      <c r="D146" s="14">
        <v>37</v>
      </c>
      <c r="E146" s="15">
        <v>0.29729729729729698</v>
      </c>
    </row>
    <row r="147" spans="1:5" x14ac:dyDescent="0.3">
      <c r="A147" s="177"/>
      <c r="B147" s="13" t="s">
        <v>108</v>
      </c>
      <c r="C147" s="14">
        <v>6</v>
      </c>
      <c r="D147" s="14">
        <v>4</v>
      </c>
      <c r="E147" s="15">
        <v>0.5</v>
      </c>
    </row>
    <row r="148" spans="1:5" x14ac:dyDescent="0.3">
      <c r="A148" s="177"/>
      <c r="B148" s="13" t="s">
        <v>109</v>
      </c>
      <c r="C148" s="14">
        <v>1</v>
      </c>
      <c r="D148" s="14">
        <v>1</v>
      </c>
      <c r="E148" s="15">
        <v>0</v>
      </c>
    </row>
    <row r="149" spans="1:5" x14ac:dyDescent="0.3">
      <c r="A149" s="177"/>
      <c r="B149" s="13" t="s">
        <v>110</v>
      </c>
      <c r="C149" s="14">
        <v>21</v>
      </c>
      <c r="D149" s="14">
        <v>41</v>
      </c>
      <c r="E149" s="15">
        <v>-0.48780487804877998</v>
      </c>
    </row>
    <row r="150" spans="1:5" x14ac:dyDescent="0.3">
      <c r="A150" s="176"/>
      <c r="B150" s="13" t="s">
        <v>111</v>
      </c>
      <c r="C150" s="14">
        <v>2</v>
      </c>
      <c r="D150" s="14">
        <v>0</v>
      </c>
      <c r="E150" s="15">
        <v>0</v>
      </c>
    </row>
    <row r="151" spans="1:5" x14ac:dyDescent="0.3">
      <c r="A151" s="175" t="s">
        <v>112</v>
      </c>
      <c r="B151" s="13" t="s">
        <v>113</v>
      </c>
      <c r="C151" s="14">
        <v>44</v>
      </c>
      <c r="D151" s="14">
        <v>42</v>
      </c>
      <c r="E151" s="15">
        <v>4.7619047619047603E-2</v>
      </c>
    </row>
    <row r="152" spans="1:5" x14ac:dyDescent="0.3">
      <c r="A152" s="176"/>
      <c r="B152" s="13" t="s">
        <v>114</v>
      </c>
      <c r="C152" s="14">
        <v>21</v>
      </c>
      <c r="D152" s="14">
        <v>22</v>
      </c>
      <c r="E152" s="15">
        <v>-4.5454545454545497E-2</v>
      </c>
    </row>
    <row r="153" spans="1:5" x14ac:dyDescent="0.3">
      <c r="A153" s="175" t="s">
        <v>115</v>
      </c>
      <c r="B153" s="13" t="s">
        <v>19</v>
      </c>
      <c r="C153" s="14">
        <v>16</v>
      </c>
      <c r="D153" s="14">
        <v>7</v>
      </c>
      <c r="E153" s="15">
        <v>1.28571428571429</v>
      </c>
    </row>
    <row r="154" spans="1:5" x14ac:dyDescent="0.3">
      <c r="A154" s="176"/>
      <c r="B154" s="13" t="s">
        <v>23</v>
      </c>
      <c r="C154" s="14">
        <v>18</v>
      </c>
      <c r="D154" s="14">
        <v>16</v>
      </c>
      <c r="E154" s="15">
        <v>0.125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5" t="s">
        <v>118</v>
      </c>
      <c r="B159" s="13" t="s">
        <v>119</v>
      </c>
      <c r="C159" s="14">
        <v>0</v>
      </c>
      <c r="D159" s="14">
        <v>0</v>
      </c>
      <c r="E159" s="15">
        <v>0</v>
      </c>
    </row>
    <row r="160" spans="1:5" x14ac:dyDescent="0.3">
      <c r="A160" s="177"/>
      <c r="B160" s="13" t="s">
        <v>120</v>
      </c>
      <c r="C160" s="14">
        <v>0</v>
      </c>
      <c r="D160" s="14">
        <v>0</v>
      </c>
      <c r="E160" s="15">
        <v>0</v>
      </c>
    </row>
    <row r="161" spans="1:5" x14ac:dyDescent="0.3">
      <c r="A161" s="177"/>
      <c r="B161" s="13" t="s">
        <v>121</v>
      </c>
      <c r="C161" s="14">
        <v>0</v>
      </c>
      <c r="D161" s="14">
        <v>0</v>
      </c>
      <c r="E161" s="15">
        <v>0</v>
      </c>
    </row>
    <row r="162" spans="1:5" x14ac:dyDescent="0.3">
      <c r="A162" s="177"/>
      <c r="B162" s="13" t="s">
        <v>122</v>
      </c>
      <c r="C162" s="14">
        <v>0</v>
      </c>
      <c r="D162" s="14">
        <v>0</v>
      </c>
      <c r="E162" s="15">
        <v>0</v>
      </c>
    </row>
    <row r="163" spans="1:5" x14ac:dyDescent="0.3">
      <c r="A163" s="177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7"/>
      <c r="B164" s="13" t="s">
        <v>124</v>
      </c>
      <c r="C164" s="14">
        <v>0</v>
      </c>
      <c r="D164" s="14">
        <v>0</v>
      </c>
      <c r="E164" s="15">
        <v>0</v>
      </c>
    </row>
    <row r="165" spans="1:5" x14ac:dyDescent="0.3">
      <c r="A165" s="177"/>
      <c r="B165" s="13" t="s">
        <v>125</v>
      </c>
      <c r="C165" s="14">
        <v>0</v>
      </c>
      <c r="D165" s="14">
        <v>0</v>
      </c>
      <c r="E165" s="15">
        <v>0</v>
      </c>
    </row>
    <row r="166" spans="1:5" x14ac:dyDescent="0.3">
      <c r="A166" s="177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7"/>
      <c r="B167" s="13" t="s">
        <v>127</v>
      </c>
      <c r="C167" s="14">
        <v>0</v>
      </c>
      <c r="D167" s="14">
        <v>0</v>
      </c>
      <c r="E167" s="15">
        <v>0</v>
      </c>
    </row>
    <row r="168" spans="1:5" x14ac:dyDescent="0.3">
      <c r="A168" s="177"/>
      <c r="B168" s="13" t="s">
        <v>128</v>
      </c>
      <c r="C168" s="14">
        <v>0</v>
      </c>
      <c r="D168" s="14">
        <v>0</v>
      </c>
      <c r="E168" s="15">
        <v>0</v>
      </c>
    </row>
    <row r="169" spans="1:5" x14ac:dyDescent="0.3">
      <c r="A169" s="177"/>
      <c r="B169" s="13" t="s">
        <v>129</v>
      </c>
      <c r="C169" s="14">
        <v>0</v>
      </c>
      <c r="D169" s="14">
        <v>0</v>
      </c>
      <c r="E169" s="15">
        <v>0</v>
      </c>
    </row>
    <row r="170" spans="1:5" x14ac:dyDescent="0.3">
      <c r="A170" s="177"/>
      <c r="B170" s="13" t="s">
        <v>130</v>
      </c>
      <c r="C170" s="14">
        <v>0</v>
      </c>
      <c r="D170" s="14">
        <v>0</v>
      </c>
      <c r="E170" s="15">
        <v>0</v>
      </c>
    </row>
    <row r="171" spans="1:5" x14ac:dyDescent="0.3">
      <c r="A171" s="177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3">
      <c r="A172" s="177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7"/>
      <c r="B173" s="13" t="s">
        <v>133</v>
      </c>
      <c r="C173" s="14">
        <v>0</v>
      </c>
      <c r="D173" s="14">
        <v>0</v>
      </c>
      <c r="E173" s="15">
        <v>0</v>
      </c>
    </row>
    <row r="174" spans="1:5" x14ac:dyDescent="0.3">
      <c r="A174" s="177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7"/>
      <c r="B175" s="13" t="s">
        <v>135</v>
      </c>
      <c r="C175" s="14">
        <v>0</v>
      </c>
      <c r="D175" s="14">
        <v>0</v>
      </c>
      <c r="E175" s="15">
        <v>0</v>
      </c>
    </row>
    <row r="176" spans="1:5" x14ac:dyDescent="0.3">
      <c r="A176" s="177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7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7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7"/>
      <c r="B179" s="13" t="s">
        <v>139</v>
      </c>
      <c r="C179" s="14">
        <v>0</v>
      </c>
      <c r="D179" s="14">
        <v>0</v>
      </c>
      <c r="E179" s="15">
        <v>0</v>
      </c>
    </row>
    <row r="180" spans="1:5" x14ac:dyDescent="0.3">
      <c r="A180" s="177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177"/>
      <c r="B181" s="13" t="s">
        <v>141</v>
      </c>
      <c r="C181" s="14">
        <v>0</v>
      </c>
      <c r="D181" s="14">
        <v>0</v>
      </c>
      <c r="E181" s="15">
        <v>0</v>
      </c>
    </row>
    <row r="182" spans="1:5" x14ac:dyDescent="0.3">
      <c r="A182" s="177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7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7"/>
      <c r="B184" s="13" t="s">
        <v>144</v>
      </c>
      <c r="C184" s="14">
        <v>0</v>
      </c>
      <c r="D184" s="14">
        <v>0</v>
      </c>
      <c r="E184" s="15">
        <v>0</v>
      </c>
    </row>
    <row r="185" spans="1:5" x14ac:dyDescent="0.3">
      <c r="A185" s="177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7"/>
      <c r="B186" s="13" t="s">
        <v>146</v>
      </c>
      <c r="C186" s="14">
        <v>0</v>
      </c>
      <c r="D186" s="14">
        <v>0</v>
      </c>
      <c r="E186" s="15">
        <v>0</v>
      </c>
    </row>
    <row r="187" spans="1:5" x14ac:dyDescent="0.3">
      <c r="A187" s="177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3">
      <c r="A188" s="177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3">
      <c r="A189" s="177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7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177"/>
      <c r="B191" s="13" t="s">
        <v>151</v>
      </c>
      <c r="C191" s="14">
        <v>0</v>
      </c>
      <c r="D191" s="14">
        <v>0</v>
      </c>
      <c r="E191" s="15">
        <v>0</v>
      </c>
    </row>
    <row r="192" spans="1:5" x14ac:dyDescent="0.3">
      <c r="A192" s="177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7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7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7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7"/>
      <c r="B196" s="13" t="s">
        <v>156</v>
      </c>
      <c r="C196" s="14">
        <v>0</v>
      </c>
      <c r="D196" s="14">
        <v>0</v>
      </c>
      <c r="E196" s="15">
        <v>0</v>
      </c>
    </row>
    <row r="197" spans="1:5" x14ac:dyDescent="0.3">
      <c r="A197" s="177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3">
      <c r="A198" s="177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3">
      <c r="A199" s="177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6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5" t="s">
        <v>161</v>
      </c>
      <c r="B201" s="13" t="s">
        <v>162</v>
      </c>
      <c r="C201" s="14">
        <v>0</v>
      </c>
      <c r="D201" s="14">
        <v>0</v>
      </c>
      <c r="E201" s="15">
        <v>0</v>
      </c>
    </row>
    <row r="202" spans="1:5" x14ac:dyDescent="0.3">
      <c r="A202" s="177"/>
      <c r="B202" s="13" t="s">
        <v>120</v>
      </c>
      <c r="C202" s="14">
        <v>0</v>
      </c>
      <c r="D202" s="14">
        <v>0</v>
      </c>
      <c r="E202" s="15">
        <v>0</v>
      </c>
    </row>
    <row r="203" spans="1:5" x14ac:dyDescent="0.3">
      <c r="A203" s="177"/>
      <c r="B203" s="13" t="s">
        <v>163</v>
      </c>
      <c r="C203" s="14">
        <v>0</v>
      </c>
      <c r="D203" s="14">
        <v>0</v>
      </c>
      <c r="E203" s="15">
        <v>0</v>
      </c>
    </row>
    <row r="204" spans="1:5" x14ac:dyDescent="0.3">
      <c r="A204" s="177"/>
      <c r="B204" s="13" t="s">
        <v>122</v>
      </c>
      <c r="C204" s="14">
        <v>0</v>
      </c>
      <c r="D204" s="14">
        <v>0</v>
      </c>
      <c r="E204" s="15">
        <v>0</v>
      </c>
    </row>
    <row r="205" spans="1:5" x14ac:dyDescent="0.3">
      <c r="A205" s="177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7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3">
      <c r="A207" s="177"/>
      <c r="B207" s="13" t="s">
        <v>125</v>
      </c>
      <c r="C207" s="14">
        <v>0</v>
      </c>
      <c r="D207" s="14">
        <v>0</v>
      </c>
      <c r="E207" s="15">
        <v>0</v>
      </c>
    </row>
    <row r="208" spans="1:5" x14ac:dyDescent="0.3">
      <c r="A208" s="177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7"/>
      <c r="B209" s="13" t="s">
        <v>127</v>
      </c>
      <c r="C209" s="14">
        <v>0</v>
      </c>
      <c r="D209" s="14">
        <v>0</v>
      </c>
      <c r="E209" s="15">
        <v>0</v>
      </c>
    </row>
    <row r="210" spans="1:5" x14ac:dyDescent="0.3">
      <c r="A210" s="177"/>
      <c r="B210" s="13" t="s">
        <v>165</v>
      </c>
      <c r="C210" s="14">
        <v>0</v>
      </c>
      <c r="D210" s="14">
        <v>0</v>
      </c>
      <c r="E210" s="15">
        <v>0</v>
      </c>
    </row>
    <row r="211" spans="1:5" x14ac:dyDescent="0.3">
      <c r="A211" s="177"/>
      <c r="B211" s="13" t="s">
        <v>129</v>
      </c>
      <c r="C211" s="14">
        <v>0</v>
      </c>
      <c r="D211" s="14">
        <v>0</v>
      </c>
      <c r="E211" s="15">
        <v>0</v>
      </c>
    </row>
    <row r="212" spans="1:5" x14ac:dyDescent="0.3">
      <c r="A212" s="177"/>
      <c r="B212" s="13" t="s">
        <v>130</v>
      </c>
      <c r="C212" s="14">
        <v>0</v>
      </c>
      <c r="D212" s="14">
        <v>0</v>
      </c>
      <c r="E212" s="15">
        <v>0</v>
      </c>
    </row>
    <row r="213" spans="1:5" x14ac:dyDescent="0.3">
      <c r="A213" s="177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3">
      <c r="A214" s="177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7"/>
      <c r="B215" s="13" t="s">
        <v>133</v>
      </c>
      <c r="C215" s="14">
        <v>0</v>
      </c>
      <c r="D215" s="14">
        <v>0</v>
      </c>
      <c r="E215" s="15">
        <v>0</v>
      </c>
    </row>
    <row r="216" spans="1:5" x14ac:dyDescent="0.3">
      <c r="A216" s="177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7"/>
      <c r="B217" s="13" t="s">
        <v>135</v>
      </c>
      <c r="C217" s="14">
        <v>0</v>
      </c>
      <c r="D217" s="14">
        <v>0</v>
      </c>
      <c r="E217" s="15">
        <v>0</v>
      </c>
    </row>
    <row r="218" spans="1:5" x14ac:dyDescent="0.3">
      <c r="A218" s="177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7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7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7"/>
      <c r="B221" s="13" t="s">
        <v>139</v>
      </c>
      <c r="C221" s="14">
        <v>0</v>
      </c>
      <c r="D221" s="14">
        <v>0</v>
      </c>
      <c r="E221" s="15">
        <v>0</v>
      </c>
    </row>
    <row r="222" spans="1:5" x14ac:dyDescent="0.3">
      <c r="A222" s="177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177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3">
      <c r="A224" s="177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7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7"/>
      <c r="B226" s="13" t="s">
        <v>144</v>
      </c>
      <c r="C226" s="14">
        <v>0</v>
      </c>
      <c r="D226" s="14">
        <v>0</v>
      </c>
      <c r="E226" s="15">
        <v>0</v>
      </c>
    </row>
    <row r="227" spans="1:5" x14ac:dyDescent="0.3">
      <c r="A227" s="177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7"/>
      <c r="B228" s="13" t="s">
        <v>146</v>
      </c>
      <c r="C228" s="14">
        <v>0</v>
      </c>
      <c r="D228" s="14">
        <v>0</v>
      </c>
      <c r="E228" s="15">
        <v>0</v>
      </c>
    </row>
    <row r="229" spans="1:5" x14ac:dyDescent="0.3">
      <c r="A229" s="177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3">
      <c r="A230" s="177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3">
      <c r="A231" s="177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7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177"/>
      <c r="B233" s="13" t="s">
        <v>151</v>
      </c>
      <c r="C233" s="14">
        <v>0</v>
      </c>
      <c r="D233" s="14">
        <v>0</v>
      </c>
      <c r="E233" s="15">
        <v>0</v>
      </c>
    </row>
    <row r="234" spans="1:5" x14ac:dyDescent="0.3">
      <c r="A234" s="177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7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7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7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7"/>
      <c r="B238" s="13" t="s">
        <v>156</v>
      </c>
      <c r="C238" s="14">
        <v>0</v>
      </c>
      <c r="D238" s="14">
        <v>0</v>
      </c>
      <c r="E238" s="15">
        <v>0</v>
      </c>
    </row>
    <row r="239" spans="1:5" x14ac:dyDescent="0.3">
      <c r="A239" s="177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3">
      <c r="A240" s="177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3">
      <c r="A241" s="177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6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</v>
      </c>
      <c r="D246" s="14">
        <v>20</v>
      </c>
      <c r="E246" s="15">
        <v>-0.95</v>
      </c>
    </row>
    <row r="247" spans="1:5" x14ac:dyDescent="0.3">
      <c r="A247" s="12" t="s">
        <v>170</v>
      </c>
      <c r="B247" s="16"/>
      <c r="C247" s="14">
        <v>18</v>
      </c>
      <c r="D247" s="14">
        <v>366</v>
      </c>
      <c r="E247" s="15">
        <v>-0.95081967213114704</v>
      </c>
    </row>
    <row r="248" spans="1:5" x14ac:dyDescent="0.3">
      <c r="A248" s="12" t="s">
        <v>171</v>
      </c>
      <c r="B248" s="16"/>
      <c r="C248" s="14">
        <v>16</v>
      </c>
      <c r="D248" s="14">
        <v>812</v>
      </c>
      <c r="E248" s="15">
        <v>-0.98029556650246297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75</v>
      </c>
      <c r="D252" s="14">
        <v>61</v>
      </c>
      <c r="E252" s="15">
        <v>0.22950819672131101</v>
      </c>
    </row>
    <row r="253" spans="1:5" x14ac:dyDescent="0.3">
      <c r="A253" s="175" t="s">
        <v>174</v>
      </c>
      <c r="B253" s="13" t="s">
        <v>175</v>
      </c>
      <c r="C253" s="14">
        <v>22</v>
      </c>
      <c r="D253" s="14">
        <v>4</v>
      </c>
      <c r="E253" s="15">
        <v>4.5</v>
      </c>
    </row>
    <row r="254" spans="1:5" x14ac:dyDescent="0.3">
      <c r="A254" s="177"/>
      <c r="B254" s="13" t="s">
        <v>176</v>
      </c>
      <c r="C254" s="14">
        <v>11</v>
      </c>
      <c r="D254" s="14">
        <v>1</v>
      </c>
      <c r="E254" s="15">
        <v>10</v>
      </c>
    </row>
    <row r="255" spans="1:5" x14ac:dyDescent="0.3">
      <c r="A255" s="176"/>
      <c r="B255" s="13" t="s">
        <v>177</v>
      </c>
      <c r="C255" s="14">
        <v>1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3</v>
      </c>
      <c r="D257" s="14">
        <v>2</v>
      </c>
      <c r="E257" s="15">
        <v>0.5</v>
      </c>
    </row>
    <row r="258" spans="1:5" x14ac:dyDescent="0.3">
      <c r="A258" s="12" t="s">
        <v>111</v>
      </c>
      <c r="B258" s="16"/>
      <c r="C258" s="14">
        <v>16</v>
      </c>
      <c r="D258" s="14">
        <v>7</v>
      </c>
      <c r="E258" s="15">
        <v>1.28571428571429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54</v>
      </c>
      <c r="D262" s="14">
        <v>14</v>
      </c>
      <c r="E262" s="15">
        <v>2.8571428571428599</v>
      </c>
    </row>
    <row r="263" spans="1:5" x14ac:dyDescent="0.3">
      <c r="A263" s="175" t="s">
        <v>69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3">
      <c r="A264" s="176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3</v>
      </c>
      <c r="D266" s="14">
        <v>2</v>
      </c>
      <c r="E266" s="15">
        <v>0.5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5" t="s">
        <v>187</v>
      </c>
      <c r="B271" s="13" t="s">
        <v>188</v>
      </c>
      <c r="C271" s="14">
        <v>3</v>
      </c>
      <c r="D271" s="14">
        <v>2</v>
      </c>
      <c r="E271" s="15">
        <v>0.5</v>
      </c>
    </row>
    <row r="272" spans="1:5" x14ac:dyDescent="0.3">
      <c r="A272" s="176"/>
      <c r="B272" s="13" t="s">
        <v>189</v>
      </c>
      <c r="C272" s="14">
        <v>12</v>
      </c>
      <c r="D272" s="14">
        <v>4</v>
      </c>
      <c r="E272" s="15">
        <v>2</v>
      </c>
    </row>
    <row r="273" spans="1:5" x14ac:dyDescent="0.3">
      <c r="A273" s="12" t="s">
        <v>190</v>
      </c>
      <c r="B273" s="16"/>
      <c r="C273" s="14">
        <v>0</v>
      </c>
      <c r="D273" s="14">
        <v>6</v>
      </c>
      <c r="E273" s="15">
        <v>-1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2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3"/>
      <c r="B284" s="13" t="s">
        <v>200</v>
      </c>
      <c r="C284" s="14">
        <v>281</v>
      </c>
      <c r="D284" s="14">
        <v>281</v>
      </c>
      <c r="E284" s="22">
        <v>0</v>
      </c>
    </row>
    <row r="285" spans="1:5" x14ac:dyDescent="0.3">
      <c r="A285" s="174"/>
      <c r="B285" s="13" t="s">
        <v>201</v>
      </c>
      <c r="C285" s="14">
        <v>0</v>
      </c>
      <c r="D285" s="14">
        <v>0</v>
      </c>
      <c r="E285" s="22">
        <v>0</v>
      </c>
    </row>
    <row r="286" spans="1:5" x14ac:dyDescent="0.3">
      <c r="A286" s="172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3"/>
      <c r="B287" s="13" t="s">
        <v>204</v>
      </c>
      <c r="C287" s="14">
        <v>13</v>
      </c>
      <c r="D287" s="14">
        <v>0</v>
      </c>
      <c r="E287" s="22">
        <v>0</v>
      </c>
    </row>
    <row r="288" spans="1:5" x14ac:dyDescent="0.3">
      <c r="A288" s="174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29</v>
      </c>
      <c r="D289" s="14">
        <v>35</v>
      </c>
      <c r="E289" s="22">
        <v>7</v>
      </c>
    </row>
    <row r="290" spans="1:5" x14ac:dyDescent="0.3">
      <c r="A290" s="172" t="s">
        <v>208</v>
      </c>
      <c r="B290" s="13" t="s">
        <v>209</v>
      </c>
      <c r="C290" s="14">
        <v>11</v>
      </c>
      <c r="D290" s="14">
        <v>1</v>
      </c>
      <c r="E290" s="22">
        <v>0</v>
      </c>
    </row>
    <row r="291" spans="1:5" x14ac:dyDescent="0.3">
      <c r="A291" s="173"/>
      <c r="B291" s="13" t="s">
        <v>210</v>
      </c>
      <c r="C291" s="14">
        <v>22</v>
      </c>
      <c r="D291" s="14">
        <v>15</v>
      </c>
      <c r="E291" s="22">
        <v>0</v>
      </c>
    </row>
    <row r="292" spans="1:5" x14ac:dyDescent="0.3">
      <c r="A292" s="174"/>
      <c r="B292" s="13" t="s">
        <v>211</v>
      </c>
      <c r="C292" s="14">
        <v>0</v>
      </c>
      <c r="D292" s="14">
        <v>0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2" t="s">
        <v>214</v>
      </c>
      <c r="B294" s="13" t="s">
        <v>205</v>
      </c>
      <c r="C294" s="14">
        <v>5</v>
      </c>
      <c r="D294" s="14">
        <v>3</v>
      </c>
      <c r="E294" s="22">
        <v>4</v>
      </c>
    </row>
    <row r="295" spans="1:5" x14ac:dyDescent="0.3">
      <c r="A295" s="173"/>
      <c r="B295" s="13" t="s">
        <v>215</v>
      </c>
      <c r="C295" s="14">
        <v>14</v>
      </c>
      <c r="D295" s="14">
        <v>22</v>
      </c>
      <c r="E295" s="22">
        <v>8</v>
      </c>
    </row>
    <row r="296" spans="1:5" x14ac:dyDescent="0.3">
      <c r="A296" s="174"/>
      <c r="B296" s="13" t="s">
        <v>216</v>
      </c>
      <c r="C296" s="14">
        <v>0</v>
      </c>
      <c r="D296" s="14">
        <v>0</v>
      </c>
      <c r="E296" s="22">
        <v>0</v>
      </c>
    </row>
    <row r="297" spans="1:5" x14ac:dyDescent="0.3">
      <c r="A297" s="172" t="s">
        <v>217</v>
      </c>
      <c r="B297" s="13" t="s">
        <v>218</v>
      </c>
      <c r="C297" s="14">
        <v>0</v>
      </c>
      <c r="D297" s="14">
        <v>0</v>
      </c>
      <c r="E297" s="22">
        <v>0</v>
      </c>
    </row>
    <row r="298" spans="1:5" x14ac:dyDescent="0.3">
      <c r="A298" s="173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3"/>
      <c r="B299" s="13" t="s">
        <v>220</v>
      </c>
      <c r="C299" s="14">
        <v>300</v>
      </c>
      <c r="D299" s="14">
        <v>206</v>
      </c>
      <c r="E299" s="22">
        <v>124</v>
      </c>
    </row>
    <row r="300" spans="1:5" x14ac:dyDescent="0.3">
      <c r="A300" s="173"/>
      <c r="B300" s="13" t="s">
        <v>221</v>
      </c>
      <c r="C300" s="14">
        <v>389</v>
      </c>
      <c r="D300" s="14">
        <v>212</v>
      </c>
      <c r="E300" s="22">
        <v>0</v>
      </c>
    </row>
    <row r="301" spans="1:5" x14ac:dyDescent="0.3">
      <c r="A301" s="173"/>
      <c r="B301" s="13" t="s">
        <v>222</v>
      </c>
      <c r="C301" s="14">
        <v>45</v>
      </c>
      <c r="D301" s="14">
        <v>45</v>
      </c>
      <c r="E301" s="22">
        <v>1</v>
      </c>
    </row>
    <row r="302" spans="1:5" x14ac:dyDescent="0.3">
      <c r="A302" s="173"/>
      <c r="B302" s="13" t="s">
        <v>223</v>
      </c>
      <c r="C302" s="14">
        <v>205</v>
      </c>
      <c r="D302" s="14">
        <v>244</v>
      </c>
      <c r="E302" s="22">
        <v>162</v>
      </c>
    </row>
    <row r="303" spans="1:5" x14ac:dyDescent="0.3">
      <c r="A303" s="173"/>
      <c r="B303" s="13" t="s">
        <v>224</v>
      </c>
      <c r="C303" s="14">
        <v>80</v>
      </c>
      <c r="D303" s="14">
        <v>62</v>
      </c>
      <c r="E303" s="22">
        <v>0</v>
      </c>
    </row>
    <row r="304" spans="1:5" x14ac:dyDescent="0.3">
      <c r="A304" s="173"/>
      <c r="B304" s="13" t="s">
        <v>225</v>
      </c>
      <c r="C304" s="14">
        <v>5</v>
      </c>
      <c r="D304" s="14">
        <v>1</v>
      </c>
      <c r="E304" s="22">
        <v>4</v>
      </c>
    </row>
    <row r="305" spans="1:5" x14ac:dyDescent="0.3">
      <c r="A305" s="173"/>
      <c r="B305" s="13" t="s">
        <v>226</v>
      </c>
      <c r="C305" s="14">
        <v>86</v>
      </c>
      <c r="D305" s="14">
        <v>19</v>
      </c>
      <c r="E305" s="22">
        <v>73</v>
      </c>
    </row>
    <row r="306" spans="1:5" x14ac:dyDescent="0.3">
      <c r="A306" s="173"/>
      <c r="B306" s="13" t="s">
        <v>227</v>
      </c>
      <c r="C306" s="14">
        <v>0</v>
      </c>
      <c r="D306" s="14">
        <v>0</v>
      </c>
      <c r="E306" s="22">
        <v>0</v>
      </c>
    </row>
    <row r="307" spans="1:5" x14ac:dyDescent="0.3">
      <c r="A307" s="173"/>
      <c r="B307" s="13" t="s">
        <v>228</v>
      </c>
      <c r="C307" s="14">
        <v>0</v>
      </c>
      <c r="D307" s="14">
        <v>0</v>
      </c>
      <c r="E307" s="22">
        <v>0</v>
      </c>
    </row>
    <row r="308" spans="1:5" x14ac:dyDescent="0.3">
      <c r="A308" s="173"/>
      <c r="B308" s="13" t="s">
        <v>229</v>
      </c>
      <c r="C308" s="14">
        <v>237</v>
      </c>
      <c r="D308" s="14">
        <v>293</v>
      </c>
      <c r="E308" s="22">
        <v>139</v>
      </c>
    </row>
    <row r="309" spans="1:5" x14ac:dyDescent="0.3">
      <c r="A309" s="173"/>
      <c r="B309" s="13" t="s">
        <v>230</v>
      </c>
      <c r="C309" s="14">
        <v>165</v>
      </c>
      <c r="D309" s="14">
        <v>150</v>
      </c>
      <c r="E309" s="22">
        <v>0</v>
      </c>
    </row>
    <row r="310" spans="1:5" x14ac:dyDescent="0.3">
      <c r="A310" s="173"/>
      <c r="B310" s="13" t="s">
        <v>231</v>
      </c>
      <c r="C310" s="14">
        <v>8</v>
      </c>
      <c r="D310" s="14">
        <v>11</v>
      </c>
      <c r="E310" s="22">
        <v>4</v>
      </c>
    </row>
    <row r="311" spans="1:5" x14ac:dyDescent="0.3">
      <c r="A311" s="174"/>
      <c r="B311" s="13" t="s">
        <v>232</v>
      </c>
      <c r="C311" s="14">
        <v>12</v>
      </c>
      <c r="D311" s="14">
        <v>5</v>
      </c>
      <c r="E311" s="22">
        <v>0</v>
      </c>
    </row>
    <row r="312" spans="1:5" x14ac:dyDescent="0.3">
      <c r="A312" s="172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3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3">
      <c r="A314" s="173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3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3"/>
      <c r="B316" s="13" t="s">
        <v>238</v>
      </c>
      <c r="C316" s="14">
        <v>9</v>
      </c>
      <c r="D316" s="14">
        <v>8</v>
      </c>
      <c r="E316" s="22">
        <v>0</v>
      </c>
    </row>
    <row r="317" spans="1:5" x14ac:dyDescent="0.3">
      <c r="A317" s="173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3">
      <c r="A318" s="173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3"/>
      <c r="B319" s="13" t="s">
        <v>241</v>
      </c>
      <c r="C319" s="14">
        <v>25</v>
      </c>
      <c r="D319" s="14">
        <v>21</v>
      </c>
      <c r="E319" s="22">
        <v>0</v>
      </c>
    </row>
    <row r="320" spans="1:5" x14ac:dyDescent="0.3">
      <c r="A320" s="173"/>
      <c r="B320" s="13" t="s">
        <v>242</v>
      </c>
      <c r="C320" s="14">
        <v>0</v>
      </c>
      <c r="D320" s="14">
        <v>0</v>
      </c>
      <c r="E320" s="22">
        <v>0</v>
      </c>
    </row>
    <row r="321" spans="1:5" x14ac:dyDescent="0.3">
      <c r="A321" s="173"/>
      <c r="B321" s="13" t="s">
        <v>243</v>
      </c>
      <c r="C321" s="14">
        <v>13</v>
      </c>
      <c r="D321" s="14">
        <v>13</v>
      </c>
      <c r="E321" s="22">
        <v>0</v>
      </c>
    </row>
    <row r="322" spans="1:5" x14ac:dyDescent="0.3">
      <c r="A322" s="173"/>
      <c r="B322" s="13" t="s">
        <v>244</v>
      </c>
      <c r="C322" s="14">
        <v>3</v>
      </c>
      <c r="D322" s="14">
        <v>3</v>
      </c>
      <c r="E322" s="22">
        <v>6</v>
      </c>
    </row>
    <row r="323" spans="1:5" x14ac:dyDescent="0.3">
      <c r="A323" s="173"/>
      <c r="B323" s="13" t="s">
        <v>245</v>
      </c>
      <c r="C323" s="14">
        <v>4</v>
      </c>
      <c r="D323" s="14">
        <v>4</v>
      </c>
      <c r="E323" s="22">
        <v>1</v>
      </c>
    </row>
    <row r="324" spans="1:5" x14ac:dyDescent="0.3">
      <c r="A324" s="173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3"/>
      <c r="B325" s="13" t="s">
        <v>247</v>
      </c>
      <c r="C325" s="14">
        <v>0</v>
      </c>
      <c r="D325" s="14">
        <v>0</v>
      </c>
      <c r="E325" s="22">
        <v>0</v>
      </c>
    </row>
    <row r="326" spans="1:5" x14ac:dyDescent="0.3">
      <c r="A326" s="173"/>
      <c r="B326" s="13" t="s">
        <v>248</v>
      </c>
      <c r="C326" s="14">
        <v>6</v>
      </c>
      <c r="D326" s="14">
        <v>6</v>
      </c>
      <c r="E326" s="22">
        <v>0</v>
      </c>
    </row>
    <row r="327" spans="1:5" x14ac:dyDescent="0.3">
      <c r="A327" s="173"/>
      <c r="B327" s="13" t="s">
        <v>249</v>
      </c>
      <c r="C327" s="14">
        <v>3</v>
      </c>
      <c r="D327" s="14">
        <v>4</v>
      </c>
      <c r="E327" s="22">
        <v>0</v>
      </c>
    </row>
    <row r="328" spans="1:5" x14ac:dyDescent="0.3">
      <c r="A328" s="173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3">
      <c r="A329" s="173"/>
      <c r="B329" s="13" t="s">
        <v>251</v>
      </c>
      <c r="C329" s="14">
        <v>0</v>
      </c>
      <c r="D329" s="14">
        <v>0</v>
      </c>
      <c r="E329" s="22">
        <v>0</v>
      </c>
    </row>
    <row r="330" spans="1:5" x14ac:dyDescent="0.3">
      <c r="A330" s="173"/>
      <c r="B330" s="13" t="s">
        <v>252</v>
      </c>
      <c r="C330" s="14">
        <v>8</v>
      </c>
      <c r="D330" s="14">
        <v>7</v>
      </c>
      <c r="E330" s="22">
        <v>3</v>
      </c>
    </row>
    <row r="331" spans="1:5" x14ac:dyDescent="0.3">
      <c r="A331" s="173"/>
      <c r="B331" s="13" t="s">
        <v>253</v>
      </c>
      <c r="C331" s="14">
        <v>0</v>
      </c>
      <c r="D331" s="14">
        <v>0</v>
      </c>
      <c r="E331" s="22">
        <v>0</v>
      </c>
    </row>
    <row r="332" spans="1:5" x14ac:dyDescent="0.3">
      <c r="A332" s="173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3"/>
      <c r="B333" s="13" t="s">
        <v>255</v>
      </c>
      <c r="C333" s="14">
        <v>0</v>
      </c>
      <c r="D333" s="14">
        <v>0</v>
      </c>
      <c r="E333" s="22">
        <v>0</v>
      </c>
    </row>
    <row r="334" spans="1:5" x14ac:dyDescent="0.3">
      <c r="A334" s="173"/>
      <c r="B334" s="13" t="s">
        <v>256</v>
      </c>
      <c r="C334" s="14">
        <v>86</v>
      </c>
      <c r="D334" s="14">
        <v>86</v>
      </c>
      <c r="E334" s="22">
        <v>2</v>
      </c>
    </row>
    <row r="335" spans="1:5" x14ac:dyDescent="0.3">
      <c r="A335" s="173"/>
      <c r="B335" s="13" t="s">
        <v>257</v>
      </c>
      <c r="C335" s="14">
        <v>35</v>
      </c>
      <c r="D335" s="14">
        <v>26</v>
      </c>
      <c r="E335" s="22">
        <v>9</v>
      </c>
    </row>
    <row r="336" spans="1:5" x14ac:dyDescent="0.3">
      <c r="A336" s="173"/>
      <c r="B336" s="13" t="s">
        <v>258</v>
      </c>
      <c r="C336" s="14">
        <v>108</v>
      </c>
      <c r="D336" s="14">
        <v>84</v>
      </c>
      <c r="E336" s="22">
        <v>25</v>
      </c>
    </row>
    <row r="337" spans="1:5" x14ac:dyDescent="0.3">
      <c r="A337" s="173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3">
      <c r="A338" s="173"/>
      <c r="B338" s="13" t="s">
        <v>260</v>
      </c>
      <c r="C338" s="14">
        <v>0</v>
      </c>
      <c r="D338" s="14">
        <v>0</v>
      </c>
      <c r="E338" s="22">
        <v>0</v>
      </c>
    </row>
    <row r="339" spans="1:5" x14ac:dyDescent="0.3">
      <c r="A339" s="173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3"/>
      <c r="B340" s="13" t="s">
        <v>262</v>
      </c>
      <c r="C340" s="14">
        <v>2</v>
      </c>
      <c r="D340" s="14">
        <v>2</v>
      </c>
      <c r="E340" s="22">
        <v>0</v>
      </c>
    </row>
    <row r="341" spans="1:5" x14ac:dyDescent="0.3">
      <c r="A341" s="173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3">
      <c r="A342" s="173"/>
      <c r="B342" s="13" t="s">
        <v>264</v>
      </c>
      <c r="C342" s="14">
        <v>0</v>
      </c>
      <c r="D342" s="14">
        <v>0</v>
      </c>
      <c r="E342" s="22">
        <v>0</v>
      </c>
    </row>
    <row r="343" spans="1:5" x14ac:dyDescent="0.3">
      <c r="A343" s="173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4"/>
      <c r="B344" s="13" t="s">
        <v>266</v>
      </c>
      <c r="C344" s="14">
        <v>0</v>
      </c>
      <c r="D344" s="14">
        <v>0</v>
      </c>
      <c r="E344" s="22">
        <v>0</v>
      </c>
    </row>
    <row r="345" spans="1:5" x14ac:dyDescent="0.3">
      <c r="A345" s="172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3">
      <c r="A346" s="173"/>
      <c r="B346" s="13" t="s">
        <v>269</v>
      </c>
      <c r="C346" s="14">
        <v>2</v>
      </c>
      <c r="D346" s="14">
        <v>3</v>
      </c>
      <c r="E346" s="22">
        <v>0</v>
      </c>
    </row>
    <row r="347" spans="1:5" x14ac:dyDescent="0.3">
      <c r="A347" s="173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3">
      <c r="A348" s="173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3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3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3">
      <c r="A351" s="173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3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3"/>
      <c r="B353" s="13" t="s">
        <v>276</v>
      </c>
      <c r="C353" s="14">
        <v>1</v>
      </c>
      <c r="D353" s="14">
        <v>1</v>
      </c>
      <c r="E353" s="22">
        <v>0</v>
      </c>
    </row>
    <row r="354" spans="1:5" x14ac:dyDescent="0.3">
      <c r="A354" s="173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4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2" t="s">
        <v>279</v>
      </c>
      <c r="B356" s="13" t="s">
        <v>280</v>
      </c>
      <c r="C356" s="14">
        <v>0</v>
      </c>
      <c r="D356" s="14">
        <v>0</v>
      </c>
      <c r="E356" s="22">
        <v>0</v>
      </c>
    </row>
    <row r="357" spans="1:5" x14ac:dyDescent="0.3">
      <c r="A357" s="173"/>
      <c r="B357" s="13" t="s">
        <v>281</v>
      </c>
      <c r="C357" s="14">
        <v>0</v>
      </c>
      <c r="D357" s="14">
        <v>0</v>
      </c>
      <c r="E357" s="22">
        <v>0</v>
      </c>
    </row>
    <row r="358" spans="1:5" x14ac:dyDescent="0.3">
      <c r="A358" s="173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3"/>
      <c r="B359" s="13" t="s">
        <v>283</v>
      </c>
      <c r="C359" s="14">
        <v>0</v>
      </c>
      <c r="D359" s="14">
        <v>0</v>
      </c>
      <c r="E359" s="22">
        <v>0</v>
      </c>
    </row>
    <row r="360" spans="1:5" x14ac:dyDescent="0.3">
      <c r="A360" s="173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3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3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3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4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2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3"/>
      <c r="B366" s="13" t="s">
        <v>291</v>
      </c>
      <c r="C366" s="14">
        <v>1</v>
      </c>
      <c r="D366" s="14">
        <v>1</v>
      </c>
      <c r="E366" s="22">
        <v>0</v>
      </c>
    </row>
    <row r="367" spans="1:5" x14ac:dyDescent="0.3">
      <c r="A367" s="173"/>
      <c r="B367" s="13" t="s">
        <v>292</v>
      </c>
      <c r="C367" s="14">
        <v>0</v>
      </c>
      <c r="D367" s="14">
        <v>0</v>
      </c>
      <c r="E367" s="22">
        <v>0</v>
      </c>
    </row>
    <row r="368" spans="1:5" x14ac:dyDescent="0.3">
      <c r="A368" s="173"/>
      <c r="B368" s="13" t="s">
        <v>293</v>
      </c>
      <c r="C368" s="14">
        <v>8</v>
      </c>
      <c r="D368" s="14">
        <v>1</v>
      </c>
      <c r="E368" s="22">
        <v>0</v>
      </c>
    </row>
    <row r="369" spans="1:5" x14ac:dyDescent="0.3">
      <c r="A369" s="173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3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3">
      <c r="A371" s="173"/>
      <c r="B371" s="13" t="s">
        <v>295</v>
      </c>
      <c r="C371" s="14">
        <v>0</v>
      </c>
      <c r="D371" s="14">
        <v>0</v>
      </c>
      <c r="E371" s="22">
        <v>0</v>
      </c>
    </row>
    <row r="372" spans="1:5" x14ac:dyDescent="0.3">
      <c r="A372" s="173"/>
      <c r="B372" s="13" t="s">
        <v>296</v>
      </c>
      <c r="C372" s="14">
        <v>9</v>
      </c>
      <c r="D372" s="14">
        <v>2</v>
      </c>
      <c r="E372" s="22">
        <v>0</v>
      </c>
    </row>
    <row r="373" spans="1:5" x14ac:dyDescent="0.3">
      <c r="A373" s="173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3">
      <c r="A374" s="173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3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3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4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3n+rCzRBIhM79dQSQy6i0gaFRjLB1MC+GFoOgFVWiDLdq7k8ObaQU+CqPRH3haU3etkrVdlWi4oSxco+Rc26vQ==" saltValue="9JkQyIk64vp/J6PZHl0Q8A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8036-166A-4482-8B10-3CCD1FE82384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zqkFU2lAcANulMqBAZzeEA8uI+CubtpcfxR318skT7CAlPVAiY4QASV0DDBZsyErMD/d0wakrnnuKEr8cXI9cA==" saltValue="5tXh5ex4JXecy+raU8UIx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CFC7-1DD7-469B-BAC5-B322DCFA062B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3SR88CkIIlrzlRbrLs4EV2wTILEO4L+MH4eGBqWKULd+ZdBnGzzcURdw0j9pTUKIaxp1EI2kPahjJlPLqMs4yA==" saltValue="uUqa3r5vAF12Ho9awf49n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4C2E-178C-4173-B466-2E71BE3EA6AE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0</v>
      </c>
      <c r="N6" s="169">
        <f>DatosMedioAmbiente!C55</f>
        <v>0</v>
      </c>
      <c r="O6" s="169">
        <f>DatosMedioAmbiente!C57</f>
        <v>1</v>
      </c>
      <c r="P6" s="169">
        <f>DatosMedioAmbiente!C59</f>
        <v>1</v>
      </c>
      <c r="Q6" s="169">
        <f>DatosMedioAmbiente!C61</f>
        <v>0</v>
      </c>
      <c r="R6" s="169">
        <f>DatosMedioAmbiente!C63</f>
        <v>1</v>
      </c>
      <c r="S6" s="167"/>
      <c r="U6" s="170">
        <f>DatosMedioAmbiente!C54</f>
        <v>0</v>
      </c>
      <c r="V6" s="170">
        <f>DatosMedioAmbiente!C56</f>
        <v>0</v>
      </c>
      <c r="W6" s="170">
        <f>DatosMedioAmbiente!C58</f>
        <v>0</v>
      </c>
      <c r="X6" s="170">
        <f>DatosMedioAmbiente!C60</f>
        <v>0</v>
      </c>
      <c r="Y6" s="170">
        <f>DatosMedioAmbiente!C62</f>
        <v>0</v>
      </c>
      <c r="Z6" s="170">
        <f>DatosMedioAmbiente!C64</f>
        <v>0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yRAgHXOYqeFbdlH2tupr1gDKAhGieGdBsHO8R+WXGt/h6Kg9e552SjSi+HisWX5iPfxNBJoEpMak09ZFmVv+Vg==" saltValue="mo0avQs9rQ00yWvN5bJH/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C1C6-F9E0-4CAC-8A19-6F1EED0133EC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5">
      <c r="A2" s="84" t="s">
        <v>1260</v>
      </c>
      <c r="B2" s="84" t="s">
        <v>1448</v>
      </c>
      <c r="C2" s="84" t="s">
        <v>1437</v>
      </c>
      <c r="D2" s="84" t="s">
        <v>1320</v>
      </c>
      <c r="E2" s="84" t="s">
        <v>1320</v>
      </c>
      <c r="F2" s="84" t="s">
        <v>1184</v>
      </c>
      <c r="G2" s="84" t="s">
        <v>1349</v>
      </c>
      <c r="H2" s="84" t="s">
        <v>1349</v>
      </c>
      <c r="I2" s="84" t="s">
        <v>1320</v>
      </c>
      <c r="J2" s="84" t="s">
        <v>1320</v>
      </c>
      <c r="K2" s="84" t="s">
        <v>1320</v>
      </c>
      <c r="L2" s="84" t="s">
        <v>1320</v>
      </c>
      <c r="M2" s="84" t="s">
        <v>1329</v>
      </c>
      <c r="O2" s="84" t="s">
        <v>1321</v>
      </c>
      <c r="P2" s="84" t="s">
        <v>1367</v>
      </c>
      <c r="Q2" s="84" t="s">
        <v>1367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1194</v>
      </c>
      <c r="AI2" s="84" t="s">
        <v>229</v>
      </c>
      <c r="AL2" s="84" t="s">
        <v>647</v>
      </c>
      <c r="AM2" s="84" t="s">
        <v>647</v>
      </c>
      <c r="AN2" s="84" t="s">
        <v>649</v>
      </c>
      <c r="AO2" s="84" t="s">
        <v>649</v>
      </c>
      <c r="AU2" s="84" t="s">
        <v>651</v>
      </c>
      <c r="AV2" s="84" t="s">
        <v>647</v>
      </c>
      <c r="AW2" s="84" t="s">
        <v>1186</v>
      </c>
      <c r="AY2" s="84" t="s">
        <v>20</v>
      </c>
      <c r="AZ2" s="84" t="s">
        <v>1009</v>
      </c>
      <c r="BA2" s="84" t="s">
        <v>1494</v>
      </c>
      <c r="BB2" s="84" t="s">
        <v>1001</v>
      </c>
      <c r="BC2" s="84" t="s">
        <v>979</v>
      </c>
      <c r="BD2" s="84" t="s">
        <v>334</v>
      </c>
      <c r="BE2" s="84" t="s">
        <v>1358</v>
      </c>
      <c r="BF2" s="84" t="s">
        <v>104</v>
      </c>
      <c r="BH2" s="84" t="s">
        <v>1143</v>
      </c>
      <c r="BI2" s="84" t="s">
        <v>1148</v>
      </c>
    </row>
    <row r="3" spans="1:61" x14ac:dyDescent="0.25">
      <c r="A3" s="84" t="s">
        <v>1455</v>
      </c>
      <c r="B3" s="84" t="s">
        <v>1449</v>
      </c>
      <c r="C3" s="84" t="s">
        <v>1438</v>
      </c>
      <c r="D3" s="84" t="s">
        <v>1321</v>
      </c>
      <c r="E3" s="84" t="s">
        <v>329</v>
      </c>
      <c r="F3" s="84" t="s">
        <v>918</v>
      </c>
      <c r="G3" s="84" t="s">
        <v>1321</v>
      </c>
      <c r="H3" s="84" t="s">
        <v>1321</v>
      </c>
      <c r="I3" s="84" t="s">
        <v>1321</v>
      </c>
      <c r="J3" s="84" t="s">
        <v>1322</v>
      </c>
      <c r="K3" s="84" t="s">
        <v>329</v>
      </c>
      <c r="L3" s="84" t="s">
        <v>1321</v>
      </c>
      <c r="M3" s="84" t="s">
        <v>1337</v>
      </c>
      <c r="O3" s="84" t="s">
        <v>975</v>
      </c>
      <c r="P3" s="84" t="s">
        <v>1322</v>
      </c>
      <c r="Q3" s="84" t="s">
        <v>1322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649</v>
      </c>
      <c r="AE3" s="84" t="s">
        <v>1186</v>
      </c>
      <c r="AF3" s="84" t="s">
        <v>1127</v>
      </c>
      <c r="AI3" s="84" t="s">
        <v>230</v>
      </c>
      <c r="AL3" s="84" t="s">
        <v>649</v>
      </c>
      <c r="AM3" s="84" t="s">
        <v>649</v>
      </c>
      <c r="AN3" s="84" t="s">
        <v>651</v>
      </c>
      <c r="AO3" s="84" t="s">
        <v>651</v>
      </c>
      <c r="AV3" s="84" t="s">
        <v>649</v>
      </c>
      <c r="AW3" s="84" t="s">
        <v>1187</v>
      </c>
      <c r="AY3" s="84" t="s">
        <v>1004</v>
      </c>
      <c r="AZ3" s="84" t="s">
        <v>1010</v>
      </c>
      <c r="BA3" s="84" t="s">
        <v>1495</v>
      </c>
      <c r="BC3" s="84" t="s">
        <v>980</v>
      </c>
      <c r="BD3" s="84" t="s">
        <v>961</v>
      </c>
      <c r="BE3" s="84" t="s">
        <v>1359</v>
      </c>
      <c r="BF3" s="84" t="s">
        <v>114</v>
      </c>
      <c r="BH3" s="84" t="s">
        <v>1144</v>
      </c>
    </row>
    <row r="4" spans="1:61" x14ac:dyDescent="0.25">
      <c r="A4" s="84" t="s">
        <v>1456</v>
      </c>
      <c r="B4" s="84" t="s">
        <v>1450</v>
      </c>
      <c r="C4" s="84" t="s">
        <v>1439</v>
      </c>
      <c r="D4" s="84" t="s">
        <v>1322</v>
      </c>
      <c r="E4" s="84" t="s">
        <v>1321</v>
      </c>
      <c r="F4" s="84" t="s">
        <v>111</v>
      </c>
      <c r="G4" s="84" t="s">
        <v>1322</v>
      </c>
      <c r="H4" s="84" t="s">
        <v>1322</v>
      </c>
      <c r="I4" s="84" t="s">
        <v>975</v>
      </c>
      <c r="J4" s="84" t="s">
        <v>975</v>
      </c>
      <c r="K4" s="84" t="s">
        <v>1321</v>
      </c>
      <c r="L4" s="84" t="s">
        <v>1322</v>
      </c>
      <c r="O4" s="84" t="s">
        <v>1335</v>
      </c>
      <c r="P4" s="84" t="s">
        <v>1369</v>
      </c>
      <c r="Q4" s="84" t="s">
        <v>1372</v>
      </c>
      <c r="S4" s="84" t="s">
        <v>1369</v>
      </c>
      <c r="T4" s="84" t="s">
        <v>1372</v>
      </c>
      <c r="V4" s="84" t="s">
        <v>31</v>
      </c>
      <c r="W4" s="84" t="s">
        <v>1463</v>
      </c>
      <c r="AC4" s="84" t="s">
        <v>1141</v>
      </c>
      <c r="AD4" s="84" t="s">
        <v>651</v>
      </c>
      <c r="AE4" s="84" t="s">
        <v>1187</v>
      </c>
      <c r="AI4" s="84" t="s">
        <v>241</v>
      </c>
      <c r="AL4" s="84" t="s">
        <v>651</v>
      </c>
      <c r="AM4" s="84" t="s">
        <v>651</v>
      </c>
      <c r="AN4" s="84" t="s">
        <v>653</v>
      </c>
      <c r="AO4" s="84" t="s">
        <v>653</v>
      </c>
      <c r="AV4" s="84" t="s">
        <v>651</v>
      </c>
      <c r="AW4" s="84" t="s">
        <v>1188</v>
      </c>
      <c r="AY4" s="84" t="s">
        <v>1005</v>
      </c>
      <c r="AZ4" s="84" t="s">
        <v>1011</v>
      </c>
      <c r="BC4" s="84" t="s">
        <v>986</v>
      </c>
      <c r="BD4" s="84" t="s">
        <v>962</v>
      </c>
      <c r="BE4" s="84" t="s">
        <v>1360</v>
      </c>
      <c r="BF4" s="84" t="s">
        <v>1060</v>
      </c>
      <c r="BH4" s="84" t="s">
        <v>1145</v>
      </c>
    </row>
    <row r="5" spans="1:61" x14ac:dyDescent="0.25">
      <c r="A5" s="84" t="s">
        <v>1031</v>
      </c>
      <c r="B5" s="84" t="s">
        <v>109</v>
      </c>
      <c r="C5" s="84" t="s">
        <v>174</v>
      </c>
      <c r="D5" s="84" t="s">
        <v>1324</v>
      </c>
      <c r="E5" s="84" t="s">
        <v>1322</v>
      </c>
      <c r="G5" s="84" t="s">
        <v>975</v>
      </c>
      <c r="H5" s="84" t="s">
        <v>975</v>
      </c>
      <c r="I5" s="84" t="s">
        <v>1334</v>
      </c>
      <c r="J5" s="84" t="s">
        <v>1340</v>
      </c>
      <c r="K5" s="84" t="s">
        <v>1322</v>
      </c>
      <c r="L5" s="84" t="s">
        <v>1324</v>
      </c>
      <c r="O5" s="84" t="s">
        <v>1340</v>
      </c>
      <c r="P5" s="84" t="s">
        <v>1370</v>
      </c>
      <c r="S5" s="84" t="s">
        <v>1370</v>
      </c>
      <c r="V5" s="84" t="s">
        <v>32</v>
      </c>
      <c r="AD5" s="84" t="s">
        <v>655</v>
      </c>
      <c r="AE5" s="84" t="s">
        <v>1188</v>
      </c>
      <c r="AI5" s="84" t="s">
        <v>111</v>
      </c>
      <c r="AL5" s="84" t="s">
        <v>653</v>
      </c>
      <c r="AM5" s="84" t="s">
        <v>655</v>
      </c>
      <c r="AN5" s="84" t="s">
        <v>655</v>
      </c>
      <c r="AO5" s="84" t="s">
        <v>655</v>
      </c>
      <c r="AV5" s="84" t="s">
        <v>653</v>
      </c>
      <c r="AY5" s="84" t="s">
        <v>1006</v>
      </c>
      <c r="AZ5" s="84" t="s">
        <v>1012</v>
      </c>
      <c r="BC5" s="84" t="s">
        <v>987</v>
      </c>
      <c r="BD5" s="84" t="s">
        <v>963</v>
      </c>
      <c r="BE5" s="84" t="s">
        <v>1500</v>
      </c>
    </row>
    <row r="6" spans="1:61" x14ac:dyDescent="0.25">
      <c r="B6" s="84" t="s">
        <v>110</v>
      </c>
      <c r="C6" s="84" t="s">
        <v>1441</v>
      </c>
      <c r="D6" s="84" t="s">
        <v>1328</v>
      </c>
      <c r="E6" s="84" t="s">
        <v>1324</v>
      </c>
      <c r="G6" s="84" t="s">
        <v>1335</v>
      </c>
      <c r="H6" s="84" t="s">
        <v>1334</v>
      </c>
      <c r="I6" s="84" t="s">
        <v>1340</v>
      </c>
      <c r="J6" s="84" t="s">
        <v>111</v>
      </c>
      <c r="K6" s="84" t="s">
        <v>1324</v>
      </c>
      <c r="L6" s="84" t="s">
        <v>975</v>
      </c>
      <c r="O6" s="84" t="s">
        <v>111</v>
      </c>
      <c r="P6" s="84" t="s">
        <v>1372</v>
      </c>
      <c r="S6" s="84" t="s">
        <v>1371</v>
      </c>
      <c r="V6" s="84" t="s">
        <v>33</v>
      </c>
      <c r="AD6" s="84" t="s">
        <v>657</v>
      </c>
      <c r="AL6" s="84" t="s">
        <v>655</v>
      </c>
      <c r="AM6" s="84" t="s">
        <v>657</v>
      </c>
      <c r="AN6" s="84" t="s">
        <v>657</v>
      </c>
      <c r="AO6" s="84" t="s">
        <v>657</v>
      </c>
      <c r="AV6" s="84" t="s">
        <v>655</v>
      </c>
      <c r="AY6" s="84" t="s">
        <v>1007</v>
      </c>
      <c r="AZ6" s="84" t="s">
        <v>1007</v>
      </c>
      <c r="BC6" s="84" t="s">
        <v>989</v>
      </c>
      <c r="BD6" s="84" t="s">
        <v>964</v>
      </c>
      <c r="BE6" s="84" t="s">
        <v>1363</v>
      </c>
    </row>
    <row r="7" spans="1:61" x14ac:dyDescent="0.25">
      <c r="B7" s="84" t="s">
        <v>111</v>
      </c>
      <c r="C7" s="84" t="s">
        <v>1442</v>
      </c>
      <c r="D7" s="84" t="s">
        <v>975</v>
      </c>
      <c r="E7" s="84" t="s">
        <v>975</v>
      </c>
      <c r="G7" s="84" t="s">
        <v>1338</v>
      </c>
      <c r="H7" s="84" t="s">
        <v>1335</v>
      </c>
      <c r="I7" s="84" t="s">
        <v>111</v>
      </c>
      <c r="K7" s="84" t="s">
        <v>1334</v>
      </c>
      <c r="L7" s="84" t="s">
        <v>1338</v>
      </c>
      <c r="S7" s="84" t="s">
        <v>1372</v>
      </c>
      <c r="AD7" s="84" t="s">
        <v>659</v>
      </c>
      <c r="AL7" s="84" t="s">
        <v>657</v>
      </c>
      <c r="AN7" s="84" t="s">
        <v>659</v>
      </c>
      <c r="AO7" s="84" t="s">
        <v>659</v>
      </c>
      <c r="AV7" s="84" t="s">
        <v>657</v>
      </c>
      <c r="BC7" s="84" t="s">
        <v>977</v>
      </c>
      <c r="BD7" s="84" t="s">
        <v>965</v>
      </c>
      <c r="BE7" s="84" t="s">
        <v>1364</v>
      </c>
    </row>
    <row r="8" spans="1:61" x14ac:dyDescent="0.25">
      <c r="C8" s="84" t="s">
        <v>209</v>
      </c>
      <c r="D8" s="84" t="s">
        <v>1334</v>
      </c>
      <c r="E8" s="84" t="s">
        <v>1334</v>
      </c>
      <c r="G8" s="84" t="s">
        <v>111</v>
      </c>
      <c r="H8" s="84" t="s">
        <v>1338</v>
      </c>
      <c r="K8" s="84" t="s">
        <v>1338</v>
      </c>
      <c r="L8" s="84" t="s">
        <v>1340</v>
      </c>
      <c r="BD8" s="84" t="s">
        <v>518</v>
      </c>
    </row>
    <row r="9" spans="1:61" x14ac:dyDescent="0.25">
      <c r="C9" s="84" t="s">
        <v>1443</v>
      </c>
      <c r="D9" s="84" t="s">
        <v>1335</v>
      </c>
      <c r="E9" s="84" t="s">
        <v>1335</v>
      </c>
      <c r="H9" s="84" t="s">
        <v>1340</v>
      </c>
      <c r="K9" s="84" t="s">
        <v>1339</v>
      </c>
      <c r="BD9" s="84" t="s">
        <v>966</v>
      </c>
    </row>
    <row r="10" spans="1:61" x14ac:dyDescent="0.25">
      <c r="C10" s="84" t="s">
        <v>289</v>
      </c>
      <c r="D10" s="84" t="s">
        <v>1336</v>
      </c>
      <c r="E10" s="84" t="s">
        <v>1338</v>
      </c>
      <c r="H10" s="84" t="s">
        <v>111</v>
      </c>
      <c r="K10" s="84" t="s">
        <v>1344</v>
      </c>
      <c r="BD10" s="84" t="s">
        <v>967</v>
      </c>
    </row>
    <row r="11" spans="1:61" x14ac:dyDescent="0.25">
      <c r="D11" s="84" t="s">
        <v>1338</v>
      </c>
      <c r="E11" s="84" t="s">
        <v>1340</v>
      </c>
      <c r="BD11" s="84" t="s">
        <v>651</v>
      </c>
    </row>
    <row r="12" spans="1:61" x14ac:dyDescent="0.25">
      <c r="D12" s="84" t="s">
        <v>1340</v>
      </c>
      <c r="E12" s="84" t="s">
        <v>1343</v>
      </c>
      <c r="BD12" s="84" t="s">
        <v>968</v>
      </c>
    </row>
    <row r="13" spans="1:61" x14ac:dyDescent="0.25">
      <c r="D13" s="84" t="s">
        <v>1344</v>
      </c>
      <c r="E13" s="84" t="s">
        <v>1345</v>
      </c>
      <c r="BD13" s="84" t="s">
        <v>969</v>
      </c>
    </row>
    <row r="14" spans="1:61" x14ac:dyDescent="0.25">
      <c r="D14" s="84" t="s">
        <v>111</v>
      </c>
      <c r="BD14" s="84" t="s">
        <v>970</v>
      </c>
    </row>
    <row r="15" spans="1:61" x14ac:dyDescent="0.25">
      <c r="BD15" s="84" t="s">
        <v>111</v>
      </c>
    </row>
    <row r="16" spans="1:61" x14ac:dyDescent="0.25">
      <c r="BD16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3CA3-B27D-470C-A187-00B712E3C6EF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SUM(DatosViolenciaGénero!C63:C69)</f>
        <v>1093</v>
      </c>
      <c r="D4" s="92">
        <f>SUM(DatosViolenciaGénero!D63:D69)</f>
        <v>182</v>
      </c>
    </row>
    <row r="5" spans="2:4" x14ac:dyDescent="0.25">
      <c r="B5" s="91" t="s">
        <v>1322</v>
      </c>
      <c r="C5" s="92">
        <f>SUM(DatosViolenciaGénero!C70:C73)</f>
        <v>296</v>
      </c>
      <c r="D5" s="92">
        <f>SUM(DatosViolenciaGénero!D70:D73)</f>
        <v>60</v>
      </c>
    </row>
    <row r="6" spans="2:4" ht="12.75" customHeight="1" x14ac:dyDescent="0.25">
      <c r="B6" s="91" t="s">
        <v>1368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5">
      <c r="B7" s="91" t="s">
        <v>1369</v>
      </c>
      <c r="C7" s="92">
        <f>SUM(DatosViolenciaGénero!C75:C77)</f>
        <v>19</v>
      </c>
      <c r="D7" s="92">
        <f>SUM(DatosViolenciaGénero!D75:D77)</f>
        <v>0</v>
      </c>
    </row>
    <row r="8" spans="2:4" ht="12.75" customHeight="1" x14ac:dyDescent="0.25">
      <c r="B8" s="91" t="s">
        <v>1370</v>
      </c>
      <c r="C8" s="92">
        <f>DatosViolenciaGénero!C81</f>
        <v>5</v>
      </c>
      <c r="D8" s="92">
        <f>DatosViolenciaGénero!D81</f>
        <v>0</v>
      </c>
    </row>
    <row r="9" spans="2:4" ht="12.75" customHeight="1" x14ac:dyDescent="0.25">
      <c r="B9" s="91" t="s">
        <v>1371</v>
      </c>
      <c r="C9" s="92">
        <f>DatosViolenciaGénero!C78</f>
        <v>2</v>
      </c>
      <c r="D9" s="92">
        <f>DatosViolenciaGénero!D78</f>
        <v>0</v>
      </c>
    </row>
    <row r="10" spans="2:4" ht="12.75" customHeight="1" x14ac:dyDescent="0.25">
      <c r="B10" s="91" t="s">
        <v>1372</v>
      </c>
      <c r="C10" s="92">
        <f>SUM(DatosViolenciaGénero!C79:C80)</f>
        <v>278</v>
      </c>
      <c r="D10" s="92">
        <f>SUM(DatosViolenciaGénero!D79:D80)</f>
        <v>51</v>
      </c>
    </row>
    <row r="14" spans="2:4" ht="12.9" customHeight="1" thickTop="1" thickBot="1" x14ac:dyDescent="0.3">
      <c r="B14" s="212" t="s">
        <v>1376</v>
      </c>
      <c r="C14" s="212"/>
    </row>
    <row r="15" spans="2:4" ht="13.8" thickTop="1" x14ac:dyDescent="0.25">
      <c r="B15" s="93" t="s">
        <v>1374</v>
      </c>
      <c r="C15" s="94">
        <f>DatosViolenciaGénero!C38</f>
        <v>90</v>
      </c>
    </row>
    <row r="16" spans="2:4" ht="13.8" thickBot="1" x14ac:dyDescent="0.3">
      <c r="B16" s="95" t="s">
        <v>1375</v>
      </c>
      <c r="C16" s="96">
        <f>DatosViolenciaGénero!C39</f>
        <v>238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E296D-F77C-4288-9E8E-F97ADA8833B8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SUM(DatosViolenciaDoméstica!C48:C54)</f>
        <v>200</v>
      </c>
      <c r="D4" s="92">
        <f>SUM(DatosViolenciaDoméstica!D48:D54)</f>
        <v>10</v>
      </c>
    </row>
    <row r="5" spans="2:4" x14ac:dyDescent="0.25">
      <c r="B5" s="91" t="s">
        <v>1322</v>
      </c>
      <c r="C5" s="92">
        <f>SUM(DatosViolenciaDoméstica!C55:C58)</f>
        <v>109</v>
      </c>
      <c r="D5" s="92">
        <f>SUM(DatosViolenciaDoméstica!D55:D58)</f>
        <v>5</v>
      </c>
    </row>
    <row r="6" spans="2:4" ht="12.75" customHeight="1" x14ac:dyDescent="0.25">
      <c r="B6" s="91" t="s">
        <v>1368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1369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5">
      <c r="B8" s="91" t="s">
        <v>1370</v>
      </c>
      <c r="C8" s="92">
        <f>DatosViolenciaDoméstica!C66</f>
        <v>3</v>
      </c>
      <c r="D8" s="92">
        <f>DatosViolenciaDoméstica!D66</f>
        <v>0</v>
      </c>
    </row>
    <row r="9" spans="2:4" ht="12.75" customHeight="1" x14ac:dyDescent="0.25">
      <c r="B9" s="91" t="s">
        <v>1371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1372</v>
      </c>
      <c r="C10" s="92">
        <f>SUM(DatosViolenciaDoméstica!C64:C65)</f>
        <v>11</v>
      </c>
      <c r="D10" s="92">
        <f>SUM(DatosViolenciaDoméstica!D64:D65)</f>
        <v>7</v>
      </c>
    </row>
    <row r="14" spans="2:4" ht="12.9" customHeight="1" thickTop="1" thickBot="1" x14ac:dyDescent="0.3">
      <c r="B14" s="212" t="s">
        <v>1373</v>
      </c>
      <c r="C14" s="212"/>
    </row>
    <row r="15" spans="2:4" ht="13.8" thickTop="1" x14ac:dyDescent="0.25">
      <c r="B15" s="93" t="s">
        <v>1374</v>
      </c>
      <c r="C15" s="94">
        <f>DatosViolenciaDoméstica!C33</f>
        <v>8</v>
      </c>
    </row>
    <row r="16" spans="2:4" ht="13.8" thickBot="1" x14ac:dyDescent="0.3">
      <c r="B16" s="95" t="s">
        <v>1375</v>
      </c>
      <c r="C16" s="96">
        <f>DatosViolenciaDoméstica!C34</f>
        <v>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2E66-8EA3-4E36-A3E8-998363A403E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3" t="s">
        <v>1357</v>
      </c>
      <c r="C3" s="213"/>
    </row>
    <row r="4" spans="2:3" x14ac:dyDescent="0.25">
      <c r="B4" s="85" t="s">
        <v>1358</v>
      </c>
      <c r="C4" s="86">
        <f>DatosMenores!C69</f>
        <v>132</v>
      </c>
    </row>
    <row r="5" spans="2:3" x14ac:dyDescent="0.25">
      <c r="B5" s="85" t="s">
        <v>1359</v>
      </c>
      <c r="C5" s="87">
        <f>DatosMenores!C70</f>
        <v>64</v>
      </c>
    </row>
    <row r="6" spans="2:3" x14ac:dyDescent="0.25">
      <c r="B6" s="85" t="s">
        <v>1360</v>
      </c>
      <c r="C6" s="87">
        <f>DatosMenores!C71</f>
        <v>47</v>
      </c>
    </row>
    <row r="7" spans="2:3" ht="26.4" x14ac:dyDescent="0.25">
      <c r="B7" s="85" t="s">
        <v>1361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0</v>
      </c>
    </row>
    <row r="9" spans="2:3" ht="26.4" x14ac:dyDescent="0.25">
      <c r="B9" s="85" t="s">
        <v>1362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1363</v>
      </c>
      <c r="C11" s="87">
        <f>DatosMenores!C77</f>
        <v>4</v>
      </c>
    </row>
    <row r="12" spans="2:3" x14ac:dyDescent="0.25">
      <c r="B12" s="85" t="s">
        <v>1364</v>
      </c>
      <c r="C12" s="87">
        <f>DatosMenores!C79</f>
        <v>1</v>
      </c>
    </row>
    <row r="13" spans="2:3" ht="26.4" x14ac:dyDescent="0.25">
      <c r="B13" s="85" t="s">
        <v>1365</v>
      </c>
      <c r="C13" s="87">
        <f>DatosMenores!C72</f>
        <v>0</v>
      </c>
    </row>
    <row r="14" spans="2:3" ht="26.4" x14ac:dyDescent="0.25">
      <c r="B14" s="85" t="s">
        <v>1366</v>
      </c>
      <c r="C14" s="87">
        <f>DatosMenores!C73</f>
        <v>28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A058-377B-484D-8D31-0E3048254655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1309</v>
      </c>
    </row>
    <row r="4" spans="2:13" ht="40.200000000000003" thickBot="1" x14ac:dyDescent="0.3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2" customHeight="1" x14ac:dyDescent="0.25">
      <c r="B11" s="214" t="s">
        <v>1320</v>
      </c>
      <c r="C11" s="214"/>
      <c r="D11" s="69">
        <f>DatosDelitos!C5+DatosDelitos!C13-DatosDelitos!C17</f>
        <v>991</v>
      </c>
      <c r="E11" s="70">
        <f>DatosDelitos!H5+DatosDelitos!H13-DatosDelitos!H17</f>
        <v>153</v>
      </c>
      <c r="F11" s="70">
        <f>DatosDelitos!I5+DatosDelitos!I13-DatosDelitos!I17</f>
        <v>127</v>
      </c>
      <c r="G11" s="70">
        <f>DatosDelitos!J5+DatosDelitos!J13-DatosDelitos!J17</f>
        <v>3</v>
      </c>
      <c r="H11" s="71">
        <f>DatosDelitos!K5+DatosDelitos!K13-DatosDelitos!K17</f>
        <v>1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3</v>
      </c>
      <c r="L11" s="72">
        <f>DatosDelitos!P5+DatosDelitos!P13-DatosDelitos!P17</f>
        <v>49</v>
      </c>
    </row>
    <row r="12" spans="2:13" ht="13.2" customHeight="1" x14ac:dyDescent="0.25">
      <c r="B12" s="215" t="s">
        <v>329</v>
      </c>
      <c r="C12" s="215"/>
      <c r="D12" s="73">
        <f>DatosDelitos!C10</f>
        <v>2</v>
      </c>
      <c r="E12" s="74">
        <f>DatosDelitos!H10</f>
        <v>0</v>
      </c>
      <c r="F12" s="74">
        <f>DatosDelitos!I10</f>
        <v>0</v>
      </c>
      <c r="G12" s="74">
        <f>DatosDelitos!J10</f>
        <v>1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1</v>
      </c>
      <c r="L12" s="75">
        <f>DatosDelitos!P10</f>
        <v>0</v>
      </c>
    </row>
    <row r="13" spans="2:13" ht="13.2" customHeight="1" x14ac:dyDescent="0.25">
      <c r="B13" s="215" t="s">
        <v>347</v>
      </c>
      <c r="C13" s="215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5" t="s">
        <v>352</v>
      </c>
      <c r="C14" s="215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5" t="s">
        <v>1321</v>
      </c>
      <c r="C15" s="215"/>
      <c r="D15" s="73">
        <f>DatosDelitos!C17+DatosDelitos!C44</f>
        <v>995</v>
      </c>
      <c r="E15" s="74">
        <f>DatosDelitos!H17+DatosDelitos!H44</f>
        <v>115</v>
      </c>
      <c r="F15" s="74">
        <f>DatosDelitos!I16+DatosDelitos!I44</f>
        <v>37</v>
      </c>
      <c r="G15" s="74">
        <f>DatosDelitos!J17+DatosDelitos!J44</f>
        <v>2</v>
      </c>
      <c r="H15" s="74">
        <f>DatosDelitos!K17+DatosDelitos!K44</f>
        <v>3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9</v>
      </c>
      <c r="L15" s="75">
        <f>DatosDelitos!P17+DatosDelitos!P44</f>
        <v>147</v>
      </c>
    </row>
    <row r="16" spans="2:13" ht="13.2" customHeight="1" x14ac:dyDescent="0.25">
      <c r="B16" s="215" t="s">
        <v>1322</v>
      </c>
      <c r="C16" s="215"/>
      <c r="D16" s="73">
        <f>DatosDelitos!C30</f>
        <v>629</v>
      </c>
      <c r="E16" s="74">
        <f>DatosDelitos!H30</f>
        <v>43</v>
      </c>
      <c r="F16" s="74">
        <f>DatosDelitos!I30</f>
        <v>58</v>
      </c>
      <c r="G16" s="74">
        <f>DatosDelitos!J30</f>
        <v>1</v>
      </c>
      <c r="H16" s="74">
        <f>DatosDelitos!K30</f>
        <v>2</v>
      </c>
      <c r="I16" s="74">
        <f>DatosDelitos!L30</f>
        <v>0</v>
      </c>
      <c r="J16" s="74">
        <f>DatosDelitos!M30</f>
        <v>0</v>
      </c>
      <c r="K16" s="74">
        <f>DatosDelitos!O30</f>
        <v>8</v>
      </c>
      <c r="L16" s="75">
        <f>DatosDelitos!P30</f>
        <v>47</v>
      </c>
    </row>
    <row r="17" spans="2:12" ht="13.2" customHeight="1" x14ac:dyDescent="0.25">
      <c r="B17" s="216" t="s">
        <v>1323</v>
      </c>
      <c r="C17" s="216"/>
      <c r="D17" s="73">
        <f>DatosDelitos!C42-DatosDelitos!C44</f>
        <v>4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215" t="s">
        <v>1324</v>
      </c>
      <c r="C18" s="215"/>
      <c r="D18" s="73">
        <f>DatosDelitos!C50</f>
        <v>187</v>
      </c>
      <c r="E18" s="74">
        <f>DatosDelitos!H50</f>
        <v>18</v>
      </c>
      <c r="F18" s="74">
        <f>DatosDelitos!I50</f>
        <v>16</v>
      </c>
      <c r="G18" s="74">
        <f>DatosDelitos!J50</f>
        <v>13</v>
      </c>
      <c r="H18" s="74">
        <f>DatosDelitos!K50</f>
        <v>8</v>
      </c>
      <c r="I18" s="74">
        <f>DatosDelitos!L50</f>
        <v>0</v>
      </c>
      <c r="J18" s="74">
        <f>DatosDelitos!M50</f>
        <v>0</v>
      </c>
      <c r="K18" s="74">
        <f>DatosDelitos!O50</f>
        <v>10</v>
      </c>
      <c r="L18" s="75">
        <f>DatosDelitos!P50</f>
        <v>8</v>
      </c>
    </row>
    <row r="19" spans="2:12" ht="13.2" customHeight="1" x14ac:dyDescent="0.25">
      <c r="B19" s="215" t="s">
        <v>1325</v>
      </c>
      <c r="C19" s="215"/>
      <c r="D19" s="73">
        <f>DatosDelitos!C72</f>
        <v>2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5" t="s">
        <v>1326</v>
      </c>
      <c r="C20" s="215"/>
      <c r="D20" s="73">
        <f>DatosDelitos!C74</f>
        <v>54</v>
      </c>
      <c r="E20" s="74">
        <f>DatosDelitos!H74</f>
        <v>2</v>
      </c>
      <c r="F20" s="74">
        <f>DatosDelitos!I74</f>
        <v>2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1</v>
      </c>
    </row>
    <row r="21" spans="2:12" ht="13.2" customHeight="1" x14ac:dyDescent="0.25">
      <c r="B21" s="216" t="s">
        <v>1327</v>
      </c>
      <c r="C21" s="216"/>
      <c r="D21" s="73">
        <f>DatosDelitos!C82</f>
        <v>42</v>
      </c>
      <c r="E21" s="74">
        <f>DatosDelitos!H82</f>
        <v>6</v>
      </c>
      <c r="F21" s="74">
        <f>DatosDelitos!I82</f>
        <v>2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1</v>
      </c>
    </row>
    <row r="22" spans="2:12" ht="13.2" customHeight="1" x14ac:dyDescent="0.25">
      <c r="B22" s="215" t="s">
        <v>1328</v>
      </c>
      <c r="C22" s="215"/>
      <c r="D22" s="73">
        <f>DatosDelitos!C85</f>
        <v>111</v>
      </c>
      <c r="E22" s="74">
        <f>DatosDelitos!H85</f>
        <v>7</v>
      </c>
      <c r="F22" s="74">
        <f>DatosDelitos!I85</f>
        <v>6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2</v>
      </c>
    </row>
    <row r="23" spans="2:12" ht="13.2" customHeight="1" x14ac:dyDescent="0.25">
      <c r="B23" s="215" t="s">
        <v>975</v>
      </c>
      <c r="C23" s="215"/>
      <c r="D23" s="73">
        <f>DatosDelitos!C97</f>
        <v>2174</v>
      </c>
      <c r="E23" s="74">
        <f>DatosDelitos!H97</f>
        <v>347</v>
      </c>
      <c r="F23" s="74">
        <f>DatosDelitos!I97</f>
        <v>272</v>
      </c>
      <c r="G23" s="74">
        <f>DatosDelitos!J97</f>
        <v>0</v>
      </c>
      <c r="H23" s="74">
        <f>DatosDelitos!K97</f>
        <v>1</v>
      </c>
      <c r="I23" s="74">
        <f>DatosDelitos!L97</f>
        <v>0</v>
      </c>
      <c r="J23" s="74">
        <f>DatosDelitos!M97</f>
        <v>0</v>
      </c>
      <c r="K23" s="74">
        <f>DatosDelitos!O97</f>
        <v>15</v>
      </c>
      <c r="L23" s="75">
        <f>DatosDelitos!P97</f>
        <v>93</v>
      </c>
    </row>
    <row r="24" spans="2:12" ht="27" customHeight="1" x14ac:dyDescent="0.25">
      <c r="B24" s="215" t="s">
        <v>1329</v>
      </c>
      <c r="C24" s="215"/>
      <c r="D24" s="73">
        <f>DatosDelitos!C131</f>
        <v>3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1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215" t="s">
        <v>1330</v>
      </c>
      <c r="C25" s="215"/>
      <c r="D25" s="73">
        <f>DatosDelitos!C137</f>
        <v>9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2" customHeight="1" x14ac:dyDescent="0.25">
      <c r="B26" s="216" t="s">
        <v>1331</v>
      </c>
      <c r="C26" s="216"/>
      <c r="D26" s="73">
        <f>DatosDelitos!C144</f>
        <v>17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215" t="s">
        <v>1332</v>
      </c>
      <c r="C27" s="215"/>
      <c r="D27" s="73">
        <f>DatosDelitos!C147</f>
        <v>27</v>
      </c>
      <c r="E27" s="74">
        <f>DatosDelitos!H147</f>
        <v>0</v>
      </c>
      <c r="F27" s="74">
        <f>DatosDelitos!I147</f>
        <v>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1</v>
      </c>
    </row>
    <row r="28" spans="2:12" ht="13.2" customHeight="1" x14ac:dyDescent="0.25">
      <c r="B28" s="215" t="s">
        <v>1333</v>
      </c>
      <c r="C28" s="215"/>
      <c r="D28" s="73">
        <f>DatosDelitos!C156+SUM(DatosDelitos!C167:C172)</f>
        <v>14</v>
      </c>
      <c r="E28" s="74">
        <f>DatosDelitos!H156+SUM(DatosDelitos!H167:H172)</f>
        <v>2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2" customHeight="1" x14ac:dyDescent="0.25">
      <c r="B29" s="215" t="s">
        <v>1334</v>
      </c>
      <c r="C29" s="215"/>
      <c r="D29" s="73">
        <f>SUM(DatosDelitos!C173:C177)</f>
        <v>198</v>
      </c>
      <c r="E29" s="74">
        <f>SUM(DatosDelitos!H173:H177)</f>
        <v>58</v>
      </c>
      <c r="F29" s="74">
        <f>SUM(DatosDelitos!I173:I177)</f>
        <v>45</v>
      </c>
      <c r="G29" s="74">
        <f>SUM(DatosDelitos!J173:J177)</f>
        <v>2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5</v>
      </c>
      <c r="L29" s="74">
        <f>SUM(DatosDelitos!P173:P177)</f>
        <v>11</v>
      </c>
    </row>
    <row r="30" spans="2:12" ht="13.2" customHeight="1" x14ac:dyDescent="0.25">
      <c r="B30" s="215" t="s">
        <v>1335</v>
      </c>
      <c r="C30" s="215"/>
      <c r="D30" s="73">
        <f>DatosDelitos!C178</f>
        <v>191</v>
      </c>
      <c r="E30" s="74">
        <f>DatosDelitos!H178</f>
        <v>37</v>
      </c>
      <c r="F30" s="74">
        <f>DatosDelitos!I178</f>
        <v>38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1</v>
      </c>
      <c r="L30" s="74">
        <f>DatosDelitos!P178</f>
        <v>489</v>
      </c>
    </row>
    <row r="31" spans="2:12" ht="13.2" customHeight="1" x14ac:dyDescent="0.25">
      <c r="B31" s="215" t="s">
        <v>1336</v>
      </c>
      <c r="C31" s="215"/>
      <c r="D31" s="73">
        <f>DatosDelitos!C186</f>
        <v>174</v>
      </c>
      <c r="E31" s="74">
        <f>DatosDelitos!H186</f>
        <v>21</v>
      </c>
      <c r="F31" s="74">
        <f>DatosDelitos!I186</f>
        <v>19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14</v>
      </c>
    </row>
    <row r="32" spans="2:12" ht="13.2" customHeight="1" x14ac:dyDescent="0.25">
      <c r="B32" s="215" t="s">
        <v>1337</v>
      </c>
      <c r="C32" s="215"/>
      <c r="D32" s="73">
        <f>DatosDelitos!C201</f>
        <v>39</v>
      </c>
      <c r="E32" s="74">
        <f>DatosDelitos!H201</f>
        <v>4</v>
      </c>
      <c r="F32" s="74">
        <f>DatosDelitos!I201</f>
        <v>3</v>
      </c>
      <c r="G32" s="74">
        <f>DatosDelitos!J201</f>
        <v>0</v>
      </c>
      <c r="H32" s="74">
        <f>DatosDelitos!K201</f>
        <v>0</v>
      </c>
      <c r="I32" s="74">
        <f>DatosDelitos!L201</f>
        <v>1</v>
      </c>
      <c r="J32" s="74">
        <f>DatosDelitos!M201</f>
        <v>0</v>
      </c>
      <c r="K32" s="74">
        <f>DatosDelitos!O201</f>
        <v>0</v>
      </c>
      <c r="L32" s="74">
        <f>DatosDelitos!P201</f>
        <v>1</v>
      </c>
    </row>
    <row r="33" spans="2:13" ht="13.2" customHeight="1" x14ac:dyDescent="0.25">
      <c r="B33" s="215" t="s">
        <v>1338</v>
      </c>
      <c r="C33" s="215"/>
      <c r="D33" s="73">
        <f>DatosDelitos!C223</f>
        <v>318</v>
      </c>
      <c r="E33" s="74">
        <f>DatosDelitos!H223</f>
        <v>28</v>
      </c>
      <c r="F33" s="74">
        <f>DatosDelitos!I223</f>
        <v>20</v>
      </c>
      <c r="G33" s="74">
        <f>DatosDelitos!J223</f>
        <v>3</v>
      </c>
      <c r="H33" s="74">
        <f>DatosDelitos!K223</f>
        <v>1</v>
      </c>
      <c r="I33" s="74">
        <f>DatosDelitos!L223</f>
        <v>0</v>
      </c>
      <c r="J33" s="74">
        <f>DatosDelitos!M223</f>
        <v>0</v>
      </c>
      <c r="K33" s="74">
        <f>DatosDelitos!O223</f>
        <v>23</v>
      </c>
      <c r="L33" s="74">
        <f>DatosDelitos!P223</f>
        <v>47</v>
      </c>
    </row>
    <row r="34" spans="2:13" ht="13.2" customHeight="1" x14ac:dyDescent="0.25">
      <c r="B34" s="215" t="s">
        <v>1339</v>
      </c>
      <c r="C34" s="215"/>
      <c r="D34" s="73">
        <f>DatosDelitos!C244</f>
        <v>5</v>
      </c>
      <c r="E34" s="74">
        <f>DatosDelitos!H244</f>
        <v>0</v>
      </c>
      <c r="F34" s="74">
        <f>DatosDelitos!I244</f>
        <v>0</v>
      </c>
      <c r="G34" s="74">
        <f>DatosDelitos!J244</f>
        <v>1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5" t="s">
        <v>1340</v>
      </c>
      <c r="C35" s="215"/>
      <c r="D35" s="73">
        <f>DatosDelitos!C271</f>
        <v>282</v>
      </c>
      <c r="E35" s="74">
        <f>DatosDelitos!H271</f>
        <v>117</v>
      </c>
      <c r="F35" s="74">
        <f>DatosDelitos!I271</f>
        <v>117</v>
      </c>
      <c r="G35" s="74">
        <f>DatosDelitos!J271</f>
        <v>0</v>
      </c>
      <c r="H35" s="74">
        <f>DatosDelitos!K271</f>
        <v>1</v>
      </c>
      <c r="I35" s="74">
        <f>DatosDelitos!L271</f>
        <v>0</v>
      </c>
      <c r="J35" s="74">
        <f>DatosDelitos!M271</f>
        <v>0</v>
      </c>
      <c r="K35" s="74">
        <f>DatosDelitos!O271</f>
        <v>4</v>
      </c>
      <c r="L35" s="74">
        <f>DatosDelitos!P271</f>
        <v>65</v>
      </c>
    </row>
    <row r="36" spans="2:13" ht="38.25" customHeight="1" x14ac:dyDescent="0.25">
      <c r="B36" s="215" t="s">
        <v>1341</v>
      </c>
      <c r="C36" s="215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5" t="s">
        <v>1342</v>
      </c>
      <c r="C37" s="215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5" t="s">
        <v>1343</v>
      </c>
      <c r="C38" s="215"/>
      <c r="D38" s="73">
        <f>DatosDelitos!C312+DatosDelitos!C318+DatosDelitos!C320</f>
        <v>13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2</v>
      </c>
      <c r="L38" s="74">
        <f>DatosDelitos!P312+DatosDelitos!P318+DatosDelitos!P320</f>
        <v>0</v>
      </c>
    </row>
    <row r="39" spans="2:13" ht="13.2" customHeight="1" x14ac:dyDescent="0.25">
      <c r="B39" s="215" t="s">
        <v>1344</v>
      </c>
      <c r="C39" s="215"/>
      <c r="D39" s="73">
        <f>DatosDelitos!C323</f>
        <v>218</v>
      </c>
      <c r="E39" s="74">
        <f>DatosDelitos!H323</f>
        <v>22</v>
      </c>
      <c r="F39" s="74">
        <f>DatosDelitos!I323</f>
        <v>1</v>
      </c>
      <c r="G39" s="74">
        <f>DatosDelitos!J323</f>
        <v>1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215" t="s">
        <v>1345</v>
      </c>
      <c r="C40" s="215"/>
      <c r="D40" s="73">
        <f>DatosDelitos!C325</f>
        <v>1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2</v>
      </c>
      <c r="L40" s="73">
        <f>DatosDelitos!P325</f>
        <v>0</v>
      </c>
    </row>
    <row r="41" spans="2:13" ht="13.2" customHeight="1" x14ac:dyDescent="0.25">
      <c r="B41" s="215" t="s">
        <v>952</v>
      </c>
      <c r="C41" s="215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5" t="s">
        <v>1346</v>
      </c>
      <c r="C42" s="215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8" t="s">
        <v>956</v>
      </c>
      <c r="C43" s="218"/>
      <c r="D43" s="76">
        <f>SUM(D11:D42)</f>
        <v>6700</v>
      </c>
      <c r="E43" s="76">
        <f t="shared" ref="E43:L43" si="0">SUM(E11:E42)</f>
        <v>980</v>
      </c>
      <c r="F43" s="76">
        <f t="shared" si="0"/>
        <v>763</v>
      </c>
      <c r="G43" s="76">
        <f t="shared" si="0"/>
        <v>27</v>
      </c>
      <c r="H43" s="76">
        <f t="shared" si="0"/>
        <v>17</v>
      </c>
      <c r="I43" s="76">
        <f t="shared" si="0"/>
        <v>2</v>
      </c>
      <c r="J43" s="76">
        <f t="shared" si="0"/>
        <v>0</v>
      </c>
      <c r="K43" s="76">
        <f t="shared" si="0"/>
        <v>83</v>
      </c>
      <c r="L43" s="76">
        <f t="shared" si="0"/>
        <v>976</v>
      </c>
    </row>
    <row r="46" spans="2:13" ht="15.6" x14ac:dyDescent="0.3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1310</v>
      </c>
      <c r="E48" s="55" t="s">
        <v>1311</v>
      </c>
    </row>
    <row r="49" spans="2:5" ht="13.2" customHeight="1" x14ac:dyDescent="0.3">
      <c r="B49" s="217" t="s">
        <v>1348</v>
      </c>
      <c r="C49" s="217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7" t="s">
        <v>1349</v>
      </c>
      <c r="C50" s="217"/>
      <c r="D50" s="79">
        <f>DatosDelitos!F13-DatosDelitos!F17</f>
        <v>73</v>
      </c>
      <c r="E50" s="79">
        <f>DatosDelitos!G13-DatosDelitos!G17</f>
        <v>19</v>
      </c>
    </row>
    <row r="51" spans="2:5" ht="13.2" customHeight="1" x14ac:dyDescent="0.3">
      <c r="B51" s="217" t="s">
        <v>329</v>
      </c>
      <c r="C51" s="217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7" t="s">
        <v>347</v>
      </c>
      <c r="C52" s="217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7" t="s">
        <v>352</v>
      </c>
      <c r="C53" s="217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7" t="s">
        <v>1321</v>
      </c>
      <c r="C54" s="217"/>
      <c r="D54" s="79">
        <f>DatosDelitos!F17+DatosDelitos!F44</f>
        <v>385</v>
      </c>
      <c r="E54" s="79">
        <f>DatosDelitos!G17+DatosDelitos!G44</f>
        <v>186</v>
      </c>
    </row>
    <row r="55" spans="2:5" ht="13.2" customHeight="1" x14ac:dyDescent="0.3">
      <c r="B55" s="217" t="s">
        <v>1322</v>
      </c>
      <c r="C55" s="217"/>
      <c r="D55" s="79">
        <f>DatosDelitos!F30</f>
        <v>143</v>
      </c>
      <c r="E55" s="79">
        <f>DatosDelitos!G30</f>
        <v>67</v>
      </c>
    </row>
    <row r="56" spans="2:5" ht="13.2" customHeight="1" x14ac:dyDescent="0.3">
      <c r="B56" s="217" t="s">
        <v>1323</v>
      </c>
      <c r="C56" s="217"/>
      <c r="D56" s="79">
        <f>DatosDelitos!F42-DatosDelitos!F44</f>
        <v>1</v>
      </c>
      <c r="E56" s="79">
        <f>DatosDelitos!G42-DatosDelitos!G44</f>
        <v>0</v>
      </c>
    </row>
    <row r="57" spans="2:5" ht="13.2" customHeight="1" x14ac:dyDescent="0.3">
      <c r="B57" s="217" t="s">
        <v>1324</v>
      </c>
      <c r="C57" s="217"/>
      <c r="D57" s="79">
        <f>DatosDelitos!F50</f>
        <v>19</v>
      </c>
      <c r="E57" s="79">
        <f>DatosDelitos!G50</f>
        <v>6</v>
      </c>
    </row>
    <row r="58" spans="2:5" ht="13.2" customHeight="1" x14ac:dyDescent="0.3">
      <c r="B58" s="217" t="s">
        <v>1325</v>
      </c>
      <c r="C58" s="217"/>
      <c r="D58" s="79">
        <f>DatosDelitos!F72</f>
        <v>1</v>
      </c>
      <c r="E58" s="79">
        <f>DatosDelitos!G72</f>
        <v>0</v>
      </c>
    </row>
    <row r="59" spans="2:5" ht="27" customHeight="1" x14ac:dyDescent="0.3">
      <c r="B59" s="217" t="s">
        <v>1350</v>
      </c>
      <c r="C59" s="217"/>
      <c r="D59" s="79">
        <f>DatosDelitos!F74</f>
        <v>3</v>
      </c>
      <c r="E59" s="79">
        <f>DatosDelitos!G74</f>
        <v>1</v>
      </c>
    </row>
    <row r="60" spans="2:5" ht="13.2" customHeight="1" x14ac:dyDescent="0.3">
      <c r="B60" s="217" t="s">
        <v>1327</v>
      </c>
      <c r="C60" s="217"/>
      <c r="D60" s="79">
        <f>DatosDelitos!F82</f>
        <v>2</v>
      </c>
      <c r="E60" s="79">
        <f>DatosDelitos!G82</f>
        <v>0</v>
      </c>
    </row>
    <row r="61" spans="2:5" ht="13.2" customHeight="1" x14ac:dyDescent="0.3">
      <c r="B61" s="217" t="s">
        <v>1328</v>
      </c>
      <c r="C61" s="217"/>
      <c r="D61" s="79">
        <f>DatosDelitos!F85</f>
        <v>1</v>
      </c>
      <c r="E61" s="79">
        <f>DatosDelitos!G85</f>
        <v>0</v>
      </c>
    </row>
    <row r="62" spans="2:5" ht="13.2" customHeight="1" x14ac:dyDescent="0.3">
      <c r="B62" s="217" t="s">
        <v>975</v>
      </c>
      <c r="C62" s="217"/>
      <c r="D62" s="79">
        <f>DatosDelitos!F97</f>
        <v>100</v>
      </c>
      <c r="E62" s="79">
        <f>DatosDelitos!G97</f>
        <v>40</v>
      </c>
    </row>
    <row r="63" spans="2:5" ht="27" customHeight="1" x14ac:dyDescent="0.3">
      <c r="B63" s="217" t="s">
        <v>1351</v>
      </c>
      <c r="C63" s="217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7" t="s">
        <v>1330</v>
      </c>
      <c r="C64" s="217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7" t="s">
        <v>1331</v>
      </c>
      <c r="C65" s="217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7" t="s">
        <v>1332</v>
      </c>
      <c r="C66" s="217"/>
      <c r="D66" s="79">
        <f>DatosDelitos!F147</f>
        <v>3</v>
      </c>
      <c r="E66" s="79">
        <f>DatosDelitos!G147</f>
        <v>1</v>
      </c>
    </row>
    <row r="67" spans="2:5" ht="13.2" customHeight="1" x14ac:dyDescent="0.3">
      <c r="B67" s="217" t="s">
        <v>1333</v>
      </c>
      <c r="C67" s="217"/>
      <c r="D67" s="79">
        <f>DatosDelitos!F156+SUM(DatosDelitos!F167:G172)</f>
        <v>0</v>
      </c>
      <c r="E67" s="79">
        <f>DatosDelitos!G156+SUM(DatosDelitos!G167:H172)</f>
        <v>2</v>
      </c>
    </row>
    <row r="68" spans="2:5" ht="13.2" customHeight="1" x14ac:dyDescent="0.3">
      <c r="B68" s="217" t="s">
        <v>1334</v>
      </c>
      <c r="C68" s="217"/>
      <c r="D68" s="79">
        <f>SUM(DatosDelitos!F173:G177)</f>
        <v>4</v>
      </c>
      <c r="E68" s="79">
        <f>SUM(DatosDelitos!G173:H177)</f>
        <v>59</v>
      </c>
    </row>
    <row r="69" spans="2:5" ht="13.2" customHeight="1" x14ac:dyDescent="0.3">
      <c r="B69" s="217" t="s">
        <v>1335</v>
      </c>
      <c r="C69" s="217"/>
      <c r="D69" s="79">
        <f>DatosDelitos!F178</f>
        <v>773</v>
      </c>
      <c r="E69" s="79">
        <f>DatosDelitos!G178</f>
        <v>613</v>
      </c>
    </row>
    <row r="70" spans="2:5" ht="13.2" customHeight="1" x14ac:dyDescent="0.3">
      <c r="B70" s="217" t="s">
        <v>1336</v>
      </c>
      <c r="C70" s="217"/>
      <c r="D70" s="79">
        <f>DatosDelitos!F186</f>
        <v>14</v>
      </c>
      <c r="E70" s="79">
        <f>DatosDelitos!G186</f>
        <v>7</v>
      </c>
    </row>
    <row r="71" spans="2:5" ht="13.2" customHeight="1" x14ac:dyDescent="0.3">
      <c r="B71" s="217" t="s">
        <v>1337</v>
      </c>
      <c r="C71" s="217"/>
      <c r="D71" s="79">
        <f>DatosDelitos!F201</f>
        <v>1</v>
      </c>
      <c r="E71" s="79">
        <f>DatosDelitos!G201</f>
        <v>2</v>
      </c>
    </row>
    <row r="72" spans="2:5" ht="13.2" customHeight="1" x14ac:dyDescent="0.3">
      <c r="B72" s="217" t="s">
        <v>1338</v>
      </c>
      <c r="C72" s="217"/>
      <c r="D72" s="79">
        <f>DatosDelitos!F223</f>
        <v>126</v>
      </c>
      <c r="E72" s="79">
        <f>DatosDelitos!G223</f>
        <v>73</v>
      </c>
    </row>
    <row r="73" spans="2:5" ht="13.2" customHeight="1" x14ac:dyDescent="0.3">
      <c r="B73" s="217" t="s">
        <v>1339</v>
      </c>
      <c r="C73" s="217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7" t="s">
        <v>1340</v>
      </c>
      <c r="C74" s="217"/>
      <c r="D74" s="79">
        <f>DatosDelitos!F271</f>
        <v>34</v>
      </c>
      <c r="E74" s="79">
        <f>DatosDelitos!G271</f>
        <v>12</v>
      </c>
    </row>
    <row r="75" spans="2:5" ht="38.25" customHeight="1" x14ac:dyDescent="0.3">
      <c r="B75" s="217" t="s">
        <v>1341</v>
      </c>
      <c r="C75" s="217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7" t="s">
        <v>1342</v>
      </c>
      <c r="C76" s="217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7" t="s">
        <v>1343</v>
      </c>
      <c r="C77" s="217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7" t="s">
        <v>1344</v>
      </c>
      <c r="C78" s="217"/>
      <c r="D78" s="79">
        <f>DatosDelitos!F323</f>
        <v>4</v>
      </c>
      <c r="E78" s="79">
        <f>DatosDelitos!G323</f>
        <v>1</v>
      </c>
    </row>
    <row r="79" spans="2:5" ht="15" customHeight="1" x14ac:dyDescent="0.3">
      <c r="B79" s="219" t="s">
        <v>1345</v>
      </c>
      <c r="C79" s="219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19" t="s">
        <v>952</v>
      </c>
      <c r="C80" s="219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19" t="s">
        <v>1346</v>
      </c>
      <c r="C81" s="219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19" t="s">
        <v>1352</v>
      </c>
      <c r="C82" s="219"/>
      <c r="D82" s="79">
        <f>SUM(D49:D81)</f>
        <v>1687</v>
      </c>
      <c r="E82" s="79">
        <f>SUM(E49:E81)</f>
        <v>1089</v>
      </c>
    </row>
    <row r="84" spans="2:13" s="82" customFormat="1" ht="15.6" x14ac:dyDescent="0.3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7" t="s">
        <v>1320</v>
      </c>
      <c r="C87" s="217"/>
      <c r="D87" s="79">
        <f>DatosDelitos!N5+DatosDelitos!N13-DatosDelitos!N17</f>
        <v>3</v>
      </c>
    </row>
    <row r="88" spans="2:13" ht="13.2" customHeight="1" x14ac:dyDescent="0.3">
      <c r="B88" s="217" t="s">
        <v>329</v>
      </c>
      <c r="C88" s="217"/>
      <c r="D88" s="79">
        <f>DatosDelitos!N10</f>
        <v>0</v>
      </c>
    </row>
    <row r="89" spans="2:13" ht="13.2" customHeight="1" x14ac:dyDescent="0.3">
      <c r="B89" s="217" t="s">
        <v>347</v>
      </c>
      <c r="C89" s="217"/>
      <c r="D89" s="79">
        <f>DatosDelitos!N20</f>
        <v>0</v>
      </c>
    </row>
    <row r="90" spans="2:13" ht="13.2" customHeight="1" x14ac:dyDescent="0.3">
      <c r="B90" s="217" t="s">
        <v>352</v>
      </c>
      <c r="C90" s="217"/>
      <c r="D90" s="79">
        <f>DatosDelitos!N23</f>
        <v>0</v>
      </c>
    </row>
    <row r="91" spans="2:13" ht="13.2" customHeight="1" x14ac:dyDescent="0.3">
      <c r="B91" s="217" t="s">
        <v>1354</v>
      </c>
      <c r="C91" s="217"/>
      <c r="D91" s="79">
        <f>SUM(DatosDelitos!N17,DatosDelitos!N44)</f>
        <v>2</v>
      </c>
    </row>
    <row r="92" spans="2:13" ht="13.2" customHeight="1" x14ac:dyDescent="0.3">
      <c r="B92" s="217" t="s">
        <v>1322</v>
      </c>
      <c r="C92" s="217"/>
      <c r="D92" s="79">
        <f>DatosDelitos!N30</f>
        <v>2</v>
      </c>
    </row>
    <row r="93" spans="2:13" ht="13.2" customHeight="1" x14ac:dyDescent="0.3">
      <c r="B93" s="217" t="s">
        <v>1323</v>
      </c>
      <c r="C93" s="217"/>
      <c r="D93" s="79">
        <f>DatosDelitos!N42-DatosDelitos!N44</f>
        <v>0</v>
      </c>
    </row>
    <row r="94" spans="2:13" ht="13.2" customHeight="1" x14ac:dyDescent="0.3">
      <c r="B94" s="217" t="s">
        <v>1324</v>
      </c>
      <c r="C94" s="217"/>
      <c r="D94" s="79">
        <f>DatosDelitos!N50</f>
        <v>9</v>
      </c>
    </row>
    <row r="95" spans="2:13" ht="13.2" customHeight="1" x14ac:dyDescent="0.3">
      <c r="B95" s="217" t="s">
        <v>1325</v>
      </c>
      <c r="C95" s="217"/>
      <c r="D95" s="79">
        <f>DatosDelitos!N72</f>
        <v>0</v>
      </c>
    </row>
    <row r="96" spans="2:13" ht="27" customHeight="1" x14ac:dyDescent="0.3">
      <c r="B96" s="217" t="s">
        <v>1350</v>
      </c>
      <c r="C96" s="217"/>
      <c r="D96" s="79">
        <f>DatosDelitos!N74</f>
        <v>1</v>
      </c>
    </row>
    <row r="97" spans="2:4" ht="13.2" customHeight="1" x14ac:dyDescent="0.3">
      <c r="B97" s="217" t="s">
        <v>1327</v>
      </c>
      <c r="C97" s="217"/>
      <c r="D97" s="79">
        <f>DatosDelitos!N82</f>
        <v>1</v>
      </c>
    </row>
    <row r="98" spans="2:4" ht="13.2" customHeight="1" x14ac:dyDescent="0.3">
      <c r="B98" s="217" t="s">
        <v>1328</v>
      </c>
      <c r="C98" s="217"/>
      <c r="D98" s="79">
        <f>DatosDelitos!N85</f>
        <v>4</v>
      </c>
    </row>
    <row r="99" spans="2:4" ht="13.2" customHeight="1" x14ac:dyDescent="0.3">
      <c r="B99" s="217" t="s">
        <v>975</v>
      </c>
      <c r="C99" s="217"/>
      <c r="D99" s="79">
        <f>DatosDelitos!N97</f>
        <v>8</v>
      </c>
    </row>
    <row r="100" spans="2:4" ht="27" customHeight="1" x14ac:dyDescent="0.3">
      <c r="B100" s="217" t="s">
        <v>1351</v>
      </c>
      <c r="C100" s="217"/>
      <c r="D100" s="79">
        <f>DatosDelitos!N131</f>
        <v>2</v>
      </c>
    </row>
    <row r="101" spans="2:4" ht="13.2" customHeight="1" x14ac:dyDescent="0.3">
      <c r="B101" s="217" t="s">
        <v>1330</v>
      </c>
      <c r="C101" s="217"/>
      <c r="D101" s="79">
        <f>DatosDelitos!N137</f>
        <v>3</v>
      </c>
    </row>
    <row r="102" spans="2:4" ht="13.2" customHeight="1" x14ac:dyDescent="0.3">
      <c r="B102" s="217" t="s">
        <v>1331</v>
      </c>
      <c r="C102" s="217"/>
      <c r="D102" s="79">
        <f>DatosDelitos!N144</f>
        <v>1</v>
      </c>
    </row>
    <row r="103" spans="2:4" ht="13.2" customHeight="1" x14ac:dyDescent="0.3">
      <c r="B103" s="217" t="s">
        <v>1355</v>
      </c>
      <c r="C103" s="217"/>
      <c r="D103" s="79">
        <f>DatosDelitos!N148</f>
        <v>0</v>
      </c>
    </row>
    <row r="104" spans="2:4" ht="13.2" customHeight="1" x14ac:dyDescent="0.3">
      <c r="B104" s="217" t="s">
        <v>1186</v>
      </c>
      <c r="C104" s="217"/>
      <c r="D104" s="79">
        <f>SUM(DatosDelitos!N149,DatosDelitos!N150)</f>
        <v>1</v>
      </c>
    </row>
    <row r="105" spans="2:4" ht="13.2" customHeight="1" x14ac:dyDescent="0.3">
      <c r="B105" s="217" t="s">
        <v>1184</v>
      </c>
      <c r="C105" s="217"/>
      <c r="D105" s="79">
        <f>SUM(DatosDelitos!N151:N155)</f>
        <v>15</v>
      </c>
    </row>
    <row r="106" spans="2:4" ht="13.2" customHeight="1" x14ac:dyDescent="0.3">
      <c r="B106" s="217" t="s">
        <v>1333</v>
      </c>
      <c r="C106" s="217"/>
      <c r="D106" s="79">
        <f>SUM(SUM(DatosDelitos!N157:N160),SUM(DatosDelitos!N167:N172))</f>
        <v>0</v>
      </c>
    </row>
    <row r="107" spans="2:4" ht="13.2" customHeight="1" x14ac:dyDescent="0.3">
      <c r="B107" s="217" t="s">
        <v>1356</v>
      </c>
      <c r="C107" s="217"/>
      <c r="D107" s="79">
        <f>SUM(DatosDelitos!N161:N165)</f>
        <v>0</v>
      </c>
    </row>
    <row r="108" spans="2:4" ht="13.2" customHeight="1" x14ac:dyDescent="0.3">
      <c r="B108" s="217" t="s">
        <v>1334</v>
      </c>
      <c r="C108" s="217"/>
      <c r="D108" s="79">
        <f>SUM(DatosDelitos!N173:N177)</f>
        <v>0</v>
      </c>
    </row>
    <row r="109" spans="2:4" ht="13.2" customHeight="1" x14ac:dyDescent="0.3">
      <c r="B109" s="217" t="s">
        <v>1335</v>
      </c>
      <c r="C109" s="217"/>
      <c r="D109" s="79">
        <f>DatosDelitos!N178</f>
        <v>0</v>
      </c>
    </row>
    <row r="110" spans="2:4" ht="13.2" customHeight="1" x14ac:dyDescent="0.3">
      <c r="B110" s="217" t="s">
        <v>1336</v>
      </c>
      <c r="C110" s="217"/>
      <c r="D110" s="79">
        <f>DatosDelitos!N186</f>
        <v>0</v>
      </c>
    </row>
    <row r="111" spans="2:4" ht="13.2" customHeight="1" x14ac:dyDescent="0.3">
      <c r="B111" s="217" t="s">
        <v>1337</v>
      </c>
      <c r="C111" s="217"/>
      <c r="D111" s="79">
        <f>DatosDelitos!N201</f>
        <v>5</v>
      </c>
    </row>
    <row r="112" spans="2:4" ht="13.2" customHeight="1" x14ac:dyDescent="0.3">
      <c r="B112" s="217" t="s">
        <v>1338</v>
      </c>
      <c r="C112" s="217"/>
      <c r="D112" s="79">
        <f>DatosDelitos!N223</f>
        <v>2</v>
      </c>
    </row>
    <row r="113" spans="2:4" ht="13.2" customHeight="1" x14ac:dyDescent="0.3">
      <c r="B113" s="217" t="s">
        <v>1339</v>
      </c>
      <c r="C113" s="217"/>
      <c r="D113" s="79">
        <f>DatosDelitos!N244</f>
        <v>2</v>
      </c>
    </row>
    <row r="114" spans="2:4" ht="13.2" customHeight="1" x14ac:dyDescent="0.3">
      <c r="B114" s="217" t="s">
        <v>1340</v>
      </c>
      <c r="C114" s="217"/>
      <c r="D114" s="79">
        <f>DatosDelitos!N271</f>
        <v>0</v>
      </c>
    </row>
    <row r="115" spans="2:4" ht="38.25" customHeight="1" x14ac:dyDescent="0.3">
      <c r="B115" s="217" t="s">
        <v>1341</v>
      </c>
      <c r="C115" s="217"/>
      <c r="D115" s="79">
        <f>DatosDelitos!N301</f>
        <v>0</v>
      </c>
    </row>
    <row r="116" spans="2:4" ht="13.2" customHeight="1" x14ac:dyDescent="0.3">
      <c r="B116" s="217" t="s">
        <v>1342</v>
      </c>
      <c r="C116" s="217"/>
      <c r="D116" s="79">
        <f>DatosDelitos!N305</f>
        <v>0</v>
      </c>
    </row>
    <row r="117" spans="2:4" ht="13.2" customHeight="1" x14ac:dyDescent="0.3">
      <c r="B117" s="217" t="s">
        <v>1343</v>
      </c>
      <c r="C117" s="217"/>
      <c r="D117" s="79">
        <f>DatosDelitos!N312+DatosDelitos!N320</f>
        <v>2</v>
      </c>
    </row>
    <row r="118" spans="2:4" ht="13.2" customHeight="1" x14ac:dyDescent="0.3">
      <c r="B118" s="217" t="s">
        <v>918</v>
      </c>
      <c r="C118" s="217"/>
      <c r="D118" s="79">
        <f>DatosDelitos!N318</f>
        <v>13</v>
      </c>
    </row>
    <row r="119" spans="2:4" ht="13.95" customHeight="1" x14ac:dyDescent="0.3">
      <c r="B119" s="217" t="s">
        <v>1344</v>
      </c>
      <c r="C119" s="217"/>
      <c r="D119" s="79">
        <f>DatosDelitos!N323</f>
        <v>4</v>
      </c>
    </row>
    <row r="120" spans="2:4" ht="12.75" customHeight="1" x14ac:dyDescent="0.3">
      <c r="B120" s="219" t="s">
        <v>1345</v>
      </c>
      <c r="C120" s="219"/>
      <c r="D120" s="79">
        <f>DatosDelitos!N325</f>
        <v>0</v>
      </c>
    </row>
    <row r="121" spans="2:4" ht="15" customHeight="1" x14ac:dyDescent="0.3">
      <c r="B121" s="219" t="s">
        <v>952</v>
      </c>
      <c r="C121" s="219"/>
      <c r="D121" s="79">
        <f>DatosDelitos!N337</f>
        <v>0</v>
      </c>
    </row>
    <row r="122" spans="2:4" ht="15" customHeight="1" x14ac:dyDescent="0.3">
      <c r="B122" s="219" t="s">
        <v>1346</v>
      </c>
      <c r="C122" s="219"/>
      <c r="D122" s="79">
        <f>DatosDelitos!N339</f>
        <v>0</v>
      </c>
    </row>
    <row r="123" spans="2:4" ht="15" customHeight="1" x14ac:dyDescent="0.3">
      <c r="B123" s="217" t="s">
        <v>1352</v>
      </c>
      <c r="C123" s="217"/>
      <c r="D123" s="79">
        <f>SUM(D87:D122)</f>
        <v>80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81" t="s">
        <v>318</v>
      </c>
      <c r="B5" s="182"/>
      <c r="C5" s="24">
        <v>11</v>
      </c>
      <c r="D5" s="24">
        <v>12</v>
      </c>
      <c r="E5" s="25">
        <v>-8.3333333333333301E-2</v>
      </c>
      <c r="F5" s="24">
        <v>0</v>
      </c>
      <c r="G5" s="24">
        <v>0</v>
      </c>
      <c r="H5" s="24">
        <v>3</v>
      </c>
      <c r="I5" s="24">
        <v>3</v>
      </c>
      <c r="J5" s="24">
        <v>2</v>
      </c>
      <c r="K5" s="24">
        <v>0</v>
      </c>
      <c r="L5" s="24">
        <v>0</v>
      </c>
      <c r="M5" s="24">
        <v>0</v>
      </c>
      <c r="N5" s="24">
        <v>1</v>
      </c>
      <c r="O5" s="24">
        <v>2</v>
      </c>
      <c r="P5" s="26">
        <v>0</v>
      </c>
    </row>
    <row r="6" spans="1:16" x14ac:dyDescent="0.3">
      <c r="A6" s="27" t="s">
        <v>319</v>
      </c>
      <c r="B6" s="27" t="s">
        <v>320</v>
      </c>
      <c r="C6" s="14">
        <v>8</v>
      </c>
      <c r="D6" s="14">
        <v>4</v>
      </c>
      <c r="E6" s="28">
        <v>1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0</v>
      </c>
      <c r="L6" s="14">
        <v>0</v>
      </c>
      <c r="M6" s="14">
        <v>0</v>
      </c>
      <c r="N6" s="14">
        <v>0</v>
      </c>
      <c r="O6" s="14">
        <v>2</v>
      </c>
      <c r="P6" s="22">
        <v>0</v>
      </c>
    </row>
    <row r="7" spans="1:16" x14ac:dyDescent="0.3">
      <c r="A7" s="27" t="s">
        <v>321</v>
      </c>
      <c r="B7" s="27" t="s">
        <v>322</v>
      </c>
      <c r="C7" s="14">
        <v>0</v>
      </c>
      <c r="D7" s="14">
        <v>0</v>
      </c>
      <c r="E7" s="28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x14ac:dyDescent="0.3">
      <c r="A8" s="27" t="s">
        <v>323</v>
      </c>
      <c r="B8" s="27" t="s">
        <v>324</v>
      </c>
      <c r="C8" s="14">
        <v>3</v>
      </c>
      <c r="D8" s="14">
        <v>8</v>
      </c>
      <c r="E8" s="28">
        <v>-0.625</v>
      </c>
      <c r="F8" s="14">
        <v>0</v>
      </c>
      <c r="G8" s="14">
        <v>0</v>
      </c>
      <c r="H8" s="14">
        <v>3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2">
        <v>0</v>
      </c>
    </row>
    <row r="9" spans="1:16" x14ac:dyDescent="0.3">
      <c r="A9" s="27" t="s">
        <v>325</v>
      </c>
      <c r="B9" s="27" t="s">
        <v>326</v>
      </c>
      <c r="C9" s="14">
        <v>0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1" t="s">
        <v>327</v>
      </c>
      <c r="B10" s="182"/>
      <c r="C10" s="24">
        <v>2</v>
      </c>
      <c r="D10" s="24">
        <v>1</v>
      </c>
      <c r="E10" s="25">
        <v>1</v>
      </c>
      <c r="F10" s="24">
        <v>0</v>
      </c>
      <c r="G10" s="24">
        <v>0</v>
      </c>
      <c r="H10" s="24">
        <v>0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0</v>
      </c>
      <c r="O10" s="24">
        <v>1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2</v>
      </c>
      <c r="D11" s="14">
        <v>1</v>
      </c>
      <c r="E11" s="28">
        <v>1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1" t="s">
        <v>332</v>
      </c>
      <c r="B13" s="182"/>
      <c r="C13" s="24">
        <v>1594</v>
      </c>
      <c r="D13" s="24">
        <v>1547</v>
      </c>
      <c r="E13" s="25">
        <v>3.03813833225598E-2</v>
      </c>
      <c r="F13" s="24">
        <v>310</v>
      </c>
      <c r="G13" s="24">
        <v>149</v>
      </c>
      <c r="H13" s="24">
        <v>246</v>
      </c>
      <c r="I13" s="24">
        <v>229</v>
      </c>
      <c r="J13" s="24">
        <v>3</v>
      </c>
      <c r="K13" s="24">
        <v>3</v>
      </c>
      <c r="L13" s="24">
        <v>0</v>
      </c>
      <c r="M13" s="24">
        <v>0</v>
      </c>
      <c r="N13" s="24">
        <v>3</v>
      </c>
      <c r="O13" s="24">
        <v>1</v>
      </c>
      <c r="P13" s="26">
        <v>154</v>
      </c>
    </row>
    <row r="14" spans="1:16" x14ac:dyDescent="0.3">
      <c r="A14" s="27" t="s">
        <v>333</v>
      </c>
      <c r="B14" s="27" t="s">
        <v>334</v>
      </c>
      <c r="C14" s="14">
        <v>574</v>
      </c>
      <c r="D14" s="14">
        <v>761</v>
      </c>
      <c r="E14" s="28">
        <v>-0.24572930354796299</v>
      </c>
      <c r="F14" s="14">
        <v>61</v>
      </c>
      <c r="G14" s="14">
        <v>15</v>
      </c>
      <c r="H14" s="14">
        <v>140</v>
      </c>
      <c r="I14" s="14">
        <v>114</v>
      </c>
      <c r="J14" s="14">
        <v>1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2">
        <v>39</v>
      </c>
    </row>
    <row r="15" spans="1:16" x14ac:dyDescent="0.3">
      <c r="A15" s="27" t="s">
        <v>335</v>
      </c>
      <c r="B15" s="27" t="s">
        <v>336</v>
      </c>
      <c r="C15" s="14">
        <v>3</v>
      </c>
      <c r="D15" s="14">
        <v>4</v>
      </c>
      <c r="E15" s="28">
        <v>-0.25</v>
      </c>
      <c r="F15" s="14">
        <v>0</v>
      </c>
      <c r="G15" s="14">
        <v>0</v>
      </c>
      <c r="H15" s="14">
        <v>1</v>
      </c>
      <c r="I15" s="14">
        <v>1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2">
        <v>2</v>
      </c>
    </row>
    <row r="16" spans="1:16" x14ac:dyDescent="0.3">
      <c r="A16" s="27" t="s">
        <v>337</v>
      </c>
      <c r="B16" s="27" t="s">
        <v>338</v>
      </c>
      <c r="C16" s="14">
        <v>401</v>
      </c>
      <c r="D16" s="14">
        <v>188</v>
      </c>
      <c r="E16" s="28">
        <v>1.1329787234042601</v>
      </c>
      <c r="F16" s="14">
        <v>12</v>
      </c>
      <c r="G16" s="14">
        <v>4</v>
      </c>
      <c r="H16" s="14">
        <v>9</v>
      </c>
      <c r="I16" s="14">
        <v>9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2">
        <v>8</v>
      </c>
    </row>
    <row r="17" spans="1:16" ht="20.399999999999999" x14ac:dyDescent="0.3">
      <c r="A17" s="27" t="s">
        <v>339</v>
      </c>
      <c r="B17" s="27" t="s">
        <v>340</v>
      </c>
      <c r="C17" s="14">
        <v>614</v>
      </c>
      <c r="D17" s="14">
        <v>590</v>
      </c>
      <c r="E17" s="28">
        <v>4.0677966101694898E-2</v>
      </c>
      <c r="F17" s="14">
        <v>237</v>
      </c>
      <c r="G17" s="14">
        <v>130</v>
      </c>
      <c r="H17" s="14">
        <v>96</v>
      </c>
      <c r="I17" s="14">
        <v>105</v>
      </c>
      <c r="J17" s="14">
        <v>2</v>
      </c>
      <c r="K17" s="14">
        <v>2</v>
      </c>
      <c r="L17" s="14">
        <v>0</v>
      </c>
      <c r="M17" s="14">
        <v>0</v>
      </c>
      <c r="N17" s="14">
        <v>1</v>
      </c>
      <c r="O17" s="14">
        <v>0</v>
      </c>
      <c r="P17" s="22">
        <v>105</v>
      </c>
    </row>
    <row r="18" spans="1:16" x14ac:dyDescent="0.3">
      <c r="A18" s="27" t="s">
        <v>341</v>
      </c>
      <c r="B18" s="27" t="s">
        <v>342</v>
      </c>
      <c r="C18" s="14">
        <v>2</v>
      </c>
      <c r="D18" s="14">
        <v>4</v>
      </c>
      <c r="E18" s="28">
        <v>-0.5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1" t="s">
        <v>345</v>
      </c>
      <c r="B20" s="182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">
      <c r="A21" s="27" t="s">
        <v>346</v>
      </c>
      <c r="B21" s="27" t="s">
        <v>347</v>
      </c>
      <c r="C21" s="14">
        <v>0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0</v>
      </c>
      <c r="D22" s="14">
        <v>0</v>
      </c>
      <c r="E22" s="28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1" t="s">
        <v>350</v>
      </c>
      <c r="B23" s="182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1" t="s">
        <v>363</v>
      </c>
      <c r="B30" s="182"/>
      <c r="C30" s="24">
        <v>629</v>
      </c>
      <c r="D30" s="24">
        <v>480</v>
      </c>
      <c r="E30" s="25">
        <v>0.31041666666666701</v>
      </c>
      <c r="F30" s="24">
        <v>143</v>
      </c>
      <c r="G30" s="24">
        <v>67</v>
      </c>
      <c r="H30" s="24">
        <v>43</v>
      </c>
      <c r="I30" s="24">
        <v>58</v>
      </c>
      <c r="J30" s="24">
        <v>1</v>
      </c>
      <c r="K30" s="24">
        <v>2</v>
      </c>
      <c r="L30" s="24">
        <v>0</v>
      </c>
      <c r="M30" s="24">
        <v>0</v>
      </c>
      <c r="N30" s="24">
        <v>2</v>
      </c>
      <c r="O30" s="24">
        <v>8</v>
      </c>
      <c r="P30" s="26">
        <v>47</v>
      </c>
    </row>
    <row r="31" spans="1:16" x14ac:dyDescent="0.3">
      <c r="A31" s="27" t="s">
        <v>364</v>
      </c>
      <c r="B31" s="27" t="s">
        <v>365</v>
      </c>
      <c r="C31" s="14">
        <v>7</v>
      </c>
      <c r="D31" s="14">
        <v>14</v>
      </c>
      <c r="E31" s="28">
        <v>-0.5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3</v>
      </c>
      <c r="P31" s="22">
        <v>0</v>
      </c>
    </row>
    <row r="32" spans="1:16" x14ac:dyDescent="0.3">
      <c r="A32" s="27" t="s">
        <v>366</v>
      </c>
      <c r="B32" s="27" t="s">
        <v>367</v>
      </c>
      <c r="C32" s="14">
        <v>1</v>
      </c>
      <c r="D32" s="14">
        <v>1</v>
      </c>
      <c r="E32" s="28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154</v>
      </c>
      <c r="D33" s="14">
        <v>180</v>
      </c>
      <c r="E33" s="28">
        <v>-0.14444444444444399</v>
      </c>
      <c r="F33" s="14">
        <v>28</v>
      </c>
      <c r="G33" s="14">
        <v>7</v>
      </c>
      <c r="H33" s="14">
        <v>15</v>
      </c>
      <c r="I33" s="14">
        <v>11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14">
        <v>1</v>
      </c>
      <c r="P33" s="22">
        <v>3</v>
      </c>
    </row>
    <row r="34" spans="1:16" x14ac:dyDescent="0.3">
      <c r="A34" s="27" t="s">
        <v>370</v>
      </c>
      <c r="B34" s="27" t="s">
        <v>371</v>
      </c>
      <c r="C34" s="14">
        <v>26</v>
      </c>
      <c r="D34" s="14">
        <v>2</v>
      </c>
      <c r="E34" s="28">
        <v>12</v>
      </c>
      <c r="F34" s="14">
        <v>4</v>
      </c>
      <c r="G34" s="14">
        <v>0</v>
      </c>
      <c r="H34" s="14">
        <v>15</v>
      </c>
      <c r="I34" s="14">
        <v>6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0</v>
      </c>
    </row>
    <row r="35" spans="1:16" x14ac:dyDescent="0.3">
      <c r="A35" s="27" t="s">
        <v>372</v>
      </c>
      <c r="B35" s="27" t="s">
        <v>373</v>
      </c>
      <c r="C35" s="14">
        <v>213</v>
      </c>
      <c r="D35" s="14">
        <v>173</v>
      </c>
      <c r="E35" s="28">
        <v>0.23121387283236999</v>
      </c>
      <c r="F35" s="14">
        <v>25</v>
      </c>
      <c r="G35" s="14">
        <v>5</v>
      </c>
      <c r="H35" s="14">
        <v>1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4</v>
      </c>
    </row>
    <row r="36" spans="1:16" ht="20.399999999999999" x14ac:dyDescent="0.3">
      <c r="A36" s="27" t="s">
        <v>374</v>
      </c>
      <c r="B36" s="27" t="s">
        <v>375</v>
      </c>
      <c r="C36" s="14">
        <v>78</v>
      </c>
      <c r="D36" s="14">
        <v>14</v>
      </c>
      <c r="E36" s="28">
        <v>4.5714285714285703</v>
      </c>
      <c r="F36" s="14">
        <v>36</v>
      </c>
      <c r="G36" s="14">
        <v>32</v>
      </c>
      <c r="H36" s="14">
        <v>5</v>
      </c>
      <c r="I36" s="14">
        <v>23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4</v>
      </c>
      <c r="P36" s="22">
        <v>20</v>
      </c>
    </row>
    <row r="37" spans="1:16" ht="20.399999999999999" x14ac:dyDescent="0.3">
      <c r="A37" s="27" t="s">
        <v>376</v>
      </c>
      <c r="B37" s="27" t="s">
        <v>377</v>
      </c>
      <c r="C37" s="14">
        <v>94</v>
      </c>
      <c r="D37" s="14">
        <v>17</v>
      </c>
      <c r="E37" s="28">
        <v>4.5294117647058796</v>
      </c>
      <c r="F37" s="14">
        <v>26</v>
      </c>
      <c r="G37" s="14">
        <v>10</v>
      </c>
      <c r="H37" s="14">
        <v>3</v>
      </c>
      <c r="I37" s="14">
        <v>9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9</v>
      </c>
    </row>
    <row r="38" spans="1:16" ht="20.399999999999999" x14ac:dyDescent="0.3">
      <c r="A38" s="27" t="s">
        <v>378</v>
      </c>
      <c r="B38" s="27" t="s">
        <v>379</v>
      </c>
      <c r="C38" s="14">
        <v>25</v>
      </c>
      <c r="D38" s="14">
        <v>8</v>
      </c>
      <c r="E38" s="28">
        <v>2.125</v>
      </c>
      <c r="F38" s="14">
        <v>17</v>
      </c>
      <c r="G38" s="14">
        <v>11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8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1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0</v>
      </c>
      <c r="P40" s="22">
        <v>0</v>
      </c>
    </row>
    <row r="41" spans="1:16" x14ac:dyDescent="0.3">
      <c r="A41" s="27" t="s">
        <v>384</v>
      </c>
      <c r="B41" s="27" t="s">
        <v>385</v>
      </c>
      <c r="C41" s="14">
        <v>30</v>
      </c>
      <c r="D41" s="14">
        <v>71</v>
      </c>
      <c r="E41" s="28">
        <v>-0.57746478873239404</v>
      </c>
      <c r="F41" s="14">
        <v>7</v>
      </c>
      <c r="G41" s="14">
        <v>2</v>
      </c>
      <c r="H41" s="14">
        <v>4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3</v>
      </c>
    </row>
    <row r="42" spans="1:16" x14ac:dyDescent="0.3">
      <c r="A42" s="181" t="s">
        <v>386</v>
      </c>
      <c r="B42" s="182"/>
      <c r="C42" s="24">
        <v>385</v>
      </c>
      <c r="D42" s="24">
        <v>95</v>
      </c>
      <c r="E42" s="25">
        <v>3.0526315789473699</v>
      </c>
      <c r="F42" s="24">
        <v>149</v>
      </c>
      <c r="G42" s="24">
        <v>56</v>
      </c>
      <c r="H42" s="24">
        <v>19</v>
      </c>
      <c r="I42" s="24">
        <v>28</v>
      </c>
      <c r="J42" s="24">
        <v>0</v>
      </c>
      <c r="K42" s="24">
        <v>1</v>
      </c>
      <c r="L42" s="24">
        <v>0</v>
      </c>
      <c r="M42" s="24">
        <v>0</v>
      </c>
      <c r="N42" s="24">
        <v>1</v>
      </c>
      <c r="O42" s="24">
        <v>9</v>
      </c>
      <c r="P42" s="26">
        <v>42</v>
      </c>
    </row>
    <row r="43" spans="1:16" x14ac:dyDescent="0.3">
      <c r="A43" s="27" t="s">
        <v>387</v>
      </c>
      <c r="B43" s="27" t="s">
        <v>388</v>
      </c>
      <c r="C43" s="14">
        <v>0</v>
      </c>
      <c r="D43" s="14">
        <v>0</v>
      </c>
      <c r="E43" s="28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0.399999999999999" x14ac:dyDescent="0.3">
      <c r="A44" s="27" t="s">
        <v>389</v>
      </c>
      <c r="B44" s="27" t="s">
        <v>390</v>
      </c>
      <c r="C44" s="14">
        <v>381</v>
      </c>
      <c r="D44" s="14">
        <v>93</v>
      </c>
      <c r="E44" s="28">
        <v>3.0967741935483901</v>
      </c>
      <c r="F44" s="14">
        <v>148</v>
      </c>
      <c r="G44" s="14">
        <v>56</v>
      </c>
      <c r="H44" s="14">
        <v>19</v>
      </c>
      <c r="I44" s="14">
        <v>28</v>
      </c>
      <c r="J44" s="14">
        <v>0</v>
      </c>
      <c r="K44" s="14">
        <v>1</v>
      </c>
      <c r="L44" s="14">
        <v>0</v>
      </c>
      <c r="M44" s="14">
        <v>0</v>
      </c>
      <c r="N44" s="14">
        <v>1</v>
      </c>
      <c r="O44" s="14">
        <v>9</v>
      </c>
      <c r="P44" s="22">
        <v>42</v>
      </c>
    </row>
    <row r="45" spans="1:16" x14ac:dyDescent="0.3">
      <c r="A45" s="27" t="s">
        <v>391</v>
      </c>
      <c r="B45" s="27" t="s">
        <v>392</v>
      </c>
      <c r="C45" s="14">
        <v>1</v>
      </c>
      <c r="D45" s="14">
        <v>0</v>
      </c>
      <c r="E45" s="28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1</v>
      </c>
      <c r="D46" s="14">
        <v>2</v>
      </c>
      <c r="E46" s="28">
        <v>-0.5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2</v>
      </c>
      <c r="D48" s="14">
        <v>0</v>
      </c>
      <c r="E48" s="28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0</v>
      </c>
      <c r="D49" s="14">
        <v>0</v>
      </c>
      <c r="E49" s="28">
        <v>0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1" t="s">
        <v>401</v>
      </c>
      <c r="B50" s="182"/>
      <c r="C50" s="24">
        <v>187</v>
      </c>
      <c r="D50" s="24">
        <v>185</v>
      </c>
      <c r="E50" s="25">
        <v>1.0810810810810799E-2</v>
      </c>
      <c r="F50" s="24">
        <v>19</v>
      </c>
      <c r="G50" s="24">
        <v>6</v>
      </c>
      <c r="H50" s="24">
        <v>18</v>
      </c>
      <c r="I50" s="24">
        <v>16</v>
      </c>
      <c r="J50" s="24">
        <v>13</v>
      </c>
      <c r="K50" s="24">
        <v>8</v>
      </c>
      <c r="L50" s="24">
        <v>0</v>
      </c>
      <c r="M50" s="24">
        <v>0</v>
      </c>
      <c r="N50" s="24">
        <v>9</v>
      </c>
      <c r="O50" s="24">
        <v>10</v>
      </c>
      <c r="P50" s="26">
        <v>8</v>
      </c>
    </row>
    <row r="51" spans="1:16" x14ac:dyDescent="0.3">
      <c r="A51" s="27" t="s">
        <v>402</v>
      </c>
      <c r="B51" s="27" t="s">
        <v>403</v>
      </c>
      <c r="C51" s="14">
        <v>109</v>
      </c>
      <c r="D51" s="14">
        <v>70</v>
      </c>
      <c r="E51" s="28">
        <v>0.55714285714285705</v>
      </c>
      <c r="F51" s="14">
        <v>15</v>
      </c>
      <c r="G51" s="14">
        <v>4</v>
      </c>
      <c r="H51" s="14">
        <v>7</v>
      </c>
      <c r="I51" s="14">
        <v>4</v>
      </c>
      <c r="J51" s="14">
        <v>6</v>
      </c>
      <c r="K51" s="14">
        <v>4</v>
      </c>
      <c r="L51" s="14">
        <v>0</v>
      </c>
      <c r="M51" s="14">
        <v>0</v>
      </c>
      <c r="N51" s="14">
        <v>3</v>
      </c>
      <c r="O51" s="14">
        <v>6</v>
      </c>
      <c r="P51" s="22">
        <v>3</v>
      </c>
    </row>
    <row r="52" spans="1:16" x14ac:dyDescent="0.3">
      <c r="A52" s="27" t="s">
        <v>404</v>
      </c>
      <c r="B52" s="27" t="s">
        <v>405</v>
      </c>
      <c r="C52" s="14">
        <v>7</v>
      </c>
      <c r="D52" s="14">
        <v>2</v>
      </c>
      <c r="E52" s="28">
        <v>2.5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3">
      <c r="A53" s="27" t="s">
        <v>406</v>
      </c>
      <c r="B53" s="27" t="s">
        <v>407</v>
      </c>
      <c r="C53" s="14">
        <v>14</v>
      </c>
      <c r="D53" s="14">
        <v>67</v>
      </c>
      <c r="E53" s="28">
        <v>-0.79104477611940305</v>
      </c>
      <c r="F53" s="14">
        <v>2</v>
      </c>
      <c r="G53" s="14">
        <v>1</v>
      </c>
      <c r="H53" s="14">
        <v>10</v>
      </c>
      <c r="I53" s="14">
        <v>11</v>
      </c>
      <c r="J53" s="14">
        <v>3</v>
      </c>
      <c r="K53" s="14">
        <v>0</v>
      </c>
      <c r="L53" s="14">
        <v>0</v>
      </c>
      <c r="M53" s="14">
        <v>0</v>
      </c>
      <c r="N53" s="14">
        <v>2</v>
      </c>
      <c r="O53" s="14">
        <v>0</v>
      </c>
      <c r="P53" s="22">
        <v>1</v>
      </c>
    </row>
    <row r="54" spans="1:16" x14ac:dyDescent="0.3">
      <c r="A54" s="27" t="s">
        <v>408</v>
      </c>
      <c r="B54" s="27" t="s">
        <v>409</v>
      </c>
      <c r="C54" s="14">
        <v>0</v>
      </c>
      <c r="D54" s="14">
        <v>3</v>
      </c>
      <c r="E54" s="28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3">
      <c r="A55" s="27" t="s">
        <v>410</v>
      </c>
      <c r="B55" s="27" t="s">
        <v>411</v>
      </c>
      <c r="C55" s="14">
        <v>1</v>
      </c>
      <c r="D55" s="14">
        <v>0</v>
      </c>
      <c r="E55" s="28">
        <v>0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1</v>
      </c>
    </row>
    <row r="56" spans="1:16" x14ac:dyDescent="0.3">
      <c r="A56" s="27" t="s">
        <v>412</v>
      </c>
      <c r="B56" s="27" t="s">
        <v>413</v>
      </c>
      <c r="C56" s="14">
        <v>7</v>
      </c>
      <c r="D56" s="14">
        <v>1</v>
      </c>
      <c r="E56" s="28">
        <v>6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0.399999999999999" x14ac:dyDescent="0.3">
      <c r="A57" s="27" t="s">
        <v>414</v>
      </c>
      <c r="B57" s="27" t="s">
        <v>415</v>
      </c>
      <c r="C57" s="14">
        <v>4</v>
      </c>
      <c r="D57" s="14">
        <v>5</v>
      </c>
      <c r="E57" s="28">
        <v>-0.2</v>
      </c>
      <c r="F57" s="14">
        <v>1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1</v>
      </c>
    </row>
    <row r="58" spans="1:16" ht="20.399999999999999" x14ac:dyDescent="0.3">
      <c r="A58" s="27" t="s">
        <v>416</v>
      </c>
      <c r="B58" s="27" t="s">
        <v>417</v>
      </c>
      <c r="C58" s="14">
        <v>0</v>
      </c>
      <c r="D58" s="14">
        <v>0</v>
      </c>
      <c r="E58" s="28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7" t="s">
        <v>418</v>
      </c>
      <c r="B59" s="27" t="s">
        <v>419</v>
      </c>
      <c r="C59" s="14">
        <v>1</v>
      </c>
      <c r="D59" s="14">
        <v>0</v>
      </c>
      <c r="E59" s="28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7" t="s">
        <v>420</v>
      </c>
      <c r="B60" s="27" t="s">
        <v>421</v>
      </c>
      <c r="C60" s="14">
        <v>4</v>
      </c>
      <c r="D60" s="14">
        <v>1</v>
      </c>
      <c r="E60" s="28">
        <v>3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20.399999999999999" x14ac:dyDescent="0.3">
      <c r="A61" s="27" t="s">
        <v>422</v>
      </c>
      <c r="B61" s="27" t="s">
        <v>423</v>
      </c>
      <c r="C61" s="14">
        <v>4</v>
      </c>
      <c r="D61" s="14">
        <v>1</v>
      </c>
      <c r="E61" s="28">
        <v>3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3">
      <c r="A62" s="27" t="s">
        <v>424</v>
      </c>
      <c r="B62" s="27" t="s">
        <v>425</v>
      </c>
      <c r="C62" s="14">
        <v>12</v>
      </c>
      <c r="D62" s="14">
        <v>3</v>
      </c>
      <c r="E62" s="28">
        <v>3</v>
      </c>
      <c r="F62" s="14">
        <v>0</v>
      </c>
      <c r="G62" s="14">
        <v>0</v>
      </c>
      <c r="H62" s="14">
        <v>0</v>
      </c>
      <c r="I62" s="14">
        <v>1</v>
      </c>
      <c r="J62" s="14">
        <v>2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2">
        <v>2</v>
      </c>
    </row>
    <row r="63" spans="1:16" ht="20.399999999999999" x14ac:dyDescent="0.3">
      <c r="A63" s="27" t="s">
        <v>426</v>
      </c>
      <c r="B63" s="27" t="s">
        <v>427</v>
      </c>
      <c r="C63" s="14">
        <v>6</v>
      </c>
      <c r="D63" s="14">
        <v>8</v>
      </c>
      <c r="E63" s="28">
        <v>-0.25</v>
      </c>
      <c r="F63" s="14">
        <v>0</v>
      </c>
      <c r="G63" s="14">
        <v>0</v>
      </c>
      <c r="H63" s="14">
        <v>1</v>
      </c>
      <c r="I63" s="14">
        <v>0</v>
      </c>
      <c r="J63" s="14">
        <v>0</v>
      </c>
      <c r="K63" s="14">
        <v>1</v>
      </c>
      <c r="L63" s="14">
        <v>0</v>
      </c>
      <c r="M63" s="14">
        <v>0</v>
      </c>
      <c r="N63" s="14">
        <v>2</v>
      </c>
      <c r="O63" s="14">
        <v>0</v>
      </c>
      <c r="P63" s="22">
        <v>0</v>
      </c>
    </row>
    <row r="64" spans="1:16" ht="20.399999999999999" x14ac:dyDescent="0.3">
      <c r="A64" s="27" t="s">
        <v>428</v>
      </c>
      <c r="B64" s="27" t="s">
        <v>429</v>
      </c>
      <c r="C64" s="14">
        <v>14</v>
      </c>
      <c r="D64" s="14">
        <v>13</v>
      </c>
      <c r="E64" s="28">
        <v>7.69230769230769E-2</v>
      </c>
      <c r="F64" s="14">
        <v>1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1</v>
      </c>
      <c r="O64" s="14">
        <v>3</v>
      </c>
      <c r="P64" s="22">
        <v>0</v>
      </c>
    </row>
    <row r="65" spans="1:16" ht="20.399999999999999" x14ac:dyDescent="0.3">
      <c r="A65" s="27" t="s">
        <v>430</v>
      </c>
      <c r="B65" s="27" t="s">
        <v>431</v>
      </c>
      <c r="C65" s="14">
        <v>0</v>
      </c>
      <c r="D65" s="14">
        <v>2</v>
      </c>
      <c r="E65" s="28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7" t="s">
        <v>432</v>
      </c>
      <c r="B66" s="27" t="s">
        <v>433</v>
      </c>
      <c r="C66" s="14">
        <v>0</v>
      </c>
      <c r="D66" s="14">
        <v>0</v>
      </c>
      <c r="E66" s="28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7" t="s">
        <v>434</v>
      </c>
      <c r="B67" s="27" t="s">
        <v>435</v>
      </c>
      <c r="C67" s="14">
        <v>4</v>
      </c>
      <c r="D67" s="14">
        <v>4</v>
      </c>
      <c r="E67" s="28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1</v>
      </c>
      <c r="P67" s="22">
        <v>0</v>
      </c>
    </row>
    <row r="68" spans="1:16" ht="30.6" x14ac:dyDescent="0.3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7" t="s">
        <v>438</v>
      </c>
      <c r="B69" s="27" t="s">
        <v>439</v>
      </c>
      <c r="C69" s="14">
        <v>0</v>
      </c>
      <c r="D69" s="14">
        <v>2</v>
      </c>
      <c r="E69" s="28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0</v>
      </c>
      <c r="D70" s="14">
        <v>0</v>
      </c>
      <c r="E70" s="28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0</v>
      </c>
      <c r="D71" s="14">
        <v>3</v>
      </c>
      <c r="E71" s="28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1" t="s">
        <v>444</v>
      </c>
      <c r="B72" s="182"/>
      <c r="C72" s="24">
        <v>2</v>
      </c>
      <c r="D72" s="24">
        <v>2</v>
      </c>
      <c r="E72" s="25">
        <v>0</v>
      </c>
      <c r="F72" s="24">
        <v>1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3">
      <c r="A73" s="27" t="s">
        <v>445</v>
      </c>
      <c r="B73" s="27" t="s">
        <v>446</v>
      </c>
      <c r="C73" s="14">
        <v>2</v>
      </c>
      <c r="D73" s="14">
        <v>2</v>
      </c>
      <c r="E73" s="28">
        <v>0</v>
      </c>
      <c r="F73" s="14">
        <v>1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3">
      <c r="A74" s="181" t="s">
        <v>447</v>
      </c>
      <c r="B74" s="182"/>
      <c r="C74" s="24">
        <v>54</v>
      </c>
      <c r="D74" s="24">
        <v>49</v>
      </c>
      <c r="E74" s="25">
        <v>0.102040816326531</v>
      </c>
      <c r="F74" s="24">
        <v>3</v>
      </c>
      <c r="G74" s="24">
        <v>1</v>
      </c>
      <c r="H74" s="24">
        <v>2</v>
      </c>
      <c r="I74" s="24">
        <v>2</v>
      </c>
      <c r="J74" s="24">
        <v>0</v>
      </c>
      <c r="K74" s="24">
        <v>0</v>
      </c>
      <c r="L74" s="24">
        <v>0</v>
      </c>
      <c r="M74" s="24">
        <v>0</v>
      </c>
      <c r="N74" s="24">
        <v>1</v>
      </c>
      <c r="O74" s="24">
        <v>0</v>
      </c>
      <c r="P74" s="26">
        <v>1</v>
      </c>
    </row>
    <row r="75" spans="1:16" x14ac:dyDescent="0.3">
      <c r="A75" s="27" t="s">
        <v>448</v>
      </c>
      <c r="B75" s="27" t="s">
        <v>449</v>
      </c>
      <c r="C75" s="14">
        <v>20</v>
      </c>
      <c r="D75" s="14">
        <v>16</v>
      </c>
      <c r="E75" s="28">
        <v>0.25</v>
      </c>
      <c r="F75" s="14">
        <v>1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2">
        <v>0</v>
      </c>
    </row>
    <row r="76" spans="1:16" ht="20.399999999999999" x14ac:dyDescent="0.3">
      <c r="A76" s="27" t="s">
        <v>450</v>
      </c>
      <c r="B76" s="27" t="s">
        <v>451</v>
      </c>
      <c r="C76" s="14">
        <v>0</v>
      </c>
      <c r="D76" s="14">
        <v>0</v>
      </c>
      <c r="E76" s="28">
        <v>0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7" t="s">
        <v>452</v>
      </c>
      <c r="B77" s="27" t="s">
        <v>453</v>
      </c>
      <c r="C77" s="14">
        <v>22</v>
      </c>
      <c r="D77" s="14">
        <v>20</v>
      </c>
      <c r="E77" s="28">
        <v>0.1</v>
      </c>
      <c r="F77" s="14">
        <v>2</v>
      </c>
      <c r="G77" s="14">
        <v>1</v>
      </c>
      <c r="H77" s="14">
        <v>1</v>
      </c>
      <c r="I77" s="14">
        <v>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1</v>
      </c>
    </row>
    <row r="78" spans="1:16" x14ac:dyDescent="0.3">
      <c r="A78" s="27" t="s">
        <v>454</v>
      </c>
      <c r="B78" s="27" t="s">
        <v>455</v>
      </c>
      <c r="C78" s="14">
        <v>2</v>
      </c>
      <c r="D78" s="14">
        <v>4</v>
      </c>
      <c r="E78" s="28">
        <v>-0.5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7" t="s">
        <v>456</v>
      </c>
      <c r="B79" s="27" t="s">
        <v>457</v>
      </c>
      <c r="C79" s="14">
        <v>7</v>
      </c>
      <c r="D79" s="14">
        <v>9</v>
      </c>
      <c r="E79" s="28">
        <v>-0.22222222222222199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0.6" x14ac:dyDescent="0.3">
      <c r="A80" s="27" t="s">
        <v>458</v>
      </c>
      <c r="B80" s="27" t="s">
        <v>459</v>
      </c>
      <c r="C80" s="14">
        <v>0</v>
      </c>
      <c r="D80" s="14">
        <v>0</v>
      </c>
      <c r="E80" s="28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3</v>
      </c>
      <c r="D81" s="14">
        <v>0</v>
      </c>
      <c r="E81" s="28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81" t="s">
        <v>462</v>
      </c>
      <c r="B82" s="182"/>
      <c r="C82" s="24">
        <v>42</v>
      </c>
      <c r="D82" s="24">
        <v>67</v>
      </c>
      <c r="E82" s="25">
        <v>-0.37313432835820898</v>
      </c>
      <c r="F82" s="24">
        <v>2</v>
      </c>
      <c r="G82" s="24">
        <v>0</v>
      </c>
      <c r="H82" s="24">
        <v>6</v>
      </c>
      <c r="I82" s="24">
        <v>2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0</v>
      </c>
      <c r="P82" s="26">
        <v>1</v>
      </c>
    </row>
    <row r="83" spans="1:16" x14ac:dyDescent="0.3">
      <c r="A83" s="27" t="s">
        <v>463</v>
      </c>
      <c r="B83" s="27" t="s">
        <v>464</v>
      </c>
      <c r="C83" s="14">
        <v>17</v>
      </c>
      <c r="D83" s="14">
        <v>19</v>
      </c>
      <c r="E83" s="28">
        <v>-0.105263157894737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3">
      <c r="A84" s="27" t="s">
        <v>465</v>
      </c>
      <c r="B84" s="27" t="s">
        <v>466</v>
      </c>
      <c r="C84" s="14">
        <v>25</v>
      </c>
      <c r="D84" s="14">
        <v>48</v>
      </c>
      <c r="E84" s="28">
        <v>-0.47916666666666702</v>
      </c>
      <c r="F84" s="14">
        <v>2</v>
      </c>
      <c r="G84" s="14">
        <v>0</v>
      </c>
      <c r="H84" s="14">
        <v>5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2">
        <v>1</v>
      </c>
    </row>
    <row r="85" spans="1:16" x14ac:dyDescent="0.3">
      <c r="A85" s="181" t="s">
        <v>467</v>
      </c>
      <c r="B85" s="182"/>
      <c r="C85" s="24">
        <v>111</v>
      </c>
      <c r="D85" s="24">
        <v>104</v>
      </c>
      <c r="E85" s="25">
        <v>6.7307692307692304E-2</v>
      </c>
      <c r="F85" s="24">
        <v>1</v>
      </c>
      <c r="G85" s="24">
        <v>0</v>
      </c>
      <c r="H85" s="24">
        <v>7</v>
      </c>
      <c r="I85" s="24">
        <v>6</v>
      </c>
      <c r="J85" s="24">
        <v>0</v>
      </c>
      <c r="K85" s="24">
        <v>0</v>
      </c>
      <c r="L85" s="24">
        <v>0</v>
      </c>
      <c r="M85" s="24">
        <v>0</v>
      </c>
      <c r="N85" s="24">
        <v>4</v>
      </c>
      <c r="O85" s="24">
        <v>0</v>
      </c>
      <c r="P85" s="26">
        <v>2</v>
      </c>
    </row>
    <row r="86" spans="1:16" x14ac:dyDescent="0.3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1</v>
      </c>
      <c r="D88" s="14">
        <v>0</v>
      </c>
      <c r="E88" s="28">
        <v>0</v>
      </c>
      <c r="F88" s="14">
        <v>1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4</v>
      </c>
      <c r="D89" s="14">
        <v>2</v>
      </c>
      <c r="E89" s="28">
        <v>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7" t="s">
        <v>476</v>
      </c>
      <c r="B90" s="27" t="s">
        <v>477</v>
      </c>
      <c r="C90" s="14">
        <v>1</v>
      </c>
      <c r="D90" s="14">
        <v>2</v>
      </c>
      <c r="E90" s="28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7" t="s">
        <v>478</v>
      </c>
      <c r="B91" s="27" t="s">
        <v>479</v>
      </c>
      <c r="C91" s="14">
        <v>11</v>
      </c>
      <c r="D91" s="14">
        <v>21</v>
      </c>
      <c r="E91" s="28">
        <v>-0.476190476190476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7" t="s">
        <v>480</v>
      </c>
      <c r="B92" s="27" t="s">
        <v>481</v>
      </c>
      <c r="C92" s="14">
        <v>19</v>
      </c>
      <c r="D92" s="14">
        <v>15</v>
      </c>
      <c r="E92" s="28">
        <v>0.266666666666667</v>
      </c>
      <c r="F92" s="14">
        <v>0</v>
      </c>
      <c r="G92" s="14">
        <v>0</v>
      </c>
      <c r="H92" s="14">
        <v>1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4</v>
      </c>
      <c r="O92" s="14">
        <v>0</v>
      </c>
      <c r="P92" s="22">
        <v>2</v>
      </c>
    </row>
    <row r="93" spans="1:16" x14ac:dyDescent="0.3">
      <c r="A93" s="27" t="s">
        <v>482</v>
      </c>
      <c r="B93" s="27" t="s">
        <v>483</v>
      </c>
      <c r="C93" s="14">
        <v>13</v>
      </c>
      <c r="D93" s="14">
        <v>4</v>
      </c>
      <c r="E93" s="28">
        <v>2.25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3">
      <c r="A94" s="27" t="s">
        <v>484</v>
      </c>
      <c r="B94" s="27" t="s">
        <v>485</v>
      </c>
      <c r="C94" s="14">
        <v>62</v>
      </c>
      <c r="D94" s="14">
        <v>60</v>
      </c>
      <c r="E94" s="28">
        <v>3.3333333333333298E-2</v>
      </c>
      <c r="F94" s="14">
        <v>0</v>
      </c>
      <c r="G94" s="14">
        <v>0</v>
      </c>
      <c r="H94" s="14">
        <v>6</v>
      </c>
      <c r="I94" s="14">
        <v>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0</v>
      </c>
    </row>
    <row r="95" spans="1:16" ht="20.399999999999999" x14ac:dyDescent="0.3">
      <c r="A95" s="27" t="s">
        <v>486</v>
      </c>
      <c r="B95" s="27" t="s">
        <v>487</v>
      </c>
      <c r="C95" s="14">
        <v>0</v>
      </c>
      <c r="D95" s="14">
        <v>0</v>
      </c>
      <c r="E95" s="28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1" t="s">
        <v>490</v>
      </c>
      <c r="B97" s="182"/>
      <c r="C97" s="24">
        <v>2174</v>
      </c>
      <c r="D97" s="24">
        <v>1950</v>
      </c>
      <c r="E97" s="25">
        <v>0.114871794871795</v>
      </c>
      <c r="F97" s="24">
        <v>100</v>
      </c>
      <c r="G97" s="24">
        <v>40</v>
      </c>
      <c r="H97" s="24">
        <v>347</v>
      </c>
      <c r="I97" s="24">
        <v>272</v>
      </c>
      <c r="J97" s="24">
        <v>0</v>
      </c>
      <c r="K97" s="24">
        <v>1</v>
      </c>
      <c r="L97" s="24">
        <v>0</v>
      </c>
      <c r="M97" s="24">
        <v>0</v>
      </c>
      <c r="N97" s="24">
        <v>8</v>
      </c>
      <c r="O97" s="24">
        <v>15</v>
      </c>
      <c r="P97" s="26">
        <v>93</v>
      </c>
    </row>
    <row r="98" spans="1:16" x14ac:dyDescent="0.3">
      <c r="A98" s="27" t="s">
        <v>491</v>
      </c>
      <c r="B98" s="27" t="s">
        <v>492</v>
      </c>
      <c r="C98" s="14">
        <v>577</v>
      </c>
      <c r="D98" s="14">
        <v>449</v>
      </c>
      <c r="E98" s="28">
        <v>0.28507795100222699</v>
      </c>
      <c r="F98" s="14">
        <v>42</v>
      </c>
      <c r="G98" s="14">
        <v>22</v>
      </c>
      <c r="H98" s="14">
        <v>94</v>
      </c>
      <c r="I98" s="14">
        <v>54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34</v>
      </c>
    </row>
    <row r="99" spans="1:16" x14ac:dyDescent="0.3">
      <c r="A99" s="27" t="s">
        <v>493</v>
      </c>
      <c r="B99" s="27" t="s">
        <v>494</v>
      </c>
      <c r="C99" s="14">
        <v>193</v>
      </c>
      <c r="D99" s="14">
        <v>149</v>
      </c>
      <c r="E99" s="28">
        <v>0.29530201342281898</v>
      </c>
      <c r="F99" s="14">
        <v>15</v>
      </c>
      <c r="G99" s="14">
        <v>5</v>
      </c>
      <c r="H99" s="14">
        <v>55</v>
      </c>
      <c r="I99" s="14">
        <v>47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16</v>
      </c>
    </row>
    <row r="100" spans="1:16" ht="20.399999999999999" x14ac:dyDescent="0.3">
      <c r="A100" s="27" t="s">
        <v>495</v>
      </c>
      <c r="B100" s="27" t="s">
        <v>496</v>
      </c>
      <c r="C100" s="14">
        <v>47</v>
      </c>
      <c r="D100" s="14">
        <v>42</v>
      </c>
      <c r="E100" s="28">
        <v>0.119047619047619</v>
      </c>
      <c r="F100" s="14">
        <v>1</v>
      </c>
      <c r="G100" s="14">
        <v>1</v>
      </c>
      <c r="H100" s="14">
        <v>7</v>
      </c>
      <c r="I100" s="14">
        <v>14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8</v>
      </c>
      <c r="P100" s="22">
        <v>2</v>
      </c>
    </row>
    <row r="101" spans="1:16" ht="20.399999999999999" x14ac:dyDescent="0.3">
      <c r="A101" s="27" t="s">
        <v>497</v>
      </c>
      <c r="B101" s="27" t="s">
        <v>498</v>
      </c>
      <c r="C101" s="14">
        <v>121</v>
      </c>
      <c r="D101" s="14">
        <v>77</v>
      </c>
      <c r="E101" s="28">
        <v>0.57142857142857095</v>
      </c>
      <c r="F101" s="14">
        <v>9</v>
      </c>
      <c r="G101" s="14">
        <v>3</v>
      </c>
      <c r="H101" s="14">
        <v>31</v>
      </c>
      <c r="I101" s="14">
        <v>28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7</v>
      </c>
      <c r="P101" s="22">
        <v>8</v>
      </c>
    </row>
    <row r="102" spans="1:16" x14ac:dyDescent="0.3">
      <c r="A102" s="27" t="s">
        <v>499</v>
      </c>
      <c r="B102" s="27" t="s">
        <v>500</v>
      </c>
      <c r="C102" s="14">
        <v>18</v>
      </c>
      <c r="D102" s="14">
        <v>40</v>
      </c>
      <c r="E102" s="28">
        <v>-0.55000000000000004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x14ac:dyDescent="0.3">
      <c r="A103" s="27" t="s">
        <v>501</v>
      </c>
      <c r="B103" s="27" t="s">
        <v>502</v>
      </c>
      <c r="C103" s="14">
        <v>25</v>
      </c>
      <c r="D103" s="14">
        <v>7</v>
      </c>
      <c r="E103" s="28">
        <v>2.5714285714285698</v>
      </c>
      <c r="F103" s="14">
        <v>1</v>
      </c>
      <c r="G103" s="14">
        <v>1</v>
      </c>
      <c r="H103" s="14">
        <v>5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1</v>
      </c>
    </row>
    <row r="104" spans="1:16" x14ac:dyDescent="0.3">
      <c r="A104" s="27" t="s">
        <v>503</v>
      </c>
      <c r="B104" s="27" t="s">
        <v>504</v>
      </c>
      <c r="C104" s="14">
        <v>30</v>
      </c>
      <c r="D104" s="14">
        <v>28</v>
      </c>
      <c r="E104" s="28">
        <v>7.1428571428571397E-2</v>
      </c>
      <c r="F104" s="14">
        <v>1</v>
      </c>
      <c r="G104" s="14">
        <v>0</v>
      </c>
      <c r="H104" s="14">
        <v>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3">
      <c r="A105" s="27" t="s">
        <v>505</v>
      </c>
      <c r="B105" s="27" t="s">
        <v>506</v>
      </c>
      <c r="C105" s="14">
        <v>726</v>
      </c>
      <c r="D105" s="14">
        <v>730</v>
      </c>
      <c r="E105" s="28">
        <v>-5.4794520547945197E-3</v>
      </c>
      <c r="F105" s="14">
        <v>1</v>
      </c>
      <c r="G105" s="14">
        <v>1</v>
      </c>
      <c r="H105" s="14">
        <v>100</v>
      </c>
      <c r="I105" s="14">
        <v>81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0</v>
      </c>
      <c r="P105" s="22">
        <v>21</v>
      </c>
    </row>
    <row r="106" spans="1:16" ht="20.399999999999999" x14ac:dyDescent="0.3">
      <c r="A106" s="27" t="s">
        <v>507</v>
      </c>
      <c r="B106" s="27" t="s">
        <v>508</v>
      </c>
      <c r="C106" s="14">
        <v>134</v>
      </c>
      <c r="D106" s="14">
        <v>118</v>
      </c>
      <c r="E106" s="28">
        <v>0.13559322033898299</v>
      </c>
      <c r="F106" s="14">
        <v>5</v>
      </c>
      <c r="G106" s="14">
        <v>0</v>
      </c>
      <c r="H106" s="14">
        <v>16</v>
      </c>
      <c r="I106" s="14">
        <v>17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2">
        <v>0</v>
      </c>
    </row>
    <row r="107" spans="1:16" ht="20.399999999999999" x14ac:dyDescent="0.3">
      <c r="A107" s="27" t="s">
        <v>509</v>
      </c>
      <c r="B107" s="27" t="s">
        <v>510</v>
      </c>
      <c r="C107" s="14">
        <v>12</v>
      </c>
      <c r="D107" s="14">
        <v>7</v>
      </c>
      <c r="E107" s="28">
        <v>0.71428571428571397</v>
      </c>
      <c r="F107" s="14">
        <v>0</v>
      </c>
      <c r="G107" s="14">
        <v>0</v>
      </c>
      <c r="H107" s="14">
        <v>2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0</v>
      </c>
    </row>
    <row r="108" spans="1:16" x14ac:dyDescent="0.3">
      <c r="A108" s="27" t="s">
        <v>511</v>
      </c>
      <c r="B108" s="27" t="s">
        <v>512</v>
      </c>
      <c r="C108" s="14">
        <v>4</v>
      </c>
      <c r="D108" s="14">
        <v>5</v>
      </c>
      <c r="E108" s="28">
        <v>-0.2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3">
      <c r="A109" s="27" t="s">
        <v>513</v>
      </c>
      <c r="B109" s="27" t="s">
        <v>514</v>
      </c>
      <c r="C109" s="14">
        <v>7</v>
      </c>
      <c r="D109" s="14">
        <v>2</v>
      </c>
      <c r="E109" s="28">
        <v>2.5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0</v>
      </c>
    </row>
    <row r="110" spans="1:16" ht="20.399999999999999" x14ac:dyDescent="0.3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247</v>
      </c>
      <c r="D111" s="14">
        <v>272</v>
      </c>
      <c r="E111" s="28">
        <v>-9.1911764705882401E-2</v>
      </c>
      <c r="F111" s="14">
        <v>24</v>
      </c>
      <c r="G111" s="14">
        <v>3</v>
      </c>
      <c r="H111" s="14">
        <v>32</v>
      </c>
      <c r="I111" s="14">
        <v>20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8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1</v>
      </c>
      <c r="D113" s="14">
        <v>0</v>
      </c>
      <c r="E113" s="28">
        <v>0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7" t="s">
        <v>523</v>
      </c>
      <c r="B114" s="27" t="s">
        <v>524</v>
      </c>
      <c r="C114" s="14">
        <v>1</v>
      </c>
      <c r="D114" s="14">
        <v>3</v>
      </c>
      <c r="E114" s="28">
        <v>-0.66666666666666696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0</v>
      </c>
      <c r="D115" s="14">
        <v>3</v>
      </c>
      <c r="E115" s="28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7" t="s">
        <v>527</v>
      </c>
      <c r="B116" s="27" t="s">
        <v>528</v>
      </c>
      <c r="C116" s="14">
        <v>7</v>
      </c>
      <c r="D116" s="14">
        <v>0</v>
      </c>
      <c r="E116" s="28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7" t="s">
        <v>529</v>
      </c>
      <c r="B117" s="27" t="s">
        <v>530</v>
      </c>
      <c r="C117" s="14">
        <v>1</v>
      </c>
      <c r="D117" s="14">
        <v>0</v>
      </c>
      <c r="E117" s="28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0</v>
      </c>
      <c r="D118" s="14">
        <v>0</v>
      </c>
      <c r="E118" s="28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7" t="s">
        <v>533</v>
      </c>
      <c r="B119" s="27" t="s">
        <v>534</v>
      </c>
      <c r="C119" s="14">
        <v>2</v>
      </c>
      <c r="D119" s="14">
        <v>0</v>
      </c>
      <c r="E119" s="28">
        <v>0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1</v>
      </c>
      <c r="D120" s="14">
        <v>0</v>
      </c>
      <c r="E120" s="28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7" t="s">
        <v>537</v>
      </c>
      <c r="B121" s="27" t="s">
        <v>538</v>
      </c>
      <c r="C121" s="14">
        <v>10</v>
      </c>
      <c r="D121" s="14">
        <v>6</v>
      </c>
      <c r="E121" s="28">
        <v>0.66666666666666696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0</v>
      </c>
    </row>
    <row r="122" spans="1:16" x14ac:dyDescent="0.3">
      <c r="A122" s="27" t="s">
        <v>539</v>
      </c>
      <c r="B122" s="27" t="s">
        <v>540</v>
      </c>
      <c r="C122" s="14">
        <v>1</v>
      </c>
      <c r="D122" s="14">
        <v>6</v>
      </c>
      <c r="E122" s="28">
        <v>-0.83333333333333304</v>
      </c>
      <c r="F122" s="14">
        <v>0</v>
      </c>
      <c r="G122" s="14">
        <v>0</v>
      </c>
      <c r="H122" s="14">
        <v>0</v>
      </c>
      <c r="I122" s="14">
        <v>6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3">
      <c r="A123" s="27" t="s">
        <v>541</v>
      </c>
      <c r="B123" s="27" t="s">
        <v>542</v>
      </c>
      <c r="C123" s="14">
        <v>2</v>
      </c>
      <c r="D123" s="14">
        <v>0</v>
      </c>
      <c r="E123" s="28">
        <v>0</v>
      </c>
      <c r="F123" s="14">
        <v>1</v>
      </c>
      <c r="G123" s="14">
        <v>1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1</v>
      </c>
    </row>
    <row r="124" spans="1:16" x14ac:dyDescent="0.3">
      <c r="A124" s="27" t="s">
        <v>543</v>
      </c>
      <c r="B124" s="27" t="s">
        <v>544</v>
      </c>
      <c r="C124" s="14">
        <v>1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6</v>
      </c>
      <c r="D126" s="14">
        <v>6</v>
      </c>
      <c r="E126" s="28">
        <v>0</v>
      </c>
      <c r="F126" s="14">
        <v>0</v>
      </c>
      <c r="G126" s="14">
        <v>3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2">
        <v>2</v>
      </c>
    </row>
    <row r="127" spans="1:16" ht="20.399999999999999" x14ac:dyDescent="0.3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7" t="s">
        <v>551</v>
      </c>
      <c r="B128" s="27" t="s">
        <v>552</v>
      </c>
      <c r="C128" s="14">
        <v>0</v>
      </c>
      <c r="D128" s="14">
        <v>0</v>
      </c>
      <c r="E128" s="28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7" t="s">
        <v>555</v>
      </c>
      <c r="B130" s="27" t="s">
        <v>556</v>
      </c>
      <c r="C130" s="14">
        <v>0</v>
      </c>
      <c r="D130" s="14">
        <v>0</v>
      </c>
      <c r="E130" s="28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1" t="s">
        <v>557</v>
      </c>
      <c r="B131" s="182"/>
      <c r="C131" s="24">
        <v>3</v>
      </c>
      <c r="D131" s="24">
        <v>0</v>
      </c>
      <c r="E131" s="25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1</v>
      </c>
      <c r="M131" s="24">
        <v>0</v>
      </c>
      <c r="N131" s="24">
        <v>2</v>
      </c>
      <c r="O131" s="24">
        <v>0</v>
      </c>
      <c r="P131" s="26">
        <v>0</v>
      </c>
    </row>
    <row r="132" spans="1:16" x14ac:dyDescent="0.3">
      <c r="A132" s="27" t="s">
        <v>558</v>
      </c>
      <c r="B132" s="27" t="s">
        <v>559</v>
      </c>
      <c r="C132" s="14">
        <v>0</v>
      </c>
      <c r="D132" s="14">
        <v>0</v>
      </c>
      <c r="E132" s="28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3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7" t="s">
        <v>562</v>
      </c>
      <c r="B134" s="27" t="s">
        <v>563</v>
      </c>
      <c r="C134" s="14">
        <v>3</v>
      </c>
      <c r="D134" s="14">
        <v>0</v>
      </c>
      <c r="E134" s="28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3">
      <c r="A135" s="27" t="s">
        <v>564</v>
      </c>
      <c r="B135" s="27" t="s">
        <v>565</v>
      </c>
      <c r="C135" s="14">
        <v>0</v>
      </c>
      <c r="D135" s="14">
        <v>0</v>
      </c>
      <c r="E135" s="28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1</v>
      </c>
      <c r="M135" s="14">
        <v>0</v>
      </c>
      <c r="N135" s="14">
        <v>2</v>
      </c>
      <c r="O135" s="14">
        <v>0</v>
      </c>
      <c r="P135" s="22">
        <v>0</v>
      </c>
    </row>
    <row r="136" spans="1:16" x14ac:dyDescent="0.3">
      <c r="A136" s="27" t="s">
        <v>566</v>
      </c>
      <c r="B136" s="27" t="s">
        <v>567</v>
      </c>
      <c r="C136" s="14">
        <v>0</v>
      </c>
      <c r="D136" s="14">
        <v>0</v>
      </c>
      <c r="E136" s="28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1" t="s">
        <v>568</v>
      </c>
      <c r="B137" s="182"/>
      <c r="C137" s="24">
        <v>9</v>
      </c>
      <c r="D137" s="24">
        <v>4</v>
      </c>
      <c r="E137" s="25">
        <v>1.25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3</v>
      </c>
      <c r="O137" s="24">
        <v>0</v>
      </c>
      <c r="P137" s="26">
        <v>0</v>
      </c>
    </row>
    <row r="138" spans="1:16" ht="20.399999999999999" x14ac:dyDescent="0.3">
      <c r="A138" s="27" t="s">
        <v>569</v>
      </c>
      <c r="B138" s="27" t="s">
        <v>570</v>
      </c>
      <c r="C138" s="14">
        <v>2</v>
      </c>
      <c r="D138" s="14">
        <v>0</v>
      </c>
      <c r="E138" s="28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0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1</v>
      </c>
      <c r="D141" s="14">
        <v>2</v>
      </c>
      <c r="E141" s="28">
        <v>-0.5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7" t="s">
        <v>577</v>
      </c>
      <c r="B142" s="27" t="s">
        <v>578</v>
      </c>
      <c r="C142" s="14">
        <v>6</v>
      </c>
      <c r="D142" s="14">
        <v>0</v>
      </c>
      <c r="E142" s="28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3</v>
      </c>
      <c r="O142" s="14">
        <v>0</v>
      </c>
      <c r="P142" s="22">
        <v>0</v>
      </c>
    </row>
    <row r="143" spans="1:16" ht="20.399999999999999" x14ac:dyDescent="0.3">
      <c r="A143" s="27" t="s">
        <v>579</v>
      </c>
      <c r="B143" s="27" t="s">
        <v>580</v>
      </c>
      <c r="C143" s="14">
        <v>0</v>
      </c>
      <c r="D143" s="14">
        <v>2</v>
      </c>
      <c r="E143" s="28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81" t="s">
        <v>581</v>
      </c>
      <c r="B144" s="182"/>
      <c r="C144" s="24">
        <v>17</v>
      </c>
      <c r="D144" s="24">
        <v>6</v>
      </c>
      <c r="E144" s="25">
        <v>1.8333333333333299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1</v>
      </c>
      <c r="O144" s="24">
        <v>0</v>
      </c>
      <c r="P144" s="26">
        <v>0</v>
      </c>
    </row>
    <row r="145" spans="1:16" ht="20.399999999999999" x14ac:dyDescent="0.3">
      <c r="A145" s="27" t="s">
        <v>582</v>
      </c>
      <c r="B145" s="27" t="s">
        <v>583</v>
      </c>
      <c r="C145" s="14">
        <v>16</v>
      </c>
      <c r="D145" s="14">
        <v>5</v>
      </c>
      <c r="E145" s="28">
        <v>2.2000000000000002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2">
        <v>0</v>
      </c>
    </row>
    <row r="146" spans="1:16" ht="20.399999999999999" x14ac:dyDescent="0.3">
      <c r="A146" s="27" t="s">
        <v>584</v>
      </c>
      <c r="B146" s="27" t="s">
        <v>585</v>
      </c>
      <c r="C146" s="14">
        <v>1</v>
      </c>
      <c r="D146" s="14">
        <v>1</v>
      </c>
      <c r="E146" s="28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1" t="s">
        <v>586</v>
      </c>
      <c r="B147" s="182"/>
      <c r="C147" s="24">
        <v>27</v>
      </c>
      <c r="D147" s="24">
        <v>18</v>
      </c>
      <c r="E147" s="25">
        <v>0.5</v>
      </c>
      <c r="F147" s="24">
        <v>3</v>
      </c>
      <c r="G147" s="24">
        <v>1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16</v>
      </c>
      <c r="O147" s="24">
        <v>0</v>
      </c>
      <c r="P147" s="26">
        <v>1</v>
      </c>
    </row>
    <row r="148" spans="1:16" ht="20.399999999999999" x14ac:dyDescent="0.3">
      <c r="A148" s="27" t="s">
        <v>587</v>
      </c>
      <c r="B148" s="27" t="s">
        <v>588</v>
      </c>
      <c r="C148" s="14">
        <v>0</v>
      </c>
      <c r="D148" s="14">
        <v>0</v>
      </c>
      <c r="E148" s="28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0</v>
      </c>
    </row>
    <row r="149" spans="1:16" x14ac:dyDescent="0.3">
      <c r="A149" s="27" t="s">
        <v>589</v>
      </c>
      <c r="B149" s="27" t="s">
        <v>590</v>
      </c>
      <c r="C149" s="14">
        <v>2</v>
      </c>
      <c r="D149" s="14">
        <v>2</v>
      </c>
      <c r="E149" s="28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0.399999999999999" x14ac:dyDescent="0.3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1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1</v>
      </c>
      <c r="D151" s="14">
        <v>8</v>
      </c>
      <c r="E151" s="28">
        <v>-0.875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5</v>
      </c>
      <c r="O151" s="14">
        <v>0</v>
      </c>
      <c r="P151" s="22">
        <v>0</v>
      </c>
    </row>
    <row r="152" spans="1:16" ht="20.399999999999999" x14ac:dyDescent="0.3">
      <c r="A152" s="27" t="s">
        <v>595</v>
      </c>
      <c r="B152" s="27" t="s">
        <v>596</v>
      </c>
      <c r="C152" s="14">
        <v>1</v>
      </c>
      <c r="D152" s="14">
        <v>0</v>
      </c>
      <c r="E152" s="28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7" t="s">
        <v>597</v>
      </c>
      <c r="B153" s="27" t="s">
        <v>598</v>
      </c>
      <c r="C153" s="14">
        <v>0</v>
      </c>
      <c r="D153" s="14">
        <v>0</v>
      </c>
      <c r="E153" s="28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7" t="s">
        <v>599</v>
      </c>
      <c r="B154" s="27" t="s">
        <v>600</v>
      </c>
      <c r="C154" s="14">
        <v>13</v>
      </c>
      <c r="D154" s="14">
        <v>3</v>
      </c>
      <c r="E154" s="28">
        <v>3.3333333333333299</v>
      </c>
      <c r="F154" s="14">
        <v>1</v>
      </c>
      <c r="G154" s="14">
        <v>1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9</v>
      </c>
      <c r="O154" s="14">
        <v>0</v>
      </c>
      <c r="P154" s="22">
        <v>1</v>
      </c>
    </row>
    <row r="155" spans="1:16" x14ac:dyDescent="0.3">
      <c r="A155" s="27" t="s">
        <v>601</v>
      </c>
      <c r="B155" s="27" t="s">
        <v>602</v>
      </c>
      <c r="C155" s="14">
        <v>10</v>
      </c>
      <c r="D155" s="14">
        <v>5</v>
      </c>
      <c r="E155" s="28">
        <v>1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0</v>
      </c>
    </row>
    <row r="156" spans="1:16" x14ac:dyDescent="0.3">
      <c r="A156" s="181" t="s">
        <v>603</v>
      </c>
      <c r="B156" s="182"/>
      <c r="C156" s="24">
        <v>5</v>
      </c>
      <c r="D156" s="24">
        <v>2</v>
      </c>
      <c r="E156" s="25">
        <v>1.5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0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3</v>
      </c>
      <c r="D161" s="14">
        <v>0</v>
      </c>
      <c r="E161" s="28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3">
      <c r="A162" s="27" t="s">
        <v>614</v>
      </c>
      <c r="B162" s="27" t="s">
        <v>615</v>
      </c>
      <c r="C162" s="14">
        <v>1</v>
      </c>
      <c r="D162" s="14">
        <v>0</v>
      </c>
      <c r="E162" s="28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0.399999999999999" x14ac:dyDescent="0.3">
      <c r="A163" s="27" t="s">
        <v>616</v>
      </c>
      <c r="B163" s="27" t="s">
        <v>617</v>
      </c>
      <c r="C163" s="14">
        <v>1</v>
      </c>
      <c r="D163" s="14">
        <v>0</v>
      </c>
      <c r="E163" s="28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7" t="s">
        <v>618</v>
      </c>
      <c r="B164" s="27" t="s">
        <v>619</v>
      </c>
      <c r="C164" s="14">
        <v>0</v>
      </c>
      <c r="D164" s="14">
        <v>2</v>
      </c>
      <c r="E164" s="28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0</v>
      </c>
      <c r="D165" s="14">
        <v>0</v>
      </c>
      <c r="E165" s="28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81" t="s">
        <v>622</v>
      </c>
      <c r="B166" s="182"/>
      <c r="C166" s="24">
        <v>207</v>
      </c>
      <c r="D166" s="24">
        <v>242</v>
      </c>
      <c r="E166" s="25">
        <v>-0.14462809917355399</v>
      </c>
      <c r="F166" s="24">
        <v>3</v>
      </c>
      <c r="G166" s="24">
        <v>1</v>
      </c>
      <c r="H166" s="24">
        <v>60</v>
      </c>
      <c r="I166" s="24">
        <v>45</v>
      </c>
      <c r="J166" s="24">
        <v>2</v>
      </c>
      <c r="K166" s="24">
        <v>0</v>
      </c>
      <c r="L166" s="24">
        <v>0</v>
      </c>
      <c r="M166" s="24">
        <v>0</v>
      </c>
      <c r="N166" s="24">
        <v>0</v>
      </c>
      <c r="O166" s="24">
        <v>5</v>
      </c>
      <c r="P166" s="26">
        <v>11</v>
      </c>
    </row>
    <row r="167" spans="1:16" ht="20.399999999999999" x14ac:dyDescent="0.3">
      <c r="A167" s="27" t="s">
        <v>623</v>
      </c>
      <c r="B167" s="27" t="s">
        <v>624</v>
      </c>
      <c r="C167" s="14">
        <v>9</v>
      </c>
      <c r="D167" s="14">
        <v>4</v>
      </c>
      <c r="E167" s="28">
        <v>1.25</v>
      </c>
      <c r="F167" s="14">
        <v>0</v>
      </c>
      <c r="G167" s="14">
        <v>0</v>
      </c>
      <c r="H167" s="14">
        <v>2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20.399999999999999" x14ac:dyDescent="0.3">
      <c r="A168" s="27" t="s">
        <v>625</v>
      </c>
      <c r="B168" s="27" t="s">
        <v>626</v>
      </c>
      <c r="C168" s="14">
        <v>0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0</v>
      </c>
      <c r="D169" s="14">
        <v>0</v>
      </c>
      <c r="E169" s="28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0</v>
      </c>
      <c r="D171" s="14">
        <v>0</v>
      </c>
      <c r="E171" s="28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47</v>
      </c>
      <c r="D173" s="14">
        <v>89</v>
      </c>
      <c r="E173" s="28">
        <v>-0.47191011235954999</v>
      </c>
      <c r="F173" s="14">
        <v>1</v>
      </c>
      <c r="G173" s="14">
        <v>0</v>
      </c>
      <c r="H173" s="14">
        <v>26</v>
      </c>
      <c r="I173" s="14">
        <v>26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5</v>
      </c>
      <c r="P173" s="22">
        <v>5</v>
      </c>
    </row>
    <row r="174" spans="1:16" ht="20.399999999999999" x14ac:dyDescent="0.3">
      <c r="A174" s="27" t="s">
        <v>637</v>
      </c>
      <c r="B174" s="27" t="s">
        <v>638</v>
      </c>
      <c r="C174" s="14">
        <v>127</v>
      </c>
      <c r="D174" s="14">
        <v>130</v>
      </c>
      <c r="E174" s="28">
        <v>-2.3076923076923099E-2</v>
      </c>
      <c r="F174" s="14">
        <v>2</v>
      </c>
      <c r="G174" s="14">
        <v>1</v>
      </c>
      <c r="H174" s="14">
        <v>26</v>
      </c>
      <c r="I174" s="14">
        <v>16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6</v>
      </c>
    </row>
    <row r="175" spans="1:16" x14ac:dyDescent="0.3">
      <c r="A175" s="27" t="s">
        <v>639</v>
      </c>
      <c r="B175" s="27" t="s">
        <v>640</v>
      </c>
      <c r="C175" s="14">
        <v>24</v>
      </c>
      <c r="D175" s="14">
        <v>17</v>
      </c>
      <c r="E175" s="28">
        <v>0.41176470588235298</v>
      </c>
      <c r="F175" s="14">
        <v>0</v>
      </c>
      <c r="G175" s="14">
        <v>0</v>
      </c>
      <c r="H175" s="14">
        <v>6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0</v>
      </c>
    </row>
    <row r="176" spans="1:16" ht="20.399999999999999" x14ac:dyDescent="0.3">
      <c r="A176" s="27" t="s">
        <v>641</v>
      </c>
      <c r="B176" s="27" t="s">
        <v>642</v>
      </c>
      <c r="C176" s="14">
        <v>0</v>
      </c>
      <c r="D176" s="14">
        <v>2</v>
      </c>
      <c r="E176" s="28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1" t="s">
        <v>645</v>
      </c>
      <c r="B178" s="182"/>
      <c r="C178" s="24">
        <v>191</v>
      </c>
      <c r="D178" s="24">
        <v>158</v>
      </c>
      <c r="E178" s="25">
        <v>0.208860759493671</v>
      </c>
      <c r="F178" s="24">
        <v>773</v>
      </c>
      <c r="G178" s="24">
        <v>613</v>
      </c>
      <c r="H178" s="24">
        <v>37</v>
      </c>
      <c r="I178" s="24">
        <v>38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1</v>
      </c>
      <c r="P178" s="26">
        <v>489</v>
      </c>
    </row>
    <row r="179" spans="1:16" ht="20.399999999999999" x14ac:dyDescent="0.3">
      <c r="A179" s="27" t="s">
        <v>646</v>
      </c>
      <c r="B179" s="27" t="s">
        <v>647</v>
      </c>
      <c r="C179" s="14">
        <v>1</v>
      </c>
      <c r="D179" s="14">
        <v>1</v>
      </c>
      <c r="E179" s="28">
        <v>0</v>
      </c>
      <c r="F179" s="14">
        <v>3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3</v>
      </c>
    </row>
    <row r="180" spans="1:16" ht="20.399999999999999" x14ac:dyDescent="0.3">
      <c r="A180" s="27" t="s">
        <v>648</v>
      </c>
      <c r="B180" s="27" t="s">
        <v>649</v>
      </c>
      <c r="C180" s="14">
        <v>84</v>
      </c>
      <c r="D180" s="14">
        <v>65</v>
      </c>
      <c r="E180" s="28">
        <v>0.29230769230769199</v>
      </c>
      <c r="F180" s="14">
        <v>442</v>
      </c>
      <c r="G180" s="14">
        <v>368</v>
      </c>
      <c r="H180" s="14">
        <v>11</v>
      </c>
      <c r="I180" s="14">
        <v>13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299</v>
      </c>
    </row>
    <row r="181" spans="1:16" x14ac:dyDescent="0.3">
      <c r="A181" s="27" t="s">
        <v>650</v>
      </c>
      <c r="B181" s="27" t="s">
        <v>651</v>
      </c>
      <c r="C181" s="14">
        <v>13</v>
      </c>
      <c r="D181" s="14">
        <v>17</v>
      </c>
      <c r="E181" s="28">
        <v>-0.23529411764705899</v>
      </c>
      <c r="F181" s="14">
        <v>13</v>
      </c>
      <c r="G181" s="14">
        <v>10</v>
      </c>
      <c r="H181" s="14">
        <v>6</v>
      </c>
      <c r="I181" s="14">
        <v>7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2">
        <v>9</v>
      </c>
    </row>
    <row r="182" spans="1:16" ht="20.399999999999999" x14ac:dyDescent="0.3">
      <c r="A182" s="27" t="s">
        <v>652</v>
      </c>
      <c r="B182" s="27" t="s">
        <v>653</v>
      </c>
      <c r="C182" s="14">
        <v>0</v>
      </c>
      <c r="D182" s="14">
        <v>2</v>
      </c>
      <c r="E182" s="28">
        <v>-1</v>
      </c>
      <c r="F182" s="14">
        <v>1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0.399999999999999" x14ac:dyDescent="0.3">
      <c r="A183" s="27" t="s">
        <v>654</v>
      </c>
      <c r="B183" s="27" t="s">
        <v>655</v>
      </c>
      <c r="C183" s="14">
        <v>13</v>
      </c>
      <c r="D183" s="14">
        <v>5</v>
      </c>
      <c r="E183" s="28">
        <v>1.6</v>
      </c>
      <c r="F183" s="14">
        <v>42</v>
      </c>
      <c r="G183" s="14">
        <v>32</v>
      </c>
      <c r="H183" s="14">
        <v>3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23</v>
      </c>
    </row>
    <row r="184" spans="1:16" x14ac:dyDescent="0.3">
      <c r="A184" s="27" t="s">
        <v>656</v>
      </c>
      <c r="B184" s="27" t="s">
        <v>657</v>
      </c>
      <c r="C184" s="14">
        <v>77</v>
      </c>
      <c r="D184" s="14">
        <v>57</v>
      </c>
      <c r="E184" s="28">
        <v>0.35087719298245601</v>
      </c>
      <c r="F184" s="14">
        <v>272</v>
      </c>
      <c r="G184" s="14">
        <v>201</v>
      </c>
      <c r="H184" s="14">
        <v>14</v>
      </c>
      <c r="I184" s="14">
        <v>13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154</v>
      </c>
    </row>
    <row r="185" spans="1:16" ht="20.399999999999999" x14ac:dyDescent="0.3">
      <c r="A185" s="27" t="s">
        <v>658</v>
      </c>
      <c r="B185" s="27" t="s">
        <v>659</v>
      </c>
      <c r="C185" s="14">
        <v>3</v>
      </c>
      <c r="D185" s="14">
        <v>11</v>
      </c>
      <c r="E185" s="28">
        <v>-0.72727272727272696</v>
      </c>
      <c r="F185" s="14">
        <v>0</v>
      </c>
      <c r="G185" s="14">
        <v>0</v>
      </c>
      <c r="H185" s="14">
        <v>2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1" t="s">
        <v>660</v>
      </c>
      <c r="B186" s="182"/>
      <c r="C186" s="24">
        <v>174</v>
      </c>
      <c r="D186" s="24">
        <v>144</v>
      </c>
      <c r="E186" s="25">
        <v>0.20833333333333301</v>
      </c>
      <c r="F186" s="24">
        <v>14</v>
      </c>
      <c r="G186" s="24">
        <v>7</v>
      </c>
      <c r="H186" s="24">
        <v>21</v>
      </c>
      <c r="I186" s="24">
        <v>19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6">
        <v>14</v>
      </c>
    </row>
    <row r="187" spans="1:16" x14ac:dyDescent="0.3">
      <c r="A187" s="27" t="s">
        <v>661</v>
      </c>
      <c r="B187" s="27" t="s">
        <v>662</v>
      </c>
      <c r="C187" s="14">
        <v>1</v>
      </c>
      <c r="D187" s="14">
        <v>3</v>
      </c>
      <c r="E187" s="28">
        <v>-0.66666666666666696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7" t="s">
        <v>663</v>
      </c>
      <c r="B188" s="27" t="s">
        <v>664</v>
      </c>
      <c r="C188" s="14">
        <v>0</v>
      </c>
      <c r="D188" s="14">
        <v>0</v>
      </c>
      <c r="E188" s="28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7" t="s">
        <v>665</v>
      </c>
      <c r="B189" s="27" t="s">
        <v>666</v>
      </c>
      <c r="C189" s="14">
        <v>60</v>
      </c>
      <c r="D189" s="14">
        <v>37</v>
      </c>
      <c r="E189" s="28">
        <v>0.62162162162162204</v>
      </c>
      <c r="F189" s="14">
        <v>12</v>
      </c>
      <c r="G189" s="14">
        <v>5</v>
      </c>
      <c r="H189" s="14">
        <v>11</v>
      </c>
      <c r="I189" s="14">
        <v>13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8</v>
      </c>
    </row>
    <row r="190" spans="1:16" ht="20.399999999999999" x14ac:dyDescent="0.3">
      <c r="A190" s="27" t="s">
        <v>667</v>
      </c>
      <c r="B190" s="27" t="s">
        <v>668</v>
      </c>
      <c r="C190" s="14">
        <v>1</v>
      </c>
      <c r="D190" s="14">
        <v>3</v>
      </c>
      <c r="E190" s="28">
        <v>-0.66666666666666696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7" t="s">
        <v>669</v>
      </c>
      <c r="B191" s="27" t="s">
        <v>670</v>
      </c>
      <c r="C191" s="14">
        <v>12</v>
      </c>
      <c r="D191" s="14">
        <v>3</v>
      </c>
      <c r="E191" s="28">
        <v>3</v>
      </c>
      <c r="F191" s="14">
        <v>1</v>
      </c>
      <c r="G191" s="14">
        <v>1</v>
      </c>
      <c r="H191" s="14">
        <v>0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4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25</v>
      </c>
      <c r="D193" s="14">
        <v>21</v>
      </c>
      <c r="E193" s="28">
        <v>0.19047619047618999</v>
      </c>
      <c r="F193" s="14">
        <v>0</v>
      </c>
      <c r="G193" s="14">
        <v>0</v>
      </c>
      <c r="H193" s="14">
        <v>4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1</v>
      </c>
    </row>
    <row r="194" spans="1:16" x14ac:dyDescent="0.3">
      <c r="A194" s="27" t="s">
        <v>675</v>
      </c>
      <c r="B194" s="27" t="s">
        <v>676</v>
      </c>
      <c r="C194" s="14">
        <v>2</v>
      </c>
      <c r="D194" s="14">
        <v>0</v>
      </c>
      <c r="E194" s="28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0.399999999999999" x14ac:dyDescent="0.3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7" t="s">
        <v>679</v>
      </c>
      <c r="B196" s="27" t="s">
        <v>680</v>
      </c>
      <c r="C196" s="14">
        <v>3</v>
      </c>
      <c r="D196" s="14">
        <v>0</v>
      </c>
      <c r="E196" s="28">
        <v>0</v>
      </c>
      <c r="F196" s="14">
        <v>1</v>
      </c>
      <c r="G196" s="14">
        <v>1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1</v>
      </c>
    </row>
    <row r="197" spans="1:16" x14ac:dyDescent="0.3">
      <c r="A197" s="27" t="s">
        <v>681</v>
      </c>
      <c r="B197" s="27" t="s">
        <v>682</v>
      </c>
      <c r="C197" s="14">
        <v>65</v>
      </c>
      <c r="D197" s="14">
        <v>73</v>
      </c>
      <c r="E197" s="28">
        <v>-0.10958904109589</v>
      </c>
      <c r="F197" s="14">
        <v>0</v>
      </c>
      <c r="G197" s="14">
        <v>0</v>
      </c>
      <c r="H197" s="14">
        <v>5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7" t="s">
        <v>683</v>
      </c>
      <c r="B198" s="27" t="s">
        <v>684</v>
      </c>
      <c r="C198" s="14">
        <v>2</v>
      </c>
      <c r="D198" s="14">
        <v>2</v>
      </c>
      <c r="E198" s="28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3">
      <c r="A199" s="27" t="s">
        <v>685</v>
      </c>
      <c r="B199" s="27" t="s">
        <v>686</v>
      </c>
      <c r="C199" s="14">
        <v>3</v>
      </c>
      <c r="D199" s="14">
        <v>2</v>
      </c>
      <c r="E199" s="28">
        <v>0.5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0</v>
      </c>
      <c r="E200" s="28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1" t="s">
        <v>689</v>
      </c>
      <c r="B201" s="182"/>
      <c r="C201" s="24">
        <v>39</v>
      </c>
      <c r="D201" s="24">
        <v>26</v>
      </c>
      <c r="E201" s="25">
        <v>0.5</v>
      </c>
      <c r="F201" s="24">
        <v>1</v>
      </c>
      <c r="G201" s="24">
        <v>2</v>
      </c>
      <c r="H201" s="24">
        <v>4</v>
      </c>
      <c r="I201" s="24">
        <v>3</v>
      </c>
      <c r="J201" s="24">
        <v>0</v>
      </c>
      <c r="K201" s="24">
        <v>0</v>
      </c>
      <c r="L201" s="24">
        <v>1</v>
      </c>
      <c r="M201" s="24">
        <v>0</v>
      </c>
      <c r="N201" s="24">
        <v>5</v>
      </c>
      <c r="O201" s="24">
        <v>0</v>
      </c>
      <c r="P201" s="26">
        <v>1</v>
      </c>
    </row>
    <row r="202" spans="1:16" x14ac:dyDescent="0.3">
      <c r="A202" s="27" t="s">
        <v>690</v>
      </c>
      <c r="B202" s="27" t="s">
        <v>691</v>
      </c>
      <c r="C202" s="14">
        <v>19</v>
      </c>
      <c r="D202" s="14">
        <v>8</v>
      </c>
      <c r="E202" s="28">
        <v>1.375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2">
        <v>0</v>
      </c>
    </row>
    <row r="203" spans="1:16" x14ac:dyDescent="0.3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0</v>
      </c>
      <c r="D204" s="14">
        <v>0</v>
      </c>
      <c r="E204" s="28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7" t="s">
        <v>696</v>
      </c>
      <c r="B205" s="27" t="s">
        <v>697</v>
      </c>
      <c r="C205" s="14">
        <v>0</v>
      </c>
      <c r="D205" s="14">
        <v>2</v>
      </c>
      <c r="E205" s="28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15</v>
      </c>
      <c r="D206" s="14">
        <v>10</v>
      </c>
      <c r="E206" s="28">
        <v>0.5</v>
      </c>
      <c r="F206" s="14">
        <v>1</v>
      </c>
      <c r="G206" s="14">
        <v>2</v>
      </c>
      <c r="H206" s="14">
        <v>4</v>
      </c>
      <c r="I206" s="14">
        <v>3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1</v>
      </c>
    </row>
    <row r="207" spans="1:16" ht="20.399999999999999" x14ac:dyDescent="0.3">
      <c r="A207" s="27" t="s">
        <v>700</v>
      </c>
      <c r="B207" s="27" t="s">
        <v>701</v>
      </c>
      <c r="C207" s="14">
        <v>0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0</v>
      </c>
      <c r="D208" s="14">
        <v>2</v>
      </c>
      <c r="E208" s="28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1</v>
      </c>
      <c r="D209" s="14">
        <v>0</v>
      </c>
      <c r="E209" s="28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0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1</v>
      </c>
      <c r="D212" s="14">
        <v>0</v>
      </c>
      <c r="E212" s="28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0</v>
      </c>
      <c r="D213" s="14">
        <v>2</v>
      </c>
      <c r="E213" s="28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3</v>
      </c>
      <c r="D214" s="14">
        <v>1</v>
      </c>
      <c r="E214" s="28">
        <v>2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1</v>
      </c>
      <c r="O214" s="14">
        <v>0</v>
      </c>
      <c r="P214" s="22">
        <v>0</v>
      </c>
    </row>
    <row r="215" spans="1:16" ht="20.399999999999999" x14ac:dyDescent="0.3">
      <c r="A215" s="27" t="s">
        <v>716</v>
      </c>
      <c r="B215" s="27" t="s">
        <v>717</v>
      </c>
      <c r="C215" s="14">
        <v>0</v>
      </c>
      <c r="D215" s="14">
        <v>1</v>
      </c>
      <c r="E215" s="28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7" t="s">
        <v>722</v>
      </c>
      <c r="B218" s="27" t="s">
        <v>723</v>
      </c>
      <c r="C218" s="14">
        <v>0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1" t="s">
        <v>732</v>
      </c>
      <c r="B223" s="182"/>
      <c r="C223" s="24">
        <v>318</v>
      </c>
      <c r="D223" s="24">
        <v>373</v>
      </c>
      <c r="E223" s="25">
        <v>-0.14745308310992</v>
      </c>
      <c r="F223" s="24">
        <v>126</v>
      </c>
      <c r="G223" s="24">
        <v>73</v>
      </c>
      <c r="H223" s="24">
        <v>28</v>
      </c>
      <c r="I223" s="24">
        <v>20</v>
      </c>
      <c r="J223" s="24">
        <v>3</v>
      </c>
      <c r="K223" s="24">
        <v>1</v>
      </c>
      <c r="L223" s="24">
        <v>0</v>
      </c>
      <c r="M223" s="24">
        <v>0</v>
      </c>
      <c r="N223" s="24">
        <v>2</v>
      </c>
      <c r="O223" s="24">
        <v>23</v>
      </c>
      <c r="P223" s="26">
        <v>47</v>
      </c>
    </row>
    <row r="224" spans="1:16" x14ac:dyDescent="0.3">
      <c r="A224" s="27" t="s">
        <v>733</v>
      </c>
      <c r="B224" s="27" t="s">
        <v>734</v>
      </c>
      <c r="C224" s="14">
        <v>0</v>
      </c>
      <c r="D224" s="14">
        <v>1</v>
      </c>
      <c r="E224" s="28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0</v>
      </c>
      <c r="D228" s="14">
        <v>0</v>
      </c>
      <c r="E228" s="28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0</v>
      </c>
      <c r="D229" s="14">
        <v>1</v>
      </c>
      <c r="E229" s="28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1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7" t="s">
        <v>745</v>
      </c>
      <c r="B230" s="27" t="s">
        <v>746</v>
      </c>
      <c r="C230" s="14">
        <v>0</v>
      </c>
      <c r="D230" s="14">
        <v>5</v>
      </c>
      <c r="E230" s="28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3">
      <c r="A231" s="27" t="s">
        <v>747</v>
      </c>
      <c r="B231" s="27" t="s">
        <v>748</v>
      </c>
      <c r="C231" s="14">
        <v>17</v>
      </c>
      <c r="D231" s="14">
        <v>24</v>
      </c>
      <c r="E231" s="28">
        <v>-0.29166666666666702</v>
      </c>
      <c r="F231" s="14">
        <v>2</v>
      </c>
      <c r="G231" s="14">
        <v>1</v>
      </c>
      <c r="H231" s="14">
        <v>1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3">
      <c r="A232" s="27" t="s">
        <v>749</v>
      </c>
      <c r="B232" s="27" t="s">
        <v>750</v>
      </c>
      <c r="C232" s="14">
        <v>16</v>
      </c>
      <c r="D232" s="14">
        <v>37</v>
      </c>
      <c r="E232" s="28">
        <v>-0.56756756756756699</v>
      </c>
      <c r="F232" s="14">
        <v>3</v>
      </c>
      <c r="G232" s="14">
        <v>1</v>
      </c>
      <c r="H232" s="14">
        <v>5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1</v>
      </c>
    </row>
    <row r="233" spans="1:16" x14ac:dyDescent="0.3">
      <c r="A233" s="27" t="s">
        <v>751</v>
      </c>
      <c r="B233" s="27" t="s">
        <v>752</v>
      </c>
      <c r="C233" s="14">
        <v>6</v>
      </c>
      <c r="D233" s="14">
        <v>12</v>
      </c>
      <c r="E233" s="28">
        <v>-0.5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0.399999999999999" x14ac:dyDescent="0.3">
      <c r="A234" s="27" t="s">
        <v>753</v>
      </c>
      <c r="B234" s="27" t="s">
        <v>754</v>
      </c>
      <c r="C234" s="14">
        <v>3</v>
      </c>
      <c r="D234" s="14">
        <v>1</v>
      </c>
      <c r="E234" s="28">
        <v>2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7" t="s">
        <v>755</v>
      </c>
      <c r="B235" s="27" t="s">
        <v>756</v>
      </c>
      <c r="C235" s="14">
        <v>0</v>
      </c>
      <c r="D235" s="14">
        <v>1</v>
      </c>
      <c r="E235" s="28">
        <v>-1</v>
      </c>
      <c r="F235" s="14">
        <v>0</v>
      </c>
      <c r="G235" s="14">
        <v>0</v>
      </c>
      <c r="H235" s="14">
        <v>1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2">
        <v>2</v>
      </c>
    </row>
    <row r="236" spans="1:16" x14ac:dyDescent="0.3">
      <c r="A236" s="27" t="s">
        <v>757</v>
      </c>
      <c r="B236" s="27" t="s">
        <v>758</v>
      </c>
      <c r="C236" s="14">
        <v>1</v>
      </c>
      <c r="D236" s="14">
        <v>0</v>
      </c>
      <c r="E236" s="28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275</v>
      </c>
      <c r="D238" s="14">
        <v>291</v>
      </c>
      <c r="E238" s="28">
        <v>-5.49828178694158E-2</v>
      </c>
      <c r="F238" s="14">
        <v>121</v>
      </c>
      <c r="G238" s="14">
        <v>71</v>
      </c>
      <c r="H238" s="14">
        <v>20</v>
      </c>
      <c r="I238" s="14">
        <v>14</v>
      </c>
      <c r="J238" s="14">
        <v>3</v>
      </c>
      <c r="K238" s="14">
        <v>0</v>
      </c>
      <c r="L238" s="14">
        <v>0</v>
      </c>
      <c r="M238" s="14">
        <v>0</v>
      </c>
      <c r="N238" s="14">
        <v>1</v>
      </c>
      <c r="O238" s="14">
        <v>23</v>
      </c>
      <c r="P238" s="22">
        <v>44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1" t="s">
        <v>773</v>
      </c>
      <c r="B244" s="182"/>
      <c r="C244" s="24">
        <v>5</v>
      </c>
      <c r="D244" s="24">
        <v>0</v>
      </c>
      <c r="E244" s="25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1</v>
      </c>
      <c r="K244" s="24">
        <v>0</v>
      </c>
      <c r="L244" s="24">
        <v>0</v>
      </c>
      <c r="M244" s="24">
        <v>0</v>
      </c>
      <c r="N244" s="24">
        <v>2</v>
      </c>
      <c r="O244" s="24">
        <v>0</v>
      </c>
      <c r="P244" s="26">
        <v>0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3</v>
      </c>
      <c r="D249" s="14">
        <v>0</v>
      </c>
      <c r="E249" s="28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x14ac:dyDescent="0.3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1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0</v>
      </c>
      <c r="D252" s="14">
        <v>0</v>
      </c>
      <c r="E252" s="28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1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0</v>
      </c>
      <c r="D254" s="14">
        <v>0</v>
      </c>
      <c r="E254" s="28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1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0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1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0</v>
      </c>
      <c r="D269" s="14">
        <v>0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1</v>
      </c>
      <c r="O270" s="14">
        <v>0</v>
      </c>
      <c r="P270" s="22">
        <v>0</v>
      </c>
    </row>
    <row r="271" spans="1:16" x14ac:dyDescent="0.3">
      <c r="A271" s="181" t="s">
        <v>826</v>
      </c>
      <c r="B271" s="182"/>
      <c r="C271" s="24">
        <v>282</v>
      </c>
      <c r="D271" s="24">
        <v>242</v>
      </c>
      <c r="E271" s="25">
        <v>0.165289256198347</v>
      </c>
      <c r="F271" s="24">
        <v>34</v>
      </c>
      <c r="G271" s="24">
        <v>12</v>
      </c>
      <c r="H271" s="24">
        <v>117</v>
      </c>
      <c r="I271" s="24">
        <v>117</v>
      </c>
      <c r="J271" s="24">
        <v>0</v>
      </c>
      <c r="K271" s="24">
        <v>1</v>
      </c>
      <c r="L271" s="24">
        <v>0</v>
      </c>
      <c r="M271" s="24">
        <v>0</v>
      </c>
      <c r="N271" s="24">
        <v>0</v>
      </c>
      <c r="O271" s="24">
        <v>4</v>
      </c>
      <c r="P271" s="26">
        <v>65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177</v>
      </c>
      <c r="D273" s="14">
        <v>161</v>
      </c>
      <c r="E273" s="28">
        <v>9.9378881987577605E-2</v>
      </c>
      <c r="F273" s="14">
        <v>22</v>
      </c>
      <c r="G273" s="14">
        <v>3</v>
      </c>
      <c r="H273" s="14">
        <v>79</v>
      </c>
      <c r="I273" s="14">
        <v>60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36</v>
      </c>
    </row>
    <row r="274" spans="1:16" ht="30.6" x14ac:dyDescent="0.3">
      <c r="A274" s="27" t="s">
        <v>831</v>
      </c>
      <c r="B274" s="27" t="s">
        <v>832</v>
      </c>
      <c r="C274" s="14">
        <v>87</v>
      </c>
      <c r="D274" s="14">
        <v>64</v>
      </c>
      <c r="E274" s="28">
        <v>0.359375</v>
      </c>
      <c r="F274" s="14">
        <v>11</v>
      </c>
      <c r="G274" s="14">
        <v>8</v>
      </c>
      <c r="H274" s="14">
        <v>37</v>
      </c>
      <c r="I274" s="14">
        <v>54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28</v>
      </c>
    </row>
    <row r="275" spans="1:16" ht="20.399999999999999" x14ac:dyDescent="0.3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7" t="s">
        <v>835</v>
      </c>
      <c r="B276" s="27" t="s">
        <v>836</v>
      </c>
      <c r="C276" s="14">
        <v>3</v>
      </c>
      <c r="D276" s="14">
        <v>6</v>
      </c>
      <c r="E276" s="28">
        <v>-0.5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3">
      <c r="A277" s="27" t="s">
        <v>837</v>
      </c>
      <c r="B277" s="27" t="s">
        <v>838</v>
      </c>
      <c r="C277" s="14">
        <v>7</v>
      </c>
      <c r="D277" s="14">
        <v>9</v>
      </c>
      <c r="E277" s="28">
        <v>-0.22222222222222199</v>
      </c>
      <c r="F277" s="14">
        <v>1</v>
      </c>
      <c r="G277" s="14">
        <v>1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1</v>
      </c>
      <c r="P277" s="22">
        <v>1</v>
      </c>
    </row>
    <row r="278" spans="1:16" ht="20.399999999999999" x14ac:dyDescent="0.3">
      <c r="A278" s="27" t="s">
        <v>839</v>
      </c>
      <c r="B278" s="27" t="s">
        <v>840</v>
      </c>
      <c r="C278" s="14">
        <v>0</v>
      </c>
      <c r="D278" s="14">
        <v>2</v>
      </c>
      <c r="E278" s="28">
        <v>-1</v>
      </c>
      <c r="F278" s="14">
        <v>0</v>
      </c>
      <c r="G278" s="14">
        <v>0</v>
      </c>
      <c r="H278" s="14">
        <v>0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0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7" t="s">
        <v>843</v>
      </c>
      <c r="B280" s="27" t="s">
        <v>844</v>
      </c>
      <c r="C280" s="14">
        <v>0</v>
      </c>
      <c r="D280" s="14">
        <v>0</v>
      </c>
      <c r="E280" s="28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5</v>
      </c>
      <c r="D291" s="14">
        <v>0</v>
      </c>
      <c r="E291" s="28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3</v>
      </c>
      <c r="P291" s="22">
        <v>0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3</v>
      </c>
      <c r="D294" s="14">
        <v>0</v>
      </c>
      <c r="E294" s="28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3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1" t="s">
        <v>885</v>
      </c>
      <c r="B301" s="182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1" t="s">
        <v>892</v>
      </c>
      <c r="B305" s="182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1" t="s">
        <v>905</v>
      </c>
      <c r="B312" s="182"/>
      <c r="C312" s="24">
        <v>7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2</v>
      </c>
      <c r="O312" s="24">
        <v>2</v>
      </c>
      <c r="P312" s="26">
        <v>0</v>
      </c>
    </row>
    <row r="313" spans="1:16" x14ac:dyDescent="0.3">
      <c r="A313" s="27" t="s">
        <v>906</v>
      </c>
      <c r="B313" s="27" t="s">
        <v>907</v>
      </c>
      <c r="C313" s="14">
        <v>6</v>
      </c>
      <c r="D313" s="14">
        <v>0</v>
      </c>
      <c r="E313" s="28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2">
        <v>0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1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2</v>
      </c>
      <c r="O315" s="14">
        <v>0</v>
      </c>
      <c r="P315" s="22">
        <v>0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1" t="s">
        <v>916</v>
      </c>
      <c r="B318" s="182"/>
      <c r="C318" s="24">
        <v>6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13</v>
      </c>
      <c r="O318" s="24">
        <v>0</v>
      </c>
      <c r="P318" s="26">
        <v>0</v>
      </c>
    </row>
    <row r="319" spans="1:16" x14ac:dyDescent="0.3">
      <c r="A319" s="27" t="s">
        <v>917</v>
      </c>
      <c r="B319" s="27" t="s">
        <v>918</v>
      </c>
      <c r="C319" s="14">
        <v>6</v>
      </c>
      <c r="D319" s="14">
        <v>0</v>
      </c>
      <c r="E319" s="28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13</v>
      </c>
      <c r="O319" s="14">
        <v>0</v>
      </c>
      <c r="P319" s="22">
        <v>0</v>
      </c>
    </row>
    <row r="320" spans="1:16" x14ac:dyDescent="0.3">
      <c r="A320" s="181" t="s">
        <v>919</v>
      </c>
      <c r="B320" s="182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1" t="s">
        <v>924</v>
      </c>
      <c r="B323" s="182"/>
      <c r="C323" s="24">
        <v>218</v>
      </c>
      <c r="D323" s="24">
        <v>709</v>
      </c>
      <c r="E323" s="25">
        <v>-0.69252468265162204</v>
      </c>
      <c r="F323" s="24">
        <v>4</v>
      </c>
      <c r="G323" s="24">
        <v>1</v>
      </c>
      <c r="H323" s="24">
        <v>22</v>
      </c>
      <c r="I323" s="24">
        <v>1</v>
      </c>
      <c r="J323" s="24">
        <v>1</v>
      </c>
      <c r="K323" s="24">
        <v>0</v>
      </c>
      <c r="L323" s="24">
        <v>0</v>
      </c>
      <c r="M323" s="24">
        <v>0</v>
      </c>
      <c r="N323" s="24">
        <v>4</v>
      </c>
      <c r="O323" s="24">
        <v>0</v>
      </c>
      <c r="P323" s="26">
        <v>0</v>
      </c>
    </row>
    <row r="324" spans="1:16" x14ac:dyDescent="0.3">
      <c r="A324" s="27" t="s">
        <v>925</v>
      </c>
      <c r="B324" s="27" t="s">
        <v>926</v>
      </c>
      <c r="C324" s="14">
        <v>218</v>
      </c>
      <c r="D324" s="14">
        <v>709</v>
      </c>
      <c r="E324" s="28">
        <v>-0.69252468265162204</v>
      </c>
      <c r="F324" s="14">
        <v>4</v>
      </c>
      <c r="G324" s="14">
        <v>1</v>
      </c>
      <c r="H324" s="14">
        <v>22</v>
      </c>
      <c r="I324" s="14">
        <v>1</v>
      </c>
      <c r="J324" s="14">
        <v>1</v>
      </c>
      <c r="K324" s="14">
        <v>0</v>
      </c>
      <c r="L324" s="14">
        <v>0</v>
      </c>
      <c r="M324" s="14">
        <v>0</v>
      </c>
      <c r="N324" s="14">
        <v>4</v>
      </c>
      <c r="O324" s="14">
        <v>0</v>
      </c>
      <c r="P324" s="22">
        <v>0</v>
      </c>
    </row>
    <row r="325" spans="1:16" x14ac:dyDescent="0.3">
      <c r="A325" s="181" t="s">
        <v>927</v>
      </c>
      <c r="B325" s="182"/>
      <c r="C325" s="24">
        <v>1</v>
      </c>
      <c r="D325" s="24">
        <v>1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2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2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0</v>
      </c>
      <c r="D328" s="14">
        <v>1</v>
      </c>
      <c r="E328" s="28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1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1" t="s">
        <v>950</v>
      </c>
      <c r="B337" s="182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1" t="s">
        <v>953</v>
      </c>
      <c r="B339" s="182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3" t="s">
        <v>956</v>
      </c>
      <c r="B341" s="184"/>
      <c r="C341" s="29">
        <v>6700</v>
      </c>
      <c r="D341" s="29">
        <v>6417</v>
      </c>
      <c r="E341" s="30">
        <v>4.4101605111422797E-2</v>
      </c>
      <c r="F341" s="29">
        <v>1686</v>
      </c>
      <c r="G341" s="29">
        <v>1029</v>
      </c>
      <c r="H341" s="29">
        <v>980</v>
      </c>
      <c r="I341" s="29">
        <v>859</v>
      </c>
      <c r="J341" s="29">
        <v>27</v>
      </c>
      <c r="K341" s="29">
        <v>17</v>
      </c>
      <c r="L341" s="29">
        <v>2</v>
      </c>
      <c r="M341" s="29">
        <v>0</v>
      </c>
      <c r="N341" s="29">
        <v>80</v>
      </c>
      <c r="O341" s="29">
        <v>83</v>
      </c>
      <c r="P341" s="29">
        <v>976</v>
      </c>
    </row>
    <row r="342" spans="1:16" x14ac:dyDescent="0.3">
      <c r="A342" s="6"/>
    </row>
  </sheetData>
  <sheetProtection algorithmName="SHA-512" hashValue="RWoTsB3xbYW4p9mkhmRUrkrnwUkyF2USzYC2Ya8qqIzCrJjzoyPNVJwLOV6ZyEGSR/jERrrf/Ya0FZ+PEqa2xA==" saltValue="XW55MatPHrjhO0XGksY66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5" t="s">
        <v>959</v>
      </c>
      <c r="B5" s="13" t="s">
        <v>960</v>
      </c>
      <c r="C5" s="22">
        <v>0</v>
      </c>
    </row>
    <row r="6" spans="1:3" x14ac:dyDescent="0.3">
      <c r="A6" s="177"/>
      <c r="B6" s="13" t="s">
        <v>334</v>
      </c>
      <c r="C6" s="22">
        <v>88</v>
      </c>
    </row>
    <row r="7" spans="1:3" x14ac:dyDescent="0.3">
      <c r="A7" s="177"/>
      <c r="B7" s="13" t="s">
        <v>961</v>
      </c>
      <c r="C7" s="22">
        <v>8</v>
      </c>
    </row>
    <row r="8" spans="1:3" x14ac:dyDescent="0.3">
      <c r="A8" s="177"/>
      <c r="B8" s="13" t="s">
        <v>962</v>
      </c>
      <c r="C8" s="22">
        <v>1</v>
      </c>
    </row>
    <row r="9" spans="1:3" x14ac:dyDescent="0.3">
      <c r="A9" s="177"/>
      <c r="B9" s="13" t="s">
        <v>963</v>
      </c>
      <c r="C9" s="22">
        <v>8</v>
      </c>
    </row>
    <row r="10" spans="1:3" x14ac:dyDescent="0.3">
      <c r="A10" s="177"/>
      <c r="B10" s="13" t="s">
        <v>964</v>
      </c>
      <c r="C10" s="22">
        <v>27</v>
      </c>
    </row>
    <row r="11" spans="1:3" x14ac:dyDescent="0.3">
      <c r="A11" s="177"/>
      <c r="B11" s="13" t="s">
        <v>965</v>
      </c>
      <c r="C11" s="22">
        <v>132</v>
      </c>
    </row>
    <row r="12" spans="1:3" x14ac:dyDescent="0.3">
      <c r="A12" s="177"/>
      <c r="B12" s="13" t="s">
        <v>518</v>
      </c>
      <c r="C12" s="22">
        <v>19</v>
      </c>
    </row>
    <row r="13" spans="1:3" x14ac:dyDescent="0.3">
      <c r="A13" s="177"/>
      <c r="B13" s="13" t="s">
        <v>966</v>
      </c>
      <c r="C13" s="22">
        <v>8</v>
      </c>
    </row>
    <row r="14" spans="1:3" x14ac:dyDescent="0.3">
      <c r="A14" s="177"/>
      <c r="B14" s="13" t="s">
        <v>967</v>
      </c>
      <c r="C14" s="22">
        <v>1</v>
      </c>
    </row>
    <row r="15" spans="1:3" x14ac:dyDescent="0.3">
      <c r="A15" s="177"/>
      <c r="B15" s="13" t="s">
        <v>651</v>
      </c>
      <c r="C15" s="22">
        <v>1</v>
      </c>
    </row>
    <row r="16" spans="1:3" x14ac:dyDescent="0.3">
      <c r="A16" s="177"/>
      <c r="B16" s="13" t="s">
        <v>968</v>
      </c>
      <c r="C16" s="22">
        <v>5</v>
      </c>
    </row>
    <row r="17" spans="1:3" x14ac:dyDescent="0.3">
      <c r="A17" s="177"/>
      <c r="B17" s="13" t="s">
        <v>969</v>
      </c>
      <c r="C17" s="22">
        <v>6</v>
      </c>
    </row>
    <row r="18" spans="1:3" x14ac:dyDescent="0.3">
      <c r="A18" s="177"/>
      <c r="B18" s="13" t="s">
        <v>970</v>
      </c>
      <c r="C18" s="22">
        <v>35</v>
      </c>
    </row>
    <row r="19" spans="1:3" x14ac:dyDescent="0.3">
      <c r="A19" s="176"/>
      <c r="B19" s="13" t="s">
        <v>111</v>
      </c>
      <c r="C19" s="22">
        <v>116</v>
      </c>
    </row>
    <row r="20" spans="1:3" x14ac:dyDescent="0.3">
      <c r="A20" s="175" t="s">
        <v>971</v>
      </c>
      <c r="B20" s="13" t="s">
        <v>972</v>
      </c>
      <c r="C20" s="22">
        <v>6</v>
      </c>
    </row>
    <row r="21" spans="1:3" x14ac:dyDescent="0.3">
      <c r="A21" s="176"/>
      <c r="B21" s="13" t="s">
        <v>973</v>
      </c>
      <c r="C21" s="22">
        <v>0</v>
      </c>
    </row>
    <row r="22" spans="1:3" x14ac:dyDescent="0.3">
      <c r="A22" s="175" t="s">
        <v>974</v>
      </c>
      <c r="B22" s="13" t="s">
        <v>975</v>
      </c>
      <c r="C22" s="31"/>
    </row>
    <row r="23" spans="1:3" x14ac:dyDescent="0.3">
      <c r="A23" s="177"/>
      <c r="B23" s="13" t="s">
        <v>976</v>
      </c>
      <c r="C23" s="31"/>
    </row>
    <row r="24" spans="1:3" x14ac:dyDescent="0.3">
      <c r="A24" s="176"/>
      <c r="B24" s="13" t="s">
        <v>977</v>
      </c>
      <c r="C24" s="31"/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145</v>
      </c>
    </row>
    <row r="29" spans="1:3" x14ac:dyDescent="0.3">
      <c r="A29" s="175" t="s">
        <v>980</v>
      </c>
      <c r="B29" s="13" t="s">
        <v>981</v>
      </c>
      <c r="C29" s="22">
        <v>2</v>
      </c>
    </row>
    <row r="30" spans="1:3" x14ac:dyDescent="0.3">
      <c r="A30" s="177"/>
      <c r="B30" s="13" t="s">
        <v>982</v>
      </c>
      <c r="C30" s="22">
        <v>7</v>
      </c>
    </row>
    <row r="31" spans="1:3" x14ac:dyDescent="0.3">
      <c r="A31" s="177"/>
      <c r="B31" s="13" t="s">
        <v>983</v>
      </c>
      <c r="C31" s="22">
        <v>0</v>
      </c>
    </row>
    <row r="32" spans="1:3" x14ac:dyDescent="0.3">
      <c r="A32" s="176"/>
      <c r="B32" s="13" t="s">
        <v>984</v>
      </c>
      <c r="C32" s="22">
        <v>0</v>
      </c>
    </row>
    <row r="33" spans="1:3" x14ac:dyDescent="0.3">
      <c r="A33" s="12" t="s">
        <v>985</v>
      </c>
      <c r="B33" s="16"/>
      <c r="C33" s="22">
        <v>0</v>
      </c>
    </row>
    <row r="34" spans="1:3" x14ac:dyDescent="0.3">
      <c r="A34" s="12" t="s">
        <v>986</v>
      </c>
      <c r="B34" s="16"/>
      <c r="C34" s="22">
        <v>60</v>
      </c>
    </row>
    <row r="35" spans="1:3" x14ac:dyDescent="0.3">
      <c r="A35" s="12" t="s">
        <v>987</v>
      </c>
      <c r="B35" s="16"/>
      <c r="C35" s="22">
        <v>23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1</v>
      </c>
    </row>
    <row r="38" spans="1:3" x14ac:dyDescent="0.3">
      <c r="A38" s="12" t="s">
        <v>990</v>
      </c>
      <c r="B38" s="16"/>
      <c r="C38" s="22">
        <v>0</v>
      </c>
    </row>
    <row r="39" spans="1:3" x14ac:dyDescent="0.3">
      <c r="A39" s="12" t="s">
        <v>977</v>
      </c>
      <c r="B39" s="16"/>
      <c r="C39" s="22">
        <v>52</v>
      </c>
    </row>
    <row r="40" spans="1:3" x14ac:dyDescent="0.3">
      <c r="A40" s="175" t="s">
        <v>991</v>
      </c>
      <c r="B40" s="13" t="s">
        <v>992</v>
      </c>
      <c r="C40" s="22">
        <v>2</v>
      </c>
    </row>
    <row r="41" spans="1:3" x14ac:dyDescent="0.3">
      <c r="A41" s="177"/>
      <c r="B41" s="13" t="s">
        <v>993</v>
      </c>
      <c r="C41" s="22">
        <v>0</v>
      </c>
    </row>
    <row r="42" spans="1:3" x14ac:dyDescent="0.3">
      <c r="A42" s="177"/>
      <c r="B42" s="13" t="s">
        <v>994</v>
      </c>
      <c r="C42" s="22">
        <v>0</v>
      </c>
    </row>
    <row r="43" spans="1:3" x14ac:dyDescent="0.3">
      <c r="A43" s="177"/>
      <c r="B43" s="13" t="s">
        <v>995</v>
      </c>
      <c r="C43" s="22">
        <v>0</v>
      </c>
    </row>
    <row r="44" spans="1:3" x14ac:dyDescent="0.3">
      <c r="A44" s="176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0</v>
      </c>
    </row>
    <row r="49" spans="1:3" x14ac:dyDescent="0.3">
      <c r="A49" s="175" t="s">
        <v>81</v>
      </c>
      <c r="B49" s="13" t="s">
        <v>998</v>
      </c>
      <c r="C49" s="22">
        <v>17</v>
      </c>
    </row>
    <row r="50" spans="1:3" x14ac:dyDescent="0.3">
      <c r="A50" s="176"/>
      <c r="B50" s="13" t="s">
        <v>999</v>
      </c>
      <c r="C50" s="22">
        <v>101</v>
      </c>
    </row>
    <row r="51" spans="1:3" x14ac:dyDescent="0.3">
      <c r="A51" s="175" t="s">
        <v>1000</v>
      </c>
      <c r="B51" s="13" t="s">
        <v>1001</v>
      </c>
      <c r="C51" s="22">
        <v>2</v>
      </c>
    </row>
    <row r="52" spans="1:3" x14ac:dyDescent="0.3">
      <c r="A52" s="176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5" t="s">
        <v>245</v>
      </c>
      <c r="B56" s="13" t="s">
        <v>20</v>
      </c>
      <c r="C56" s="22">
        <v>455</v>
      </c>
    </row>
    <row r="57" spans="1:3" x14ac:dyDescent="0.3">
      <c r="A57" s="177"/>
      <c r="B57" s="13" t="s">
        <v>1004</v>
      </c>
      <c r="C57" s="22">
        <v>33</v>
      </c>
    </row>
    <row r="58" spans="1:3" x14ac:dyDescent="0.3">
      <c r="A58" s="177"/>
      <c r="B58" s="13" t="s">
        <v>1005</v>
      </c>
      <c r="C58" s="22">
        <v>94</v>
      </c>
    </row>
    <row r="59" spans="1:3" x14ac:dyDescent="0.3">
      <c r="A59" s="177"/>
      <c r="B59" s="13" t="s">
        <v>1006</v>
      </c>
      <c r="C59" s="22">
        <v>103</v>
      </c>
    </row>
    <row r="60" spans="1:3" x14ac:dyDescent="0.3">
      <c r="A60" s="176"/>
      <c r="B60" s="13" t="s">
        <v>1007</v>
      </c>
      <c r="C60" s="22">
        <v>22</v>
      </c>
    </row>
    <row r="61" spans="1:3" x14ac:dyDescent="0.3">
      <c r="A61" s="175" t="s">
        <v>1008</v>
      </c>
      <c r="B61" s="13" t="s">
        <v>1009</v>
      </c>
      <c r="C61" s="22">
        <v>206</v>
      </c>
    </row>
    <row r="62" spans="1:3" x14ac:dyDescent="0.3">
      <c r="A62" s="177"/>
      <c r="B62" s="13" t="s">
        <v>1010</v>
      </c>
      <c r="C62" s="22">
        <v>24</v>
      </c>
    </row>
    <row r="63" spans="1:3" x14ac:dyDescent="0.3">
      <c r="A63" s="177"/>
      <c r="B63" s="13" t="s">
        <v>1011</v>
      </c>
      <c r="C63" s="22">
        <v>2</v>
      </c>
    </row>
    <row r="64" spans="1:3" x14ac:dyDescent="0.3">
      <c r="A64" s="177"/>
      <c r="B64" s="13" t="s">
        <v>1012</v>
      </c>
      <c r="C64" s="22">
        <v>103</v>
      </c>
    </row>
    <row r="65" spans="1:3" x14ac:dyDescent="0.3">
      <c r="A65" s="176"/>
      <c r="B65" s="13" t="s">
        <v>1007</v>
      </c>
      <c r="C65" s="22">
        <v>79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132</v>
      </c>
    </row>
    <row r="70" spans="1:3" x14ac:dyDescent="0.3">
      <c r="A70" s="12" t="s">
        <v>1015</v>
      </c>
      <c r="B70" s="16"/>
      <c r="C70" s="22">
        <v>64</v>
      </c>
    </row>
    <row r="71" spans="1:3" x14ac:dyDescent="0.3">
      <c r="A71" s="12" t="s">
        <v>1016</v>
      </c>
      <c r="B71" s="16"/>
      <c r="C71" s="22">
        <v>47</v>
      </c>
    </row>
    <row r="72" spans="1:3" x14ac:dyDescent="0.3">
      <c r="A72" s="175" t="s">
        <v>1017</v>
      </c>
      <c r="B72" s="13" t="s">
        <v>1018</v>
      </c>
      <c r="C72" s="22">
        <v>0</v>
      </c>
    </row>
    <row r="73" spans="1:3" x14ac:dyDescent="0.3">
      <c r="A73" s="176"/>
      <c r="B73" s="13" t="s">
        <v>1019</v>
      </c>
      <c r="C73" s="22">
        <v>28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0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4</v>
      </c>
    </row>
    <row r="78" spans="1:3" x14ac:dyDescent="0.3">
      <c r="A78" s="12" t="s">
        <v>1024</v>
      </c>
      <c r="B78" s="16"/>
      <c r="C78" s="22">
        <v>0</v>
      </c>
    </row>
    <row r="79" spans="1:3" x14ac:dyDescent="0.3">
      <c r="A79" s="12" t="s">
        <v>1025</v>
      </c>
      <c r="B79" s="16"/>
      <c r="C79" s="22">
        <v>1</v>
      </c>
    </row>
    <row r="80" spans="1:3" x14ac:dyDescent="0.3">
      <c r="A80" s="6"/>
    </row>
  </sheetData>
  <sheetProtection algorithmName="SHA-512" hashValue="7lwByKD8ficDFltbycHoV2xWt4xAHCF0Jssf5iaYpGDbC4nUBf7LcdAzzvUqtqCvscPSUvDMjq2jNVwJVXiWXA==" saltValue="EzFY2DmMFV6lfwGI1JXm9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7" t="s">
        <v>1028</v>
      </c>
      <c r="B5" s="36" t="s">
        <v>1029</v>
      </c>
      <c r="C5" s="37">
        <v>127</v>
      </c>
    </row>
    <row r="6" spans="1:3" x14ac:dyDescent="0.3">
      <c r="A6" s="188"/>
      <c r="B6" s="36" t="s">
        <v>304</v>
      </c>
      <c r="C6" s="37">
        <v>303</v>
      </c>
    </row>
    <row r="7" spans="1:3" x14ac:dyDescent="0.3">
      <c r="A7" s="188"/>
      <c r="B7" s="36" t="s">
        <v>1030</v>
      </c>
      <c r="C7" s="37">
        <v>20</v>
      </c>
    </row>
    <row r="8" spans="1:3" x14ac:dyDescent="0.3">
      <c r="A8" s="188"/>
      <c r="B8" s="36" t="s">
        <v>1031</v>
      </c>
      <c r="C8" s="37">
        <v>0</v>
      </c>
    </row>
    <row r="9" spans="1:3" x14ac:dyDescent="0.3">
      <c r="A9" s="188"/>
      <c r="B9" s="36" t="s">
        <v>1032</v>
      </c>
      <c r="C9" s="37">
        <v>0</v>
      </c>
    </row>
    <row r="10" spans="1:3" x14ac:dyDescent="0.3">
      <c r="A10" s="188"/>
      <c r="B10" s="36" t="s">
        <v>1033</v>
      </c>
      <c r="C10" s="37">
        <v>0</v>
      </c>
    </row>
    <row r="11" spans="1:3" x14ac:dyDescent="0.3">
      <c r="A11" s="189"/>
      <c r="B11" s="36" t="s">
        <v>1034</v>
      </c>
      <c r="C11" s="37">
        <v>0</v>
      </c>
    </row>
    <row r="12" spans="1:3" x14ac:dyDescent="0.3">
      <c r="A12" s="187" t="s">
        <v>1035</v>
      </c>
      <c r="B12" s="36" t="s">
        <v>65</v>
      </c>
      <c r="C12" s="37">
        <v>27</v>
      </c>
    </row>
    <row r="13" spans="1:3" x14ac:dyDescent="0.3">
      <c r="A13" s="188"/>
      <c r="B13" s="36" t="s">
        <v>1036</v>
      </c>
      <c r="C13" s="37">
        <v>65</v>
      </c>
    </row>
    <row r="14" spans="1:3" x14ac:dyDescent="0.3">
      <c r="A14" s="188"/>
      <c r="B14" s="36" t="s">
        <v>1037</v>
      </c>
      <c r="C14" s="37">
        <v>14</v>
      </c>
    </row>
    <row r="15" spans="1:3" x14ac:dyDescent="0.3">
      <c r="A15" s="189"/>
      <c r="B15" s="36" t="s">
        <v>1038</v>
      </c>
      <c r="C15" s="37">
        <v>16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1"/>
    </row>
    <row r="20" spans="1:3" x14ac:dyDescent="0.3">
      <c r="A20" s="35" t="s">
        <v>1041</v>
      </c>
      <c r="B20" s="38"/>
      <c r="C20" s="31"/>
    </row>
    <row r="21" spans="1:3" x14ac:dyDescent="0.3">
      <c r="A21" s="35" t="s">
        <v>1042</v>
      </c>
      <c r="B21" s="38"/>
      <c r="C21" s="31"/>
    </row>
    <row r="22" spans="1:3" x14ac:dyDescent="0.3">
      <c r="A22" s="35" t="s">
        <v>1043</v>
      </c>
      <c r="B22" s="38"/>
      <c r="C22" s="31"/>
    </row>
    <row r="23" spans="1:3" x14ac:dyDescent="0.3">
      <c r="A23" s="35" t="s">
        <v>1044</v>
      </c>
      <c r="B23" s="38"/>
      <c r="C23" s="31"/>
    </row>
    <row r="24" spans="1:3" x14ac:dyDescent="0.3">
      <c r="A24" s="35" t="s">
        <v>1045</v>
      </c>
      <c r="B24" s="38"/>
      <c r="C24" s="31"/>
    </row>
    <row r="25" spans="1:3" x14ac:dyDescent="0.3">
      <c r="A25" s="35" t="s">
        <v>1046</v>
      </c>
      <c r="B25" s="38"/>
      <c r="C25" s="31"/>
    </row>
    <row r="26" spans="1:3" x14ac:dyDescent="0.3">
      <c r="A26" s="35" t="s">
        <v>1047</v>
      </c>
      <c r="B26" s="38"/>
      <c r="C26" s="31"/>
    </row>
    <row r="27" spans="1:3" x14ac:dyDescent="0.3">
      <c r="A27" s="35" t="s">
        <v>1048</v>
      </c>
      <c r="B27" s="38"/>
      <c r="C27" s="31"/>
    </row>
    <row r="28" spans="1:3" x14ac:dyDescent="0.3">
      <c r="A28" s="35" t="s">
        <v>1049</v>
      </c>
      <c r="B28" s="38"/>
      <c r="C28" s="31"/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2</v>
      </c>
    </row>
    <row r="33" spans="1:6" x14ac:dyDescent="0.3">
      <c r="A33" s="35" t="s">
        <v>1052</v>
      </c>
      <c r="B33" s="38"/>
      <c r="C33" s="37">
        <v>8</v>
      </c>
    </row>
    <row r="34" spans="1:6" x14ac:dyDescent="0.3">
      <c r="A34" s="35" t="s">
        <v>1053</v>
      </c>
      <c r="B34" s="38"/>
      <c r="C34" s="37">
        <v>13</v>
      </c>
    </row>
    <row r="35" spans="1:6" x14ac:dyDescent="0.3">
      <c r="A35" s="35" t="s">
        <v>1054</v>
      </c>
      <c r="B35" s="38"/>
      <c r="C35" s="37">
        <v>34</v>
      </c>
    </row>
    <row r="36" spans="1:6" x14ac:dyDescent="0.3">
      <c r="A36" s="35" t="s">
        <v>1055</v>
      </c>
      <c r="B36" s="38"/>
      <c r="C36" s="37">
        <v>11</v>
      </c>
    </row>
    <row r="37" spans="1:6" x14ac:dyDescent="0.3">
      <c r="A37" s="35" t="s">
        <v>1056</v>
      </c>
      <c r="B37" s="38"/>
      <c r="C37" s="37">
        <v>19</v>
      </c>
    </row>
    <row r="38" spans="1:6" x14ac:dyDescent="0.3">
      <c r="A38" s="35" t="s">
        <v>1057</v>
      </c>
      <c r="B38" s="38"/>
      <c r="C38" s="37">
        <v>23</v>
      </c>
    </row>
    <row r="39" spans="1:6" x14ac:dyDescent="0.3">
      <c r="A39" s="35" t="s">
        <v>1058</v>
      </c>
      <c r="B39" s="38"/>
      <c r="C39" s="37">
        <v>0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3</v>
      </c>
    </row>
    <row r="44" spans="1:6" x14ac:dyDescent="0.3">
      <c r="A44" s="35" t="s">
        <v>114</v>
      </c>
      <c r="B44" s="38"/>
      <c r="C44" s="37">
        <v>1</v>
      </c>
    </row>
    <row r="45" spans="1:6" x14ac:dyDescent="0.3">
      <c r="A45" s="35" t="s">
        <v>1060</v>
      </c>
      <c r="B45" s="38"/>
      <c r="C45" s="37">
        <v>2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0" t="s">
        <v>959</v>
      </c>
      <c r="B48" s="41" t="s">
        <v>1063</v>
      </c>
      <c r="C48" s="42">
        <v>0</v>
      </c>
      <c r="D48" s="42">
        <v>0</v>
      </c>
      <c r="E48" s="42">
        <v>0</v>
      </c>
      <c r="F48" s="37">
        <v>0</v>
      </c>
    </row>
    <row r="49" spans="1:6" x14ac:dyDescent="0.3">
      <c r="A49" s="191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3">
      <c r="A50" s="191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1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3">
      <c r="A52" s="191"/>
      <c r="B52" s="41" t="s">
        <v>334</v>
      </c>
      <c r="C52" s="42">
        <v>39</v>
      </c>
      <c r="D52" s="42">
        <v>1</v>
      </c>
      <c r="E52" s="42">
        <v>0</v>
      </c>
      <c r="F52" s="37">
        <v>2</v>
      </c>
    </row>
    <row r="53" spans="1:6" x14ac:dyDescent="0.3">
      <c r="A53" s="191"/>
      <c r="B53" s="41" t="s">
        <v>1067</v>
      </c>
      <c r="C53" s="42">
        <v>117</v>
      </c>
      <c r="D53" s="42">
        <v>6</v>
      </c>
      <c r="E53" s="42">
        <v>0</v>
      </c>
      <c r="F53" s="37">
        <v>4</v>
      </c>
    </row>
    <row r="54" spans="1:6" x14ac:dyDescent="0.3">
      <c r="A54" s="191"/>
      <c r="B54" s="41" t="s">
        <v>1068</v>
      </c>
      <c r="C54" s="42">
        <v>44</v>
      </c>
      <c r="D54" s="42">
        <v>3</v>
      </c>
      <c r="E54" s="42">
        <v>0</v>
      </c>
      <c r="F54" s="37">
        <v>1</v>
      </c>
    </row>
    <row r="55" spans="1:6" x14ac:dyDescent="0.3">
      <c r="A55" s="191"/>
      <c r="B55" s="41" t="s">
        <v>1069</v>
      </c>
      <c r="C55" s="42">
        <v>6</v>
      </c>
      <c r="D55" s="42">
        <v>0</v>
      </c>
      <c r="E55" s="42">
        <v>0</v>
      </c>
      <c r="F55" s="37">
        <v>0</v>
      </c>
    </row>
    <row r="56" spans="1:6" x14ac:dyDescent="0.3">
      <c r="A56" s="191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3">
      <c r="A57" s="191"/>
      <c r="B57" s="41" t="s">
        <v>1071</v>
      </c>
      <c r="C57" s="42">
        <v>57</v>
      </c>
      <c r="D57" s="42">
        <v>5</v>
      </c>
      <c r="E57" s="42">
        <v>0</v>
      </c>
      <c r="F57" s="37">
        <v>2</v>
      </c>
    </row>
    <row r="58" spans="1:6" x14ac:dyDescent="0.3">
      <c r="A58" s="191"/>
      <c r="B58" s="41" t="s">
        <v>1072</v>
      </c>
      <c r="C58" s="42">
        <v>46</v>
      </c>
      <c r="D58" s="42">
        <v>0</v>
      </c>
      <c r="E58" s="42">
        <v>0</v>
      </c>
      <c r="F58" s="37">
        <v>0</v>
      </c>
    </row>
    <row r="59" spans="1:6" x14ac:dyDescent="0.3">
      <c r="A59" s="191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3">
      <c r="A60" s="191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3">
      <c r="A61" s="191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3">
      <c r="A62" s="191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3">
      <c r="A63" s="191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3">
      <c r="A64" s="191"/>
      <c r="B64" s="41" t="s">
        <v>1077</v>
      </c>
      <c r="C64" s="42">
        <v>11</v>
      </c>
      <c r="D64" s="42">
        <v>7</v>
      </c>
      <c r="E64" s="42">
        <v>0</v>
      </c>
      <c r="F64" s="37">
        <v>2</v>
      </c>
    </row>
    <row r="65" spans="1:6" x14ac:dyDescent="0.3">
      <c r="A65" s="191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3">
      <c r="A66" s="192"/>
      <c r="B66" s="41" t="s">
        <v>1079</v>
      </c>
      <c r="C66" s="42">
        <v>3</v>
      </c>
      <c r="D66" s="42">
        <v>0</v>
      </c>
      <c r="E66" s="42">
        <v>0</v>
      </c>
      <c r="F66" s="37">
        <v>0</v>
      </c>
    </row>
    <row r="67" spans="1:6" x14ac:dyDescent="0.3">
      <c r="A67" s="185" t="s">
        <v>1080</v>
      </c>
      <c r="B67" s="186"/>
      <c r="C67" s="43">
        <v>324</v>
      </c>
      <c r="D67" s="43">
        <v>22</v>
      </c>
      <c r="E67" s="43">
        <v>0</v>
      </c>
      <c r="F67" s="43">
        <v>11</v>
      </c>
    </row>
    <row r="68" spans="1:6" x14ac:dyDescent="0.3">
      <c r="A68" s="190" t="s">
        <v>974</v>
      </c>
      <c r="B68" s="41" t="s">
        <v>1081</v>
      </c>
      <c r="C68" s="17"/>
      <c r="D68" s="17"/>
      <c r="E68" s="17"/>
      <c r="F68" s="31"/>
    </row>
    <row r="69" spans="1:6" x14ac:dyDescent="0.3">
      <c r="A69" s="191"/>
      <c r="B69" s="41" t="s">
        <v>1082</v>
      </c>
      <c r="C69" s="17"/>
      <c r="D69" s="17"/>
      <c r="E69" s="17"/>
      <c r="F69" s="31"/>
    </row>
    <row r="70" spans="1:6" x14ac:dyDescent="0.3">
      <c r="A70" s="192"/>
      <c r="B70" s="41" t="s">
        <v>111</v>
      </c>
      <c r="C70" s="17"/>
      <c r="D70" s="17"/>
      <c r="E70" s="17"/>
      <c r="F70" s="31"/>
    </row>
    <row r="71" spans="1:6" x14ac:dyDescent="0.3">
      <c r="A71" s="185" t="s">
        <v>1083</v>
      </c>
      <c r="B71" s="186"/>
      <c r="C71" s="44"/>
      <c r="D71" s="44"/>
      <c r="E71" s="44"/>
      <c r="F71" s="44"/>
    </row>
    <row r="72" spans="1:6" x14ac:dyDescent="0.3">
      <c r="A72" s="6"/>
    </row>
  </sheetData>
  <sheetProtection algorithmName="SHA-512" hashValue="oXiPd/Livtg33BRwN7MU6fYP8/JC2ln6FNnQU06h1OMEc0l0Ja/lSJOA4GlvZa4aGPfkayEn6T/ijkUO2U2umg==" saltValue="qkXE22/apvbFAA3EfKAVI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2" t="s">
        <v>1086</v>
      </c>
      <c r="B5" s="13" t="s">
        <v>1087</v>
      </c>
      <c r="C5" s="22">
        <v>488</v>
      </c>
    </row>
    <row r="6" spans="1:3" x14ac:dyDescent="0.3">
      <c r="A6" s="173"/>
      <c r="B6" s="13" t="s">
        <v>1029</v>
      </c>
      <c r="C6" s="22">
        <v>43</v>
      </c>
    </row>
    <row r="7" spans="1:3" x14ac:dyDescent="0.3">
      <c r="A7" s="173"/>
      <c r="B7" s="13" t="s">
        <v>1088</v>
      </c>
      <c r="C7" s="22">
        <v>1107</v>
      </c>
    </row>
    <row r="8" spans="1:3" x14ac:dyDescent="0.3">
      <c r="A8" s="173"/>
      <c r="B8" s="13" t="s">
        <v>1089</v>
      </c>
      <c r="C8" s="22">
        <v>221</v>
      </c>
    </row>
    <row r="9" spans="1:3" x14ac:dyDescent="0.3">
      <c r="A9" s="173"/>
      <c r="B9" s="13" t="s">
        <v>1031</v>
      </c>
      <c r="C9" s="22">
        <v>2</v>
      </c>
    </row>
    <row r="10" spans="1:3" x14ac:dyDescent="0.3">
      <c r="A10" s="173"/>
      <c r="B10" s="13" t="s">
        <v>1032</v>
      </c>
      <c r="C10" s="31"/>
    </row>
    <row r="11" spans="1:3" x14ac:dyDescent="0.3">
      <c r="A11" s="173"/>
      <c r="B11" s="13" t="s">
        <v>1090</v>
      </c>
      <c r="C11" s="31"/>
    </row>
    <row r="12" spans="1:3" x14ac:dyDescent="0.3">
      <c r="A12" s="174"/>
      <c r="B12" s="13" t="s">
        <v>1091</v>
      </c>
      <c r="C12" s="31"/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587</v>
      </c>
    </row>
    <row r="17" spans="1:3" x14ac:dyDescent="0.3">
      <c r="A17" s="21" t="s">
        <v>1094</v>
      </c>
      <c r="B17" s="16"/>
      <c r="C17" s="22">
        <v>149</v>
      </c>
    </row>
    <row r="18" spans="1:3" x14ac:dyDescent="0.3">
      <c r="A18" s="21" t="s">
        <v>1095</v>
      </c>
      <c r="B18" s="16"/>
      <c r="C18" s="22">
        <v>182</v>
      </c>
    </row>
    <row r="19" spans="1:3" x14ac:dyDescent="0.3">
      <c r="A19" s="21" t="s">
        <v>1096</v>
      </c>
      <c r="B19" s="16"/>
      <c r="C19" s="22">
        <v>28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1" t="s">
        <v>1098</v>
      </c>
      <c r="B23" s="16"/>
      <c r="C23" s="31"/>
    </row>
    <row r="24" spans="1:3" x14ac:dyDescent="0.3">
      <c r="A24" s="21" t="s">
        <v>1099</v>
      </c>
      <c r="B24" s="16"/>
      <c r="C24" s="31"/>
    </row>
    <row r="25" spans="1:3" x14ac:dyDescent="0.3">
      <c r="A25" s="21" t="s">
        <v>1100</v>
      </c>
      <c r="B25" s="16"/>
      <c r="C25" s="31"/>
    </row>
    <row r="26" spans="1:3" x14ac:dyDescent="0.3">
      <c r="A26" s="21" t="s">
        <v>1101</v>
      </c>
      <c r="B26" s="16"/>
      <c r="C26" s="31"/>
    </row>
    <row r="27" spans="1:3" x14ac:dyDescent="0.3">
      <c r="A27" s="21" t="s">
        <v>1102</v>
      </c>
      <c r="B27" s="16"/>
      <c r="C27" s="31"/>
    </row>
    <row r="28" spans="1:3" x14ac:dyDescent="0.3">
      <c r="A28" s="21" t="s">
        <v>1103</v>
      </c>
      <c r="B28" s="16"/>
      <c r="C28" s="31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19</v>
      </c>
    </row>
    <row r="38" spans="1:3" x14ac:dyDescent="0.3">
      <c r="A38" s="21" t="s">
        <v>1108</v>
      </c>
      <c r="B38" s="16"/>
      <c r="C38" s="22">
        <v>90</v>
      </c>
    </row>
    <row r="39" spans="1:3" x14ac:dyDescent="0.3">
      <c r="A39" s="21" t="s">
        <v>1109</v>
      </c>
      <c r="B39" s="16"/>
      <c r="C39" s="22">
        <v>238</v>
      </c>
    </row>
    <row r="40" spans="1:3" x14ac:dyDescent="0.3">
      <c r="A40" s="21" t="s">
        <v>1110</v>
      </c>
      <c r="B40" s="16"/>
      <c r="C40" s="22">
        <v>23</v>
      </c>
    </row>
    <row r="41" spans="1:3" x14ac:dyDescent="0.3">
      <c r="A41" s="21" t="s">
        <v>1111</v>
      </c>
      <c r="B41" s="16"/>
      <c r="C41" s="22">
        <v>180</v>
      </c>
    </row>
    <row r="42" spans="1:3" x14ac:dyDescent="0.3">
      <c r="A42" s="21" t="s">
        <v>1112</v>
      </c>
      <c r="B42" s="16"/>
      <c r="C42" s="22">
        <v>238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4</v>
      </c>
    </row>
    <row r="47" spans="1:3" x14ac:dyDescent="0.3">
      <c r="A47" s="21" t="s">
        <v>1115</v>
      </c>
      <c r="B47" s="16"/>
      <c r="C47" s="22">
        <v>9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2" t="s">
        <v>1117</v>
      </c>
      <c r="B51" s="13" t="s">
        <v>1118</v>
      </c>
      <c r="C51" s="22">
        <v>37</v>
      </c>
    </row>
    <row r="52" spans="1:6" x14ac:dyDescent="0.3">
      <c r="A52" s="173"/>
      <c r="B52" s="13" t="s">
        <v>1119</v>
      </c>
      <c r="C52" s="22">
        <v>263</v>
      </c>
    </row>
    <row r="53" spans="1:6" x14ac:dyDescent="0.3">
      <c r="A53" s="173"/>
      <c r="B53" s="13" t="s">
        <v>1120</v>
      </c>
      <c r="C53" s="22">
        <v>31</v>
      </c>
    </row>
    <row r="54" spans="1:6" x14ac:dyDescent="0.3">
      <c r="A54" s="174"/>
      <c r="B54" s="13" t="s">
        <v>1121</v>
      </c>
      <c r="C54" s="22">
        <v>12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0</v>
      </c>
    </row>
    <row r="59" spans="1:6" x14ac:dyDescent="0.3">
      <c r="A59" s="21" t="s">
        <v>114</v>
      </c>
      <c r="B59" s="16"/>
      <c r="C59" s="22">
        <v>0</v>
      </c>
    </row>
    <row r="60" spans="1:6" x14ac:dyDescent="0.3">
      <c r="A60" s="21" t="s">
        <v>1060</v>
      </c>
      <c r="B60" s="16"/>
      <c r="C60" s="22">
        <v>0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2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73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3"/>
      <c r="B65" s="13" t="s">
        <v>1065</v>
      </c>
      <c r="C65" s="14">
        <v>1</v>
      </c>
      <c r="D65" s="14">
        <v>0</v>
      </c>
      <c r="E65" s="14">
        <v>0</v>
      </c>
      <c r="F65" s="22">
        <v>0</v>
      </c>
    </row>
    <row r="66" spans="1:6" x14ac:dyDescent="0.3">
      <c r="A66" s="173"/>
      <c r="B66" s="13" t="s">
        <v>1066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3">
      <c r="A67" s="173"/>
      <c r="B67" s="13" t="s">
        <v>334</v>
      </c>
      <c r="C67" s="14">
        <v>64</v>
      </c>
      <c r="D67" s="14">
        <v>7</v>
      </c>
      <c r="E67" s="14">
        <v>1</v>
      </c>
      <c r="F67" s="22">
        <v>1</v>
      </c>
    </row>
    <row r="68" spans="1:6" x14ac:dyDescent="0.3">
      <c r="A68" s="173"/>
      <c r="B68" s="13" t="s">
        <v>1122</v>
      </c>
      <c r="C68" s="14">
        <v>601</v>
      </c>
      <c r="D68" s="14">
        <v>122</v>
      </c>
      <c r="E68" s="14">
        <v>11</v>
      </c>
      <c r="F68" s="22">
        <v>37</v>
      </c>
    </row>
    <row r="69" spans="1:6" x14ac:dyDescent="0.3">
      <c r="A69" s="173"/>
      <c r="B69" s="13" t="s">
        <v>1123</v>
      </c>
      <c r="C69" s="14">
        <v>427</v>
      </c>
      <c r="D69" s="14">
        <v>53</v>
      </c>
      <c r="E69" s="14">
        <v>4</v>
      </c>
      <c r="F69" s="22">
        <v>1</v>
      </c>
    </row>
    <row r="70" spans="1:6" x14ac:dyDescent="0.3">
      <c r="A70" s="173"/>
      <c r="B70" s="13" t="s">
        <v>1069</v>
      </c>
      <c r="C70" s="14">
        <v>36</v>
      </c>
      <c r="D70" s="14">
        <v>14</v>
      </c>
      <c r="E70" s="14">
        <v>0</v>
      </c>
      <c r="F70" s="22">
        <v>2</v>
      </c>
    </row>
    <row r="71" spans="1:6" x14ac:dyDescent="0.3">
      <c r="A71" s="173"/>
      <c r="B71" s="13" t="s">
        <v>1124</v>
      </c>
      <c r="C71" s="14">
        <v>3</v>
      </c>
      <c r="D71" s="14">
        <v>0</v>
      </c>
      <c r="E71" s="14">
        <v>0</v>
      </c>
      <c r="F71" s="22">
        <v>0</v>
      </c>
    </row>
    <row r="72" spans="1:6" x14ac:dyDescent="0.3">
      <c r="A72" s="173"/>
      <c r="B72" s="13" t="s">
        <v>1125</v>
      </c>
      <c r="C72" s="14">
        <v>88</v>
      </c>
      <c r="D72" s="14">
        <v>29</v>
      </c>
      <c r="E72" s="14">
        <v>3</v>
      </c>
      <c r="F72" s="22">
        <v>1</v>
      </c>
    </row>
    <row r="73" spans="1:6" x14ac:dyDescent="0.3">
      <c r="A73" s="173"/>
      <c r="B73" s="13" t="s">
        <v>1126</v>
      </c>
      <c r="C73" s="14">
        <v>169</v>
      </c>
      <c r="D73" s="14">
        <v>17</v>
      </c>
      <c r="E73" s="14">
        <v>3</v>
      </c>
      <c r="F73" s="22">
        <v>2</v>
      </c>
    </row>
    <row r="74" spans="1:6" x14ac:dyDescent="0.3">
      <c r="A74" s="173"/>
      <c r="B74" s="13" t="s">
        <v>1073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3">
      <c r="A75" s="173"/>
      <c r="B75" s="13" t="s">
        <v>405</v>
      </c>
      <c r="C75" s="14">
        <v>5</v>
      </c>
      <c r="D75" s="14">
        <v>0</v>
      </c>
      <c r="E75" s="14">
        <v>0</v>
      </c>
      <c r="F75" s="22">
        <v>0</v>
      </c>
    </row>
    <row r="76" spans="1:6" x14ac:dyDescent="0.3">
      <c r="A76" s="173"/>
      <c r="B76" s="13" t="s">
        <v>1074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3">
      <c r="A77" s="173"/>
      <c r="B77" s="13" t="s">
        <v>1075</v>
      </c>
      <c r="C77" s="14">
        <v>14</v>
      </c>
      <c r="D77" s="14">
        <v>0</v>
      </c>
      <c r="E77" s="14">
        <v>0</v>
      </c>
      <c r="F77" s="22">
        <v>0</v>
      </c>
    </row>
    <row r="78" spans="1:6" x14ac:dyDescent="0.3">
      <c r="A78" s="173"/>
      <c r="B78" s="13" t="s">
        <v>1076</v>
      </c>
      <c r="C78" s="14">
        <v>2</v>
      </c>
      <c r="D78" s="14">
        <v>0</v>
      </c>
      <c r="E78" s="14">
        <v>0</v>
      </c>
      <c r="F78" s="22">
        <v>0</v>
      </c>
    </row>
    <row r="79" spans="1:6" x14ac:dyDescent="0.3">
      <c r="A79" s="173"/>
      <c r="B79" s="13" t="s">
        <v>1077</v>
      </c>
      <c r="C79" s="14">
        <v>272</v>
      </c>
      <c r="D79" s="14">
        <v>51</v>
      </c>
      <c r="E79" s="14">
        <v>14</v>
      </c>
      <c r="F79" s="22">
        <v>16</v>
      </c>
    </row>
    <row r="80" spans="1:6" x14ac:dyDescent="0.3">
      <c r="A80" s="173"/>
      <c r="B80" s="13" t="s">
        <v>1078</v>
      </c>
      <c r="C80" s="14">
        <v>6</v>
      </c>
      <c r="D80" s="14">
        <v>0</v>
      </c>
      <c r="E80" s="14">
        <v>0</v>
      </c>
      <c r="F80" s="22">
        <v>0</v>
      </c>
    </row>
    <row r="81" spans="1:6" x14ac:dyDescent="0.3">
      <c r="A81" s="174"/>
      <c r="B81" s="13" t="s">
        <v>1079</v>
      </c>
      <c r="C81" s="14">
        <v>5</v>
      </c>
      <c r="D81" s="14">
        <v>0</v>
      </c>
      <c r="E81" s="14">
        <v>0</v>
      </c>
      <c r="F81" s="22">
        <v>0</v>
      </c>
    </row>
    <row r="82" spans="1:6" x14ac:dyDescent="0.3">
      <c r="A82" s="193" t="s">
        <v>1080</v>
      </c>
      <c r="B82" s="194"/>
      <c r="C82" s="29">
        <v>1693</v>
      </c>
      <c r="D82" s="29">
        <v>293</v>
      </c>
      <c r="E82" s="29">
        <v>36</v>
      </c>
      <c r="F82" s="29">
        <v>60</v>
      </c>
    </row>
    <row r="83" spans="1:6" x14ac:dyDescent="0.3">
      <c r="A83" s="172" t="s">
        <v>1127</v>
      </c>
      <c r="B83" s="13" t="s">
        <v>1081</v>
      </c>
      <c r="C83" s="17"/>
      <c r="D83" s="17"/>
      <c r="E83" s="17"/>
      <c r="F83" s="31"/>
    </row>
    <row r="84" spans="1:6" x14ac:dyDescent="0.3">
      <c r="A84" s="173"/>
      <c r="B84" s="13" t="s">
        <v>1082</v>
      </c>
      <c r="C84" s="17"/>
      <c r="D84" s="17"/>
      <c r="E84" s="17"/>
      <c r="F84" s="31"/>
    </row>
    <row r="85" spans="1:6" x14ac:dyDescent="0.3">
      <c r="A85" s="174"/>
      <c r="B85" s="13" t="s">
        <v>111</v>
      </c>
      <c r="C85" s="17"/>
      <c r="D85" s="17"/>
      <c r="E85" s="17"/>
      <c r="F85" s="31"/>
    </row>
    <row r="86" spans="1:6" x14ac:dyDescent="0.3">
      <c r="A86" s="193" t="s">
        <v>1128</v>
      </c>
      <c r="B86" s="194"/>
      <c r="C86" s="44"/>
      <c r="D86" s="44"/>
      <c r="E86" s="44"/>
      <c r="F86" s="44"/>
    </row>
    <row r="87" spans="1:6" x14ac:dyDescent="0.3">
      <c r="A87" s="6"/>
    </row>
  </sheetData>
  <sheetProtection algorithmName="SHA-512" hashValue="TGAC7cfidDmvZc173Hf94JjlAc+GEV24L8+QV/C1fXgt4rHxVu8cRsPZ8ejhf4eWO4ja0KfBZAUl8aho0ELmrw==" saltValue="J4qdJX5pMJ8RpwjbinO25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1</v>
      </c>
    </row>
    <row r="6" spans="1:3" x14ac:dyDescent="0.3">
      <c r="A6" s="12" t="s">
        <v>1132</v>
      </c>
      <c r="B6" s="16"/>
      <c r="C6" s="22">
        <v>3</v>
      </c>
    </row>
    <row r="7" spans="1:3" x14ac:dyDescent="0.3">
      <c r="A7" s="12" t="s">
        <v>1133</v>
      </c>
      <c r="B7" s="16"/>
      <c r="C7" s="22">
        <v>0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1</v>
      </c>
    </row>
    <row r="14" spans="1:3" x14ac:dyDescent="0.3">
      <c r="A14" s="12" t="s">
        <v>1132</v>
      </c>
      <c r="B14" s="16"/>
      <c r="C14" s="22">
        <v>14</v>
      </c>
    </row>
    <row r="15" spans="1:3" x14ac:dyDescent="0.3">
      <c r="A15" s="12" t="s">
        <v>1137</v>
      </c>
      <c r="B15" s="16"/>
      <c r="C15" s="22">
        <v>0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3</v>
      </c>
    </row>
    <row r="22" spans="1:3" x14ac:dyDescent="0.3">
      <c r="A22" s="12" t="s">
        <v>1139</v>
      </c>
      <c r="B22" s="16"/>
      <c r="C22" s="22">
        <v>1</v>
      </c>
    </row>
    <row r="23" spans="1:3" x14ac:dyDescent="0.3">
      <c r="A23" s="12" t="s">
        <v>1140</v>
      </c>
      <c r="B23" s="16"/>
      <c r="C23" s="22">
        <v>0</v>
      </c>
    </row>
    <row r="24" spans="1:3" x14ac:dyDescent="0.3">
      <c r="A24" s="12" t="s">
        <v>1141</v>
      </c>
      <c r="B24" s="16"/>
      <c r="C24" s="22">
        <v>2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2</v>
      </c>
    </row>
    <row r="29" spans="1:3" x14ac:dyDescent="0.3">
      <c r="A29" s="12" t="s">
        <v>1144</v>
      </c>
      <c r="B29" s="16"/>
      <c r="C29" s="22">
        <v>2</v>
      </c>
    </row>
    <row r="30" spans="1:3" x14ac:dyDescent="0.3">
      <c r="A30" s="12" t="s">
        <v>1145</v>
      </c>
      <c r="B30" s="16"/>
      <c r="C30" s="22">
        <v>7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0</v>
      </c>
    </row>
    <row r="35" spans="1:3" x14ac:dyDescent="0.3">
      <c r="A35" s="12" t="s">
        <v>1148</v>
      </c>
      <c r="B35" s="16"/>
      <c r="C35" s="22">
        <v>2</v>
      </c>
    </row>
    <row r="36" spans="1:3" x14ac:dyDescent="0.3">
      <c r="A36" s="12" t="s">
        <v>1149</v>
      </c>
      <c r="B36" s="16"/>
      <c r="C36" s="22">
        <v>0</v>
      </c>
    </row>
    <row r="37" spans="1:3" x14ac:dyDescent="0.3">
      <c r="A37" s="6"/>
    </row>
  </sheetData>
  <sheetProtection algorithmName="SHA-512" hashValue="sl0C5F4vUrtvWABxJAYajLbzw0q1zf3WlNkcjdMvYvmazJ0Ykdy8FVWTE6gBOGbfETweIlyiMo4IjIbpNxHxqA==" saltValue="CdzaY1dWJoGSJoV1G8uOY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5</v>
      </c>
    </row>
    <row r="6" spans="1:3" x14ac:dyDescent="0.3">
      <c r="A6" s="12" t="s">
        <v>1153</v>
      </c>
      <c r="B6" s="16"/>
      <c r="C6" s="31"/>
    </row>
    <row r="7" spans="1:3" x14ac:dyDescent="0.3">
      <c r="A7" s="12" t="s">
        <v>1154</v>
      </c>
      <c r="B7" s="16"/>
      <c r="C7" s="22">
        <v>5</v>
      </c>
    </row>
    <row r="8" spans="1:3" x14ac:dyDescent="0.3">
      <c r="A8" s="12" t="s">
        <v>1155</v>
      </c>
      <c r="B8" s="16"/>
      <c r="C8" s="22">
        <v>3</v>
      </c>
    </row>
    <row r="9" spans="1:3" x14ac:dyDescent="0.3">
      <c r="A9" s="12" t="s">
        <v>1156</v>
      </c>
      <c r="B9" s="16"/>
      <c r="C9" s="22">
        <v>7</v>
      </c>
    </row>
    <row r="10" spans="1:3" x14ac:dyDescent="0.3">
      <c r="A10" s="12" t="s">
        <v>1157</v>
      </c>
      <c r="B10" s="16"/>
      <c r="C10" s="22">
        <v>9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1</v>
      </c>
    </row>
    <row r="15" spans="1:3" x14ac:dyDescent="0.3">
      <c r="A15" s="12" t="s">
        <v>1160</v>
      </c>
      <c r="B15" s="16"/>
      <c r="C15" s="22">
        <v>0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1</v>
      </c>
    </row>
    <row r="21" spans="1:3" x14ac:dyDescent="0.3">
      <c r="A21" s="12" t="s">
        <v>1164</v>
      </c>
      <c r="B21" s="16"/>
      <c r="C21" s="22">
        <v>5</v>
      </c>
    </row>
    <row r="22" spans="1:3" x14ac:dyDescent="0.3">
      <c r="A22" s="12" t="s">
        <v>1165</v>
      </c>
      <c r="B22" s="16"/>
      <c r="C22" s="22">
        <v>8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0</v>
      </c>
    </row>
    <row r="37" spans="1:3" x14ac:dyDescent="0.3">
      <c r="A37" s="12" t="s">
        <v>1093</v>
      </c>
      <c r="B37" s="16"/>
      <c r="C37" s="22">
        <v>0</v>
      </c>
    </row>
    <row r="38" spans="1:3" x14ac:dyDescent="0.3">
      <c r="A38" s="12" t="s">
        <v>1176</v>
      </c>
      <c r="B38" s="16"/>
      <c r="C38" s="22">
        <v>0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3</v>
      </c>
    </row>
    <row r="46" spans="1:3" x14ac:dyDescent="0.3">
      <c r="A46" s="12" t="s">
        <v>1093</v>
      </c>
      <c r="B46" s="16"/>
      <c r="C46" s="22">
        <v>0</v>
      </c>
    </row>
    <row r="47" spans="1:3" x14ac:dyDescent="0.3">
      <c r="A47" s="12" t="s">
        <v>1176</v>
      </c>
      <c r="B47" s="16"/>
      <c r="C47" s="22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2</v>
      </c>
    </row>
    <row r="54" spans="1:3" x14ac:dyDescent="0.3">
      <c r="A54" s="12" t="s">
        <v>1093</v>
      </c>
      <c r="B54" s="16"/>
      <c r="C54" s="22">
        <v>0</v>
      </c>
    </row>
    <row r="55" spans="1:3" x14ac:dyDescent="0.3">
      <c r="A55" s="12" t="s">
        <v>1176</v>
      </c>
      <c r="B55" s="16"/>
      <c r="C55" s="22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1</v>
      </c>
    </row>
    <row r="62" spans="1:3" x14ac:dyDescent="0.3">
      <c r="A62" s="12" t="s">
        <v>1093</v>
      </c>
      <c r="B62" s="16"/>
      <c r="C62" s="22">
        <v>0</v>
      </c>
    </row>
    <row r="63" spans="1:3" x14ac:dyDescent="0.3">
      <c r="A63" s="12" t="s">
        <v>1176</v>
      </c>
      <c r="B63" s="16"/>
      <c r="C63" s="22">
        <v>0</v>
      </c>
    </row>
    <row r="64" spans="1:3" x14ac:dyDescent="0.3">
      <c r="A64" s="6"/>
    </row>
  </sheetData>
  <sheetProtection algorithmName="SHA-512" hashValue="upsL+sgibAYqmBxXypMcj0EH5LoxXQUr81jGdwh2XjnAJetVT+WmSl94OdHpq4KXPsQC9qXiIbj3BHoK1XuMyw==" saltValue="wo39uEjW/iwVtuvBeoAS7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5" t="s">
        <v>645</v>
      </c>
      <c r="B4" s="196"/>
      <c r="C4" s="29">
        <v>191</v>
      </c>
      <c r="D4" s="29">
        <v>158</v>
      </c>
      <c r="E4" s="30">
        <v>0</v>
      </c>
      <c r="F4" s="29">
        <v>773</v>
      </c>
      <c r="G4" s="29">
        <v>613</v>
      </c>
      <c r="H4" s="29">
        <v>37</v>
      </c>
      <c r="I4" s="29">
        <v>38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1</v>
      </c>
      <c r="P4" s="29">
        <v>489</v>
      </c>
    </row>
    <row r="5" spans="1:16" ht="40.799999999999997" x14ac:dyDescent="0.3">
      <c r="A5" s="46" t="s">
        <v>646</v>
      </c>
      <c r="B5" s="46" t="s">
        <v>647</v>
      </c>
      <c r="C5" s="14">
        <v>1</v>
      </c>
      <c r="D5" s="14">
        <v>1</v>
      </c>
      <c r="E5" s="28">
        <v>0</v>
      </c>
      <c r="F5" s="14">
        <v>3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3</v>
      </c>
    </row>
    <row r="6" spans="1:16" ht="30.6" x14ac:dyDescent="0.3">
      <c r="A6" s="46" t="s">
        <v>648</v>
      </c>
      <c r="B6" s="46" t="s">
        <v>649</v>
      </c>
      <c r="C6" s="14">
        <v>84</v>
      </c>
      <c r="D6" s="14">
        <v>65</v>
      </c>
      <c r="E6" s="28">
        <v>0</v>
      </c>
      <c r="F6" s="14">
        <v>442</v>
      </c>
      <c r="G6" s="14">
        <v>368</v>
      </c>
      <c r="H6" s="14">
        <v>11</v>
      </c>
      <c r="I6" s="14">
        <v>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299</v>
      </c>
    </row>
    <row r="7" spans="1:16" ht="20.399999999999999" x14ac:dyDescent="0.3">
      <c r="A7" s="46" t="s">
        <v>650</v>
      </c>
      <c r="B7" s="46" t="s">
        <v>651</v>
      </c>
      <c r="C7" s="14">
        <v>13</v>
      </c>
      <c r="D7" s="14">
        <v>17</v>
      </c>
      <c r="E7" s="28">
        <v>-1</v>
      </c>
      <c r="F7" s="14">
        <v>13</v>
      </c>
      <c r="G7" s="14">
        <v>10</v>
      </c>
      <c r="H7" s="14">
        <v>6</v>
      </c>
      <c r="I7" s="14">
        <v>7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2">
        <v>9</v>
      </c>
    </row>
    <row r="8" spans="1:16" ht="30.6" x14ac:dyDescent="0.3">
      <c r="A8" s="46" t="s">
        <v>652</v>
      </c>
      <c r="B8" s="46" t="s">
        <v>653</v>
      </c>
      <c r="C8" s="14">
        <v>0</v>
      </c>
      <c r="D8" s="14">
        <v>2</v>
      </c>
      <c r="E8" s="28">
        <v>-1</v>
      </c>
      <c r="F8" s="14">
        <v>1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0.799999999999997" x14ac:dyDescent="0.3">
      <c r="A9" s="46" t="s">
        <v>654</v>
      </c>
      <c r="B9" s="46" t="s">
        <v>655</v>
      </c>
      <c r="C9" s="14">
        <v>13</v>
      </c>
      <c r="D9" s="14">
        <v>5</v>
      </c>
      <c r="E9" s="28">
        <v>1</v>
      </c>
      <c r="F9" s="14">
        <v>42</v>
      </c>
      <c r="G9" s="14">
        <v>32</v>
      </c>
      <c r="H9" s="14">
        <v>3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23</v>
      </c>
    </row>
    <row r="10" spans="1:16" ht="20.399999999999999" x14ac:dyDescent="0.3">
      <c r="A10" s="46" t="s">
        <v>656</v>
      </c>
      <c r="B10" s="46" t="s">
        <v>657</v>
      </c>
      <c r="C10" s="14">
        <v>77</v>
      </c>
      <c r="D10" s="14">
        <v>57</v>
      </c>
      <c r="E10" s="28">
        <v>0</v>
      </c>
      <c r="F10" s="14">
        <v>272</v>
      </c>
      <c r="G10" s="14">
        <v>201</v>
      </c>
      <c r="H10" s="14">
        <v>14</v>
      </c>
      <c r="I10" s="14">
        <v>13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154</v>
      </c>
    </row>
    <row r="11" spans="1:16" ht="30.6" x14ac:dyDescent="0.3">
      <c r="A11" s="46" t="s">
        <v>658</v>
      </c>
      <c r="B11" s="46" t="s">
        <v>659</v>
      </c>
      <c r="C11" s="14">
        <v>3</v>
      </c>
      <c r="D11" s="14">
        <v>11</v>
      </c>
      <c r="E11" s="28">
        <v>-1</v>
      </c>
      <c r="F11" s="14">
        <v>0</v>
      </c>
      <c r="G11" s="14">
        <v>0</v>
      </c>
      <c r="H11" s="14">
        <v>2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05/+B2/o+94ANLyd6CQxAL1PK8wBR4yuVpESFOApk+B0WSoc/CPCEDzk4M88xI7YZioRpr82SgkXW4X6no1bPA==" saltValue="fQK9Td8v5k3yXszlIXn81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2024-05-14T07:36:14Z</dcterms:created>
  <dcterms:modified xsi:type="dcterms:W3CDTF">2024-05-31T10:55:38Z</dcterms:modified>
</cp:coreProperties>
</file>