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3" documentId="13_ncr:1_{8EC2A98B-2A25-4491-9349-9D52A7402C90}" xr6:coauthVersionLast="47" xr6:coauthVersionMax="47" xr10:uidLastSave="{B0504A1D-76C7-444C-9CC4-1E77566B5DDF}"/>
  <workbookProtection workbookAlgorithmName="SHA-512" workbookHashValue="IqMvY2qTCIUKP3rU7+Pc255KiydwzSyXHG8XDH2FCAd8Q7c44HAd+JYnOXWZ9x3WQbb0Yq2NxzgfN5xkA06v8g==" workbookSaltValue="9l+wGEQNYXYBcyX8TmylU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G43" i="16"/>
  <c r="F43" i="16"/>
  <c r="E43" i="16"/>
  <c r="D43" i="16"/>
  <c r="V7" i="2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9474D970-D408-4329-BBA4-3E5A76BAE5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A0E34D8-2D58-4D40-8112-26C86D935E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8C648A9-D676-4116-9AE2-1A94B72C370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14CAB94-E978-4959-92A4-B2B6DD70A6F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96CDD92D-B02B-4FCF-B848-58E6487C87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D362C8B0-FD27-4E19-ABF5-1986EF472B8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7BB88D8B-FADB-4324-83E7-B22FE4BA73F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8ED33E59-60C8-438A-90B8-36A28BD42ED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CDD7230-5C0A-4156-BE8F-29D64EBEC4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FB7E3BBE-D0C2-461E-ACDB-5D755F84F9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5EC8C82-68ED-4721-B65C-69448AF883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1821F2C9-CFA0-427D-A38F-03133D1C4FE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4D5CA6C-AF3C-4FF5-A560-145A3726A4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23C71CFB-23A6-4663-B0B5-AB34B1C2B3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E16C94A-8F5D-4853-B042-07548CD37C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6CA2AA5-EF0C-4FC0-80D5-4EA283BCE7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863591C-BDA6-4BFA-8443-1809584FB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7002A56-F4C8-47EE-A129-6F5685204B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7215536-DF86-47B5-9954-BA93131ED8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07433E3-34E1-4DC3-A9A7-14CABA3543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0AAF23D0-0858-4C49-BDB2-E59F64C68C7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CC2A6BD1-03AC-4D86-87D9-EE872A6EE7E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911B28B-3D12-474A-883F-AA8CC131A73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1D4F577D-C7D8-4D2A-9E81-F500090229F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A613B088-EB95-4104-B216-255B5F3468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5E9D591-05C7-4802-99AE-71AE9B17357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4B56281F-2B68-494B-BB91-B16F6F28AD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399F123-BD7A-4457-B0FD-4FA98277DC5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6B5F68B4-3043-4552-B13C-177E0C6C68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9D79AA1A-77DC-4CD5-9FB6-34199B56AB2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D330A0C-31A6-470E-A50C-3AF010EE838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FAB8846-0053-4E67-AFBD-29A02BAF05C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<sst xmlns="http://schemas.openxmlformats.org/spreadsheetml/2006/main" count="2908" uniqueCount="1831">
  <si>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</si>
  <si>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</si>
  <si>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</si>
  <si>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</si>
  <si>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</si>
  <si>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</si>
  <si>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Valladolid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</si>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</sst>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FEEB8F87-3ABB-4AE9-A7B5-F042B8BFF4E1}"/>
    <cellStyle name="Normal" xfId="0" builtinId="0"/>
    <cellStyle name="Normal 2" xfId="1" xr:uid="{FC0DC451-1FC9-46AF-91FD-885C348033D6}"/>
    <cellStyle name="Normal 3" xfId="3" xr:uid="{3B6CB26F-9546-4FD8-901E-F5E7CEE61D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241-457D-803F-24DCEE0FE35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241-457D-803F-24DCEE0FE35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3065</c:v>
                </c:pt>
                <c:pt idx="1">
                  <c:v>11277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41-457D-803F-24DCEE0FE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6D-4A09-AC00-6A989DB440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6D-4A09-AC00-6A989DB4408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36D-4A09-AC00-6A989DB4408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488</c:v>
                </c:pt>
                <c:pt idx="2">
                  <c:v>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36D-4A09-AC00-6A989DB44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87-4DBD-8D2F-CDABC0A503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87-4DBD-8D2F-CDABC0A5034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87-4DBD-8D2F-CDABC0A5034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E87-4DBD-8D2F-CDABC0A50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96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87-4DBD-8D2F-CDABC0A50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E2-43D3-B45C-3B89BD3055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E2-43D3-B45C-3B89BD30553F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E2-43D3-B45C-3B89BD3055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E2-43D3-B45C-3B89BD3055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309-412F-A491-52E3DCF2E0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309-412F-A491-52E3DCF2E0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3024</c:v>
                </c:pt>
                <c:pt idx="1">
                  <c:v>1977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309-412F-A491-52E3DCF2E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1183</c:v>
              </c:pt>
              <c:pt idx="1">
                <c:v>1669</c:v>
              </c:pt>
              <c:pt idx="2">
                <c:v>19</c:v>
              </c:pt>
              <c:pt idx="3">
                <c:v>5</c:v>
              </c:pt>
              <c:pt idx="4">
                <c:v>189</c:v>
              </c:pt>
            </c:numLit>
          </c:val>
          <c:extLst>
            <c:ext xmlns:c16="http://schemas.microsoft.com/office/drawing/2014/chart" uri="{C3380CC4-5D6E-409C-BE32-E72D297353CC}">
              <c16:uniqueId val="{00000000-E6E5-4B4F-9896-1C345164F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910</c:v>
              </c:pt>
              <c:pt idx="1">
                <c:v>1364</c:v>
              </c:pt>
              <c:pt idx="2">
                <c:v>59</c:v>
              </c:pt>
              <c:pt idx="3">
                <c:v>18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4AB-4A15-933B-F57151762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39</c:v>
              </c:pt>
              <c:pt idx="2">
                <c:v>9</c:v>
              </c:pt>
              <c:pt idx="3">
                <c:v>4</c:v>
              </c:pt>
              <c:pt idx="4">
                <c:v>63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984-40FF-8127-4F129ED1F2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53</c:v>
              </c:pt>
              <c:pt idx="1">
                <c:v>64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0440-4995-BD5B-741062ADC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1769</c:v>
              </c:pt>
              <c:pt idx="1">
                <c:v>19</c:v>
              </c:pt>
              <c:pt idx="2">
                <c:v>680</c:v>
              </c:pt>
              <c:pt idx="3">
                <c:v>63</c:v>
              </c:pt>
              <c:pt idx="4">
                <c:v>90</c:v>
              </c:pt>
              <c:pt idx="5">
                <c:v>20</c:v>
              </c:pt>
              <c:pt idx="6">
                <c:v>5</c:v>
              </c:pt>
              <c:pt idx="7">
                <c:v>29</c:v>
              </c:pt>
              <c:pt idx="8">
                <c:v>297</c:v>
              </c:pt>
              <c:pt idx="9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F537-4B78-ADDF-2A4498493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Curatela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163</c:v>
              </c:pt>
              <c:pt idx="1">
                <c:v>140</c:v>
              </c:pt>
              <c:pt idx="2">
                <c:v>24</c:v>
              </c:pt>
              <c:pt idx="3">
                <c:v>192</c:v>
              </c:pt>
              <c:pt idx="4">
                <c:v>111</c:v>
              </c:pt>
              <c:pt idx="5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CD56-48AE-9B88-95388D9B4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A8-4777-89B7-1ACCFC765D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A8-4777-89B7-1ACCFC765D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DA8-4777-89B7-1ACCFC765D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269</c:v>
                </c:pt>
                <c:pt idx="1">
                  <c:v>26</c:v>
                </c:pt>
                <c:pt idx="2">
                  <c:v>910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A8-4777-89B7-1ACCFC765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4315</c:v>
              </c:pt>
              <c:pt idx="1">
                <c:v>753</c:v>
              </c:pt>
              <c:pt idx="2">
                <c:v>833</c:v>
              </c:pt>
              <c:pt idx="3">
                <c:v>180</c:v>
              </c:pt>
              <c:pt idx="4">
                <c:v>116</c:v>
              </c:pt>
              <c:pt idx="5">
                <c:v>228</c:v>
              </c:pt>
              <c:pt idx="6">
                <c:v>3693</c:v>
              </c:pt>
              <c:pt idx="7">
                <c:v>381</c:v>
              </c:pt>
              <c:pt idx="8">
                <c:v>184</c:v>
              </c:pt>
              <c:pt idx="9">
                <c:v>381</c:v>
              </c:pt>
              <c:pt idx="10">
                <c:v>171</c:v>
              </c:pt>
              <c:pt idx="11">
                <c:v>2654</c:v>
              </c:pt>
              <c:pt idx="12">
                <c:v>449</c:v>
              </c:pt>
            </c:numLit>
          </c:val>
          <c:extLst>
            <c:ext xmlns:c16="http://schemas.microsoft.com/office/drawing/2014/chart" uri="{C3380CC4-5D6E-409C-BE32-E72D297353CC}">
              <c16:uniqueId val="{00000000-44EF-4F99-BBE4-242E0F0B24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Aux!$G$2:$G$6</c:f>
              <c:strCache>
                <c:ptCount val="5"/>
                <c:pt idx="0">
                  <c:v>Violencia doméstica / género</c:v>
                </c:pt>
                <c:pt idx="1">
                  <c:v>Libertad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625</c:v>
              </c:pt>
              <c:pt idx="1">
                <c:v>83</c:v>
              </c:pt>
              <c:pt idx="2">
                <c:v>614</c:v>
              </c:pt>
              <c:pt idx="3">
                <c:v>106</c:v>
              </c:pt>
              <c:pt idx="4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6C73-4D66-88D1-610FE0BB30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22</c:v>
              </c:pt>
              <c:pt idx="1">
                <c:v>207</c:v>
              </c:pt>
              <c:pt idx="2">
                <c:v>148</c:v>
              </c:pt>
              <c:pt idx="3">
                <c:v>41</c:v>
              </c:pt>
              <c:pt idx="4">
                <c:v>73</c:v>
              </c:pt>
              <c:pt idx="5">
                <c:v>549</c:v>
              </c:pt>
              <c:pt idx="6">
                <c:v>83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DC19-423A-A5EF-497AA21AB1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248</c:v>
              </c:pt>
              <c:pt idx="1">
                <c:v>127</c:v>
              </c:pt>
              <c:pt idx="2">
                <c:v>59</c:v>
              </c:pt>
              <c:pt idx="3">
                <c:v>64</c:v>
              </c:pt>
              <c:pt idx="4">
                <c:v>869</c:v>
              </c:pt>
              <c:pt idx="5">
                <c:v>72</c:v>
              </c:pt>
              <c:pt idx="6">
                <c:v>192</c:v>
              </c:pt>
              <c:pt idx="7">
                <c:v>68</c:v>
              </c:pt>
              <c:pt idx="8">
                <c:v>207</c:v>
              </c:pt>
              <c:pt idx="9">
                <c:v>179</c:v>
              </c:pt>
              <c:pt idx="10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C32B-4223-8ED5-0C834704C6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309</c:v>
              </c:pt>
              <c:pt idx="1">
                <c:v>57</c:v>
              </c:pt>
              <c:pt idx="2">
                <c:v>122</c:v>
              </c:pt>
              <c:pt idx="3">
                <c:v>614</c:v>
              </c:pt>
              <c:pt idx="4">
                <c:v>193</c:v>
              </c:pt>
              <c:pt idx="5">
                <c:v>150</c:v>
              </c:pt>
              <c:pt idx="6">
                <c:v>186</c:v>
              </c:pt>
              <c:pt idx="7">
                <c:v>216</c:v>
              </c:pt>
            </c:numLit>
          </c:val>
          <c:extLst>
            <c:ext xmlns:c16="http://schemas.microsoft.com/office/drawing/2014/chart" uri="{C3380CC4-5D6E-409C-BE32-E72D297353CC}">
              <c16:uniqueId val="{00000000-12B5-442C-9785-CB0B0B8CBA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3</c:v>
              </c:pt>
              <c:pt idx="2">
                <c:v>12</c:v>
              </c:pt>
              <c:pt idx="3">
                <c:v>1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C5B-4698-BC66-297C0DA71C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5</c:v>
              </c:pt>
              <c:pt idx="2">
                <c:v>4</c:v>
              </c:pt>
              <c:pt idx="3">
                <c:v>10</c:v>
              </c:pt>
              <c:pt idx="4">
                <c:v>4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AAD-4C65-BD29-62DE78A6D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387-4666-AE00-CD5B3AD8A6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Aux!$N$2:$N$7</c:f>
              <c:strCache>
                <c:ptCount val="6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C3-49A9-8ED4-B005EB874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Patrimonio</c:v>
                </c:pt>
                <c:pt idx="1">
                  <c:v>Seguridad Vial </c:v>
                </c:pt>
                <c:pt idx="2">
                  <c:v>Falsedades</c:v>
                </c:pt>
                <c:pt idx="3">
                  <c:v>Administración Pública</c:v>
                </c:pt>
                <c:pt idx="4">
                  <c:v>S / E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17</c:v>
              </c:pt>
              <c:pt idx="2">
                <c:v>12</c:v>
              </c:pt>
              <c:pt idx="3">
                <c:v>12</c:v>
              </c:pt>
              <c:pt idx="4">
                <c:v>11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BEC7-4027-A246-A2C6021EA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5E-44D4-BDDA-A9B5384E3C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5E-44D4-BDDA-A9B5384E3C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609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5E-44D4-BDDA-A9B5384E3C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9</c:v>
              </c:pt>
              <c:pt idx="1">
                <c:v>10</c:v>
              </c:pt>
              <c:pt idx="2">
                <c:v>2</c:v>
              </c:pt>
              <c:pt idx="3">
                <c:v>3</c:v>
              </c:pt>
              <c:pt idx="4">
                <c:v>1</c:v>
              </c:pt>
              <c:pt idx="5">
                <c:v>1</c:v>
              </c:pt>
              <c:pt idx="6">
                <c:v>34</c:v>
              </c:pt>
              <c:pt idx="7">
                <c:v>3</c:v>
              </c:pt>
              <c:pt idx="8">
                <c:v>18</c:v>
              </c:pt>
              <c:pt idx="9">
                <c:v>1</c:v>
              </c:pt>
              <c:pt idx="1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A8C-417C-952E-2AB6CBEC8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1.1310866141732283E-2"/>
          <c:w val="0.27392224409448818"/>
          <c:h val="0.988689133858267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282</c:v>
              </c:pt>
              <c:pt idx="1">
                <c:v>237</c:v>
              </c:pt>
              <c:pt idx="2">
                <c:v>225</c:v>
              </c:pt>
              <c:pt idx="3">
                <c:v>505</c:v>
              </c:pt>
              <c:pt idx="4">
                <c:v>757</c:v>
              </c:pt>
              <c:pt idx="5">
                <c:v>182</c:v>
              </c:pt>
              <c:pt idx="6">
                <c:v>149</c:v>
              </c:pt>
              <c:pt idx="7">
                <c:v>229</c:v>
              </c:pt>
            </c:numLit>
          </c:val>
          <c:extLst>
            <c:ext xmlns:c16="http://schemas.microsoft.com/office/drawing/2014/chart" uri="{C3380CC4-5D6E-409C-BE32-E72D297353CC}">
              <c16:uniqueId val="{00000000-4AF4-495E-A3FB-009C4A1C3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032-4B8B-834F-90BD77546F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032-4B8B-834F-90BD77546F8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032-4B8B-834F-90BD77546F8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032-4B8B-834F-90BD77546F8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32-4B8B-834F-90BD77546F8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32-4B8B-834F-90BD77546F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8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32-4B8B-834F-90BD77546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F1-4395-BB67-07D3C0CCC7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F1-4395-BB67-07D3C0CCC7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F1-4395-BB67-07D3C0CCC7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DF1-4395-BB67-07D3C0CCC72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DF1-4395-BB67-07D3C0CCC72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1-4395-BB67-07D3C0CCC721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1-4395-BB67-07D3C0CCC72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DF1-4395-BB67-07D3C0CCC72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DF1-4395-BB67-07D3C0CCC7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General</c:formatCode>
                <c:ptCount val="5"/>
                <c:pt idx="0" formatCode="#,##0">
                  <c:v>21</c:v>
                </c:pt>
                <c:pt idx="2" formatCode="#,##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F1-4395-BB67-07D3C0CCC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537</c:v>
              </c:pt>
              <c:pt idx="1">
                <c:v>16</c:v>
              </c:pt>
              <c:pt idx="2">
                <c:v>27</c:v>
              </c:pt>
              <c:pt idx="3">
                <c:v>69</c:v>
              </c:pt>
              <c:pt idx="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93B-4B64-BFE1-C16E239F6D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293</c:v>
              </c:pt>
              <c:pt idx="1">
                <c:v>14</c:v>
              </c:pt>
              <c:pt idx="2">
                <c:v>37</c:v>
              </c:pt>
              <c:pt idx="3">
                <c:v>212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11F-4DF1-9923-5BAA7909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58</c:v>
              </c:pt>
              <c:pt idx="2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C0BB-4F7F-9057-14C0A5F64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17</c:v>
              </c:pt>
              <c:pt idx="1">
                <c:v>25</c:v>
              </c:pt>
              <c:pt idx="2">
                <c:v>100</c:v>
              </c:pt>
              <c:pt idx="3">
                <c:v>32</c:v>
              </c:pt>
              <c:pt idx="4">
                <c:v>20</c:v>
              </c:pt>
              <c:pt idx="5">
                <c:v>11</c:v>
              </c:pt>
              <c:pt idx="6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A33B-4BDD-A413-3AF928D7D9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Violencia de género</c:v>
                </c:pt>
                <c:pt idx="13">
                  <c:v>Otros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13</c:v>
              </c:pt>
              <c:pt idx="2">
                <c:v>9</c:v>
              </c:pt>
              <c:pt idx="3">
                <c:v>6</c:v>
              </c:pt>
              <c:pt idx="4">
                <c:v>11</c:v>
              </c:pt>
              <c:pt idx="5">
                <c:v>19</c:v>
              </c:pt>
              <c:pt idx="6">
                <c:v>7</c:v>
              </c:pt>
              <c:pt idx="7">
                <c:v>6</c:v>
              </c:pt>
              <c:pt idx="8">
                <c:v>2</c:v>
              </c:pt>
              <c:pt idx="9">
                <c:v>1</c:v>
              </c:pt>
              <c:pt idx="10">
                <c:v>15</c:v>
              </c:pt>
              <c:pt idx="11">
                <c:v>20</c:v>
              </c:pt>
              <c:pt idx="12">
                <c:v>6</c:v>
              </c:pt>
              <c:pt idx="13">
                <c:v>77</c:v>
              </c:pt>
              <c:pt idx="14">
                <c:v>9</c:v>
              </c:pt>
              <c:pt idx="1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02A-4908-ADDF-0825013E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Intervención en adopciones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151</c:v>
              </c:pt>
              <c:pt idx="1">
                <c:v>67</c:v>
              </c:pt>
              <c:pt idx="2">
                <c:v>84</c:v>
              </c:pt>
              <c:pt idx="3">
                <c:v>19</c:v>
              </c:pt>
              <c:pt idx="4">
                <c:v>10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4925-4334-992C-00DA28E7D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3D-445F-939E-98AD9285AA8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3D-445F-939E-98AD9285AA8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860</c:v>
                </c:pt>
                <c:pt idx="1">
                  <c:v>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D-445F-939E-98AD9285A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C7D-4495-8FFE-E0E6BD6324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C7D-4495-8FFE-E0E6BD6324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18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7D-4495-8FFE-E0E6BD632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7BF-49A7-B648-33EA17E1DCD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7BF-49A7-B648-33EA17E1DCD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7BF-49A7-B648-33EA17E1DCD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7BF-49A7-B648-33EA17E1DCD4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41</c:v>
                </c:pt>
                <c:pt idx="1">
                  <c:v>33</c:v>
                </c:pt>
                <c:pt idx="2">
                  <c:v>2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7BF-49A7-B648-33EA17E1DCD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280</c:v>
              </c:pt>
              <c:pt idx="1">
                <c:v>42</c:v>
              </c:pt>
              <c:pt idx="2">
                <c:v>2</c:v>
              </c:pt>
              <c:pt idx="3">
                <c:v>7</c:v>
              </c:pt>
              <c:pt idx="4">
                <c:v>1</c:v>
              </c:pt>
              <c:pt idx="5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D2FE-4630-A0E5-DBEC67461D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Intimidad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110</c:v>
              </c:pt>
              <c:pt idx="1">
                <c:v>2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9415-4174-A25E-225E628B6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29</c:v>
              </c:pt>
              <c:pt idx="1">
                <c:v>14</c:v>
              </c:pt>
              <c:pt idx="2">
                <c:v>31</c:v>
              </c:pt>
              <c:pt idx="3">
                <c:v>31</c:v>
              </c:pt>
              <c:pt idx="4">
                <c:v>103</c:v>
              </c:pt>
              <c:pt idx="5">
                <c:v>98</c:v>
              </c:pt>
              <c:pt idx="6">
                <c:v>48</c:v>
              </c:pt>
              <c:pt idx="7">
                <c:v>3</c:v>
              </c:pt>
              <c:pt idx="8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190A-4B17-B4C7-AB0F0014A4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C82-46C4-92F5-531D91E042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20-4071-BB38-FA824F2E55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20-4071-BB38-FA824F2E5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15</c:v>
                </c:pt>
                <c:pt idx="1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20-4071-BB38-FA824F2E5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8C9-4C71-9675-815BA75708A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8C9-4C71-9675-815BA75708A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8C9-4C71-9675-815BA75708A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8C9-4C71-9675-815BA75708A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9-4C71-9675-815BA75708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226</c:v>
                </c:pt>
                <c:pt idx="1">
                  <c:v>157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8C9-4C71-9675-815BA7570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782</c:v>
              </c:pt>
              <c:pt idx="1">
                <c:v>66</c:v>
              </c:pt>
              <c:pt idx="2">
                <c:v>9</c:v>
              </c:pt>
              <c:pt idx="3">
                <c:v>8</c:v>
              </c:pt>
              <c:pt idx="4">
                <c:v>1</c:v>
              </c:pt>
              <c:pt idx="5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DA9D-4D14-BDEA-7C075A76BF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256</c:v>
              </c:pt>
              <c:pt idx="1">
                <c:v>17</c:v>
              </c:pt>
              <c:pt idx="2">
                <c:v>1</c:v>
              </c:pt>
              <c:pt idx="3">
                <c:v>108</c:v>
              </c:pt>
            </c:numLit>
          </c:val>
          <c:extLst>
            <c:ext xmlns:c16="http://schemas.microsoft.com/office/drawing/2014/chart" uri="{C3380CC4-5D6E-409C-BE32-E72D297353CC}">
              <c16:uniqueId val="{00000000-42A6-42EF-B5D7-8530BC3B3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1A-4645-9A21-E48DB30F9E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1A-4645-9A21-E48DB30F9EF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836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A-4645-9A21-E48DB30F9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8A9-4109-9BE2-6E7CA56A79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437</c:v>
              </c:pt>
            </c:numLit>
          </c:val>
          <c:extLst>
            <c:ext xmlns:c16="http://schemas.microsoft.com/office/drawing/2014/chart" uri="{C3380CC4-5D6E-409C-BE32-E72D297353CC}">
              <c16:uniqueId val="{00000000-2C5B-4881-8F16-C945218A5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BA59-4E11-B9EA-99D87DB11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EEC-404C-B050-1A7AD8641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260-4F3B-8282-4988E56F6A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12</c:v>
              </c:pt>
              <c:pt idx="1">
                <c:v>222</c:v>
              </c:pt>
              <c:pt idx="2">
                <c:v>34</c:v>
              </c:pt>
              <c:pt idx="3">
                <c:v>14</c:v>
              </c:pt>
              <c:pt idx="4">
                <c:v>97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A42-4663-828E-CEF3D3A63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370</c:v>
              </c:pt>
              <c:pt idx="2">
                <c:v>6</c:v>
              </c:pt>
              <c:pt idx="3">
                <c:v>10</c:v>
              </c:pt>
              <c:pt idx="4">
                <c:v>225</c:v>
              </c:pt>
            </c:numLit>
          </c:val>
          <c:extLst>
            <c:ext xmlns:c16="http://schemas.microsoft.com/office/drawing/2014/chart" uri="{C3380CC4-5D6E-409C-BE32-E72D297353CC}">
              <c16:uniqueId val="{00000000-E4C2-4F89-9C64-C3D8F931C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326</c:v>
              </c:pt>
              <c:pt idx="2">
                <c:v>4</c:v>
              </c:pt>
              <c:pt idx="3">
                <c:v>11</c:v>
              </c:pt>
              <c:pt idx="4">
                <c:v>205</c:v>
              </c:pt>
            </c:numLit>
          </c:val>
          <c:extLst>
            <c:ext xmlns:c16="http://schemas.microsoft.com/office/drawing/2014/chart" uri="{C3380CC4-5D6E-409C-BE32-E72D297353CC}">
              <c16:uniqueId val="{00000000-15C3-42E0-BA1D-CE5B52B52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0F-4098-B989-BA8AFB78FF6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0F-4098-B989-BA8AFB78FF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45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0F-4098-B989-BA8AFB78F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98</c:v>
              </c:pt>
              <c:pt idx="2">
                <c:v>13</c:v>
              </c:pt>
              <c:pt idx="3">
                <c:v>3</c:v>
              </c:pt>
              <c:pt idx="4">
                <c:v>8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922F-4507-8BF9-89657D761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90</c:v>
              </c:pt>
              <c:pt idx="2">
                <c:v>16</c:v>
              </c:pt>
              <c:pt idx="3">
                <c:v>1</c:v>
              </c:pt>
              <c:pt idx="4">
                <c:v>19</c:v>
              </c:pt>
              <c:pt idx="5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C9E7-4AF0-8A25-8846F820A5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Aux!$AT$2:$AT$4</c:f>
              <c:strCache>
                <c:ptCount val="3"/>
                <c:pt idx="0">
                  <c:v>Conducción a velocidad con exceso reglamentario</c:v>
                </c:pt>
                <c:pt idx="1">
                  <c:v>Conducción temeraria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2</c:v>
              </c:pt>
              <c:pt idx="2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034-4AF4-8F9A-FB78092C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545-445F-9440-F6835C6347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425</c:v>
              </c:pt>
              <c:pt idx="2">
                <c:v>18</c:v>
              </c:pt>
              <c:pt idx="3">
                <c:v>26</c:v>
              </c:pt>
              <c:pt idx="4">
                <c:v>281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66B-4EE7-B5F9-AB9E84ABA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3B3A-42AE-A764-4A9E4439F0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Aux!$AF$2:$AF$6</c:f>
              <c:strCache>
                <c:ptCount val="5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  <c:pt idx="4">
                  <c:v>Procedimiento Ordinario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63</c:v>
              </c:pt>
              <c:pt idx="2">
                <c:v>2</c:v>
              </c:pt>
              <c:pt idx="3">
                <c:v>7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4787-4F38-8A86-4B12BE0CB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</c:f>
              <c:strCache>
                <c:ptCount val="1"/>
                <c:pt idx="0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19E-441C-B64A-BBBA582E6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Medio ambiente</c:v>
                </c:pt>
                <c:pt idx="1">
                  <c:v>Patrimonio histórico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0E6B-400C-BE79-153AFDFD2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90-4A6B-A66D-752DE9111E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90-4A6B-A66D-752DE9111E6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46</c:v>
                </c:pt>
                <c:pt idx="1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0-4A6B-A66D-752DE9111E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5F-4A8D-AEDF-28D865455D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5F-4A8D-AEDF-28D865455D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5F-4A8D-AEDF-28D865455D2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D5F-4A8D-AEDF-28D865455D2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D5F-4A8D-AEDF-28D865455D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F-4A8D-AEDF-28D865455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72-4F87-8170-3B099687EB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72-4F87-8170-3B099687EB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330</c:v>
                </c:pt>
                <c:pt idx="1">
                  <c:v>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72-4F87-8170-3B099687EB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4.xml"/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B3DD848-4C70-86FC-14A8-FE320CB6EC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ACC826E-1AAF-9463-07FD-35E4FDCE03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7D4ACF56-564D-4442-4F83-DD5DA28E6E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143CBDFA-AD9A-D443-58AC-5C191369A2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9F5E6622-5EC4-077E-34AC-819F27AF1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C733C0FF-A62A-043C-480F-8F3A586898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7E082C6-4CC6-F224-912D-586EE0BA8E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41194D51-098C-D90A-572E-F9BA853DF3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88A017AE-554E-8A20-D5B3-64A55AEABC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07EEB04F-B1A3-9964-252F-E80FEB61B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EACFAE40-24D3-3D0F-10D8-78D48C3A42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2F853578-55F6-2250-58CC-B853184C8E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421BE38-8120-4F2A-8EED-DFF3475EF0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2D26C69-E1C6-4A16-AF1E-CCE9D30BA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DCDAF63-6D2B-8A91-9C6D-F0478675FE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4308D202-881E-B28C-2E6F-947D493A16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3AB339BA-F400-9942-7C51-F0E898C8FF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70ADF664-DE6B-8DC8-6DAA-332FA4A7B6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53609439-8A73-D3D2-4CE8-F26DB756AD8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F2B77480-1C06-0081-F755-C47EE2A015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78461EF8-AA5B-403F-BC1F-67BB86C76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71D5399-6645-4AE4-BCA6-40D55592FD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1A71CFFE-CDCA-49B8-8F2C-8B172A9953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4AB1546B-C122-46D2-A862-9AE46632F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4550C844-BE36-4A3D-BEAB-E2732B859F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6B33916-3337-4E15-9682-EF50A3A17A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F3960F2B-D94D-4858-BF76-56E56C27B9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962B9B3-949E-4A87-A6AB-3F2320785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9E27CF91-56E7-4C80-87F0-CF2DBD7FC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DB42CF5-927A-4CC4-8197-05E3F6017E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97E9C16-A2CC-44D7-8451-29DB48F1A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E6592F7-D0B0-4B0B-89F1-6CEEBAB6FB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D02C9AE0-B80B-4BCD-A369-71E71BAFDB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669B6B90-9B73-D2D8-DFF8-4AB02411E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41275</xdr:colOff>
      <xdr:row>6</xdr:row>
      <xdr:rowOff>180975</xdr:rowOff>
    </xdr:from>
    <xdr:to>
      <xdr:col>21</xdr:col>
      <xdr:colOff>485775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26FF96BC-8A1A-115B-BA20-98EDB5B8FD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250825</xdr:colOff>
      <xdr:row>7</xdr:row>
      <xdr:rowOff>114300</xdr:rowOff>
    </xdr:from>
    <xdr:to>
      <xdr:col>54</xdr:col>
      <xdr:colOff>12700</xdr:colOff>
      <xdr:row>17</xdr:row>
      <xdr:rowOff>19050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5E6F17B-3378-DED1-A298-0097C86C88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352425</xdr:colOff>
      <xdr:row>6</xdr:row>
      <xdr:rowOff>241300</xdr:rowOff>
    </xdr:from>
    <xdr:to>
      <xdr:col>60</xdr:col>
      <xdr:colOff>247650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39DCD74-336C-281D-E5B0-67C06ADF28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103ED50B-CCF3-93CA-A8F2-F5FF1C844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6E0D9B3-25C6-8018-5A44-7667025941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223E088-4DD2-49A1-8D2E-66417EDD7D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0BE008E-8BFD-461D-AC30-D13FB9186F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7F9F46C-646A-2F4E-D65D-6A897EA7B3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F562CB8-C354-5ED9-4790-A49A41DAA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6FAC1C80-221A-6FF3-4EC8-C5D9D3E030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E423AB40-9920-DBFF-D63C-38926171D5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F6B7C74-1737-4DAC-AFDB-C78651E69B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DFC32B4F-8640-4D73-A7D9-4139BF9D25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CFDDD8DA-DECB-CD30-E624-7F3D59EE51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7B880B7E-665F-4807-8E30-A316918AC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66DD4E8-CEDB-5B57-6974-71A7A81F1A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0AA0624-0E83-402A-BD61-371FA0C2A7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7B917490-A2A7-4830-BDDD-4F40CFBA3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828DE5D-64F1-29AF-1739-79C2F18B8D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A3A5A592-A623-42C1-6A66-ABE8F87E9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7E650FE7-08E9-BF27-272C-FFF436BCC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5A017C10-96D9-4A5A-9E08-5F3B4218C7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D1D57884-0D1F-9B0D-295D-3ED5947D9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CEE9E06-32AB-088C-DE49-95694C0DFF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E3BDD72-8993-3113-773B-91BF6A2B64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FE65825-6C06-B7DD-7485-2BB9C3B293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432B235E-AA98-CFAE-E4BF-387D67CB655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AF94E4C9-BE38-D4FF-FBE6-4CC32B3E99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3B9F6E55-14B4-A002-F10B-59606314A2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D9EFB37F-7B6C-9905-7B07-84838CC4DD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87D219D3-224E-D6BD-1895-707E4ADD87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CA359B1C-3ACA-A593-F5F6-AFE075BED9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AFAB8086-FC38-947F-6E42-313CBD7698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48252B5-9F73-4ED8-BC67-97BB22285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zbT9B7MQUOqRNO7qLe3ws5YaOdRr29+Kywgnpkq8PkjsYPqTc63PxNh7mh8pLzb/D1dKTN++kIXrPKrtR+xWzg==" saltValue="B+Q1IGqPy4lYiUZfA4zf2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2</v>
      </c>
      <c r="D5" s="14">
        <v>1</v>
      </c>
      <c r="E5" s="24">
        <v>1</v>
      </c>
    </row>
    <row r="6" spans="1:5" x14ac:dyDescent="0.25">
      <c r="A6" s="22" t="s">
        <v>1180</v>
      </c>
      <c r="B6" s="17"/>
      <c r="C6" s="14">
        <v>1</v>
      </c>
      <c r="D6" s="14">
        <v>0</v>
      </c>
      <c r="E6" s="24">
        <v>1</v>
      </c>
    </row>
    <row r="7" spans="1:5" x14ac:dyDescent="0.25">
      <c r="A7" s="22" t="s">
        <v>1181</v>
      </c>
      <c r="B7" s="17"/>
      <c r="C7" s="18"/>
      <c r="D7" s="18"/>
      <c r="E7" s="23"/>
    </row>
    <row r="8" spans="1:5" x14ac:dyDescent="0.25">
      <c r="A8" s="22" t="s">
        <v>1182</v>
      </c>
      <c r="B8" s="17"/>
      <c r="C8" s="14">
        <v>3</v>
      </c>
      <c r="D8" s="14">
        <v>0</v>
      </c>
      <c r="E8" s="24">
        <v>3</v>
      </c>
    </row>
    <row r="9" spans="1:5" x14ac:dyDescent="0.25">
      <c r="A9" s="22" t="s">
        <v>610</v>
      </c>
      <c r="B9" s="17"/>
      <c r="C9" s="18"/>
      <c r="D9" s="18"/>
      <c r="E9" s="23"/>
    </row>
    <row r="10" spans="1:5" x14ac:dyDescent="0.25">
      <c r="A10" s="22" t="s">
        <v>1183</v>
      </c>
      <c r="B10" s="17"/>
      <c r="C10" s="14">
        <v>1</v>
      </c>
      <c r="D10" s="14">
        <v>1</v>
      </c>
      <c r="E10" s="24">
        <v>0</v>
      </c>
    </row>
    <row r="11" spans="1:5" x14ac:dyDescent="0.25">
      <c r="A11" s="204" t="s">
        <v>951</v>
      </c>
      <c r="B11" s="205"/>
      <c r="C11" s="32">
        <v>7</v>
      </c>
      <c r="D11" s="32">
        <v>2</v>
      </c>
      <c r="E11" s="32">
        <v>5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/>
    </row>
    <row r="15" spans="1:5" x14ac:dyDescent="0.25">
      <c r="A15" s="22" t="s">
        <v>1186</v>
      </c>
      <c r="B15" s="17"/>
      <c r="C15" s="23"/>
    </row>
    <row r="16" spans="1:5" x14ac:dyDescent="0.25">
      <c r="A16" s="22" t="s">
        <v>1187</v>
      </c>
      <c r="B16" s="17"/>
      <c r="C16" s="23"/>
    </row>
    <row r="17" spans="1:3" x14ac:dyDescent="0.25">
      <c r="A17" s="204" t="s">
        <v>951</v>
      </c>
      <c r="B17" s="205"/>
      <c r="C17" s="49"/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15</v>
      </c>
    </row>
    <row r="22" spans="1:3" x14ac:dyDescent="0.25">
      <c r="A22" s="22" t="s">
        <v>1180</v>
      </c>
      <c r="B22" s="17"/>
      <c r="C22" s="24">
        <v>1</v>
      </c>
    </row>
    <row r="23" spans="1:3" x14ac:dyDescent="0.25">
      <c r="A23" s="22" t="s">
        <v>1181</v>
      </c>
      <c r="B23" s="17"/>
      <c r="C23" s="24">
        <v>3</v>
      </c>
    </row>
    <row r="24" spans="1:3" x14ac:dyDescent="0.25">
      <c r="A24" s="22" t="s">
        <v>1182</v>
      </c>
      <c r="B24" s="17"/>
      <c r="C24" s="24">
        <v>3</v>
      </c>
    </row>
    <row r="25" spans="1:3" x14ac:dyDescent="0.25">
      <c r="A25" s="22" t="s">
        <v>610</v>
      </c>
      <c r="B25" s="17"/>
      <c r="C25" s="24">
        <v>17</v>
      </c>
    </row>
    <row r="26" spans="1:3" x14ac:dyDescent="0.25">
      <c r="A26" s="22" t="s">
        <v>1183</v>
      </c>
      <c r="B26" s="17"/>
      <c r="C26" s="24">
        <v>35</v>
      </c>
    </row>
    <row r="27" spans="1:3" x14ac:dyDescent="0.25">
      <c r="A27" s="204" t="s">
        <v>951</v>
      </c>
      <c r="B27" s="205"/>
      <c r="C27" s="32">
        <v>74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1</v>
      </c>
    </row>
    <row r="32" spans="1:3" x14ac:dyDescent="0.25">
      <c r="A32" s="22" t="s">
        <v>1024</v>
      </c>
      <c r="B32" s="17"/>
      <c r="C32" s="23"/>
    </row>
    <row r="33" spans="1:3" x14ac:dyDescent="0.25">
      <c r="A33" s="22" t="s">
        <v>1189</v>
      </c>
      <c r="B33" s="17"/>
      <c r="C33" s="24">
        <v>63</v>
      </c>
    </row>
    <row r="34" spans="1:3" x14ac:dyDescent="0.25">
      <c r="A34" s="22" t="s">
        <v>1122</v>
      </c>
      <c r="B34" s="17"/>
      <c r="C34" s="24">
        <v>2</v>
      </c>
    </row>
    <row r="35" spans="1:3" x14ac:dyDescent="0.25">
      <c r="A35" s="22" t="s">
        <v>1190</v>
      </c>
      <c r="B35" s="17"/>
      <c r="C35" s="24">
        <v>7</v>
      </c>
    </row>
    <row r="36" spans="1:3" x14ac:dyDescent="0.25">
      <c r="A36" s="22" t="s">
        <v>1026</v>
      </c>
      <c r="B36" s="17"/>
      <c r="C36" s="23"/>
    </row>
    <row r="37" spans="1:3" x14ac:dyDescent="0.25">
      <c r="A37" s="22" t="s">
        <v>1027</v>
      </c>
      <c r="B37" s="17"/>
      <c r="C37" s="24">
        <v>1</v>
      </c>
    </row>
    <row r="38" spans="1:3" x14ac:dyDescent="0.25">
      <c r="A38" s="22" t="s">
        <v>1085</v>
      </c>
      <c r="B38" s="17"/>
      <c r="C38" s="23"/>
    </row>
    <row r="39" spans="1:3" x14ac:dyDescent="0.25">
      <c r="A39" s="22" t="s">
        <v>1086</v>
      </c>
      <c r="B39" s="17"/>
      <c r="C39" s="23"/>
    </row>
    <row r="40" spans="1:3" x14ac:dyDescent="0.25">
      <c r="A40" s="204" t="s">
        <v>951</v>
      </c>
      <c r="B40" s="205"/>
      <c r="C40" s="32">
        <v>74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1</v>
      </c>
    </row>
    <row r="45" spans="1:3" x14ac:dyDescent="0.25">
      <c r="A45" s="22" t="s">
        <v>1180</v>
      </c>
      <c r="B45" s="17"/>
      <c r="C45" s="23"/>
    </row>
    <row r="46" spans="1:3" x14ac:dyDescent="0.25">
      <c r="A46" s="22" t="s">
        <v>1181</v>
      </c>
      <c r="B46" s="17"/>
      <c r="C46" s="23"/>
    </row>
    <row r="47" spans="1:3" x14ac:dyDescent="0.25">
      <c r="A47" s="22" t="s">
        <v>1182</v>
      </c>
      <c r="B47" s="17"/>
      <c r="C47" s="24">
        <v>2</v>
      </c>
    </row>
    <row r="48" spans="1:3" x14ac:dyDescent="0.25">
      <c r="A48" s="22" t="s">
        <v>610</v>
      </c>
      <c r="B48" s="17"/>
      <c r="C48" s="23"/>
    </row>
    <row r="49" spans="1:3" x14ac:dyDescent="0.25">
      <c r="A49" s="22" t="s">
        <v>1183</v>
      </c>
      <c r="B49" s="17"/>
      <c r="C49" s="24">
        <v>4</v>
      </c>
    </row>
    <row r="50" spans="1:3" x14ac:dyDescent="0.25">
      <c r="A50" s="204" t="s">
        <v>951</v>
      </c>
      <c r="B50" s="205"/>
      <c r="C50" s="32">
        <v>7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7" t="s">
        <v>1179</v>
      </c>
      <c r="B53" s="13" t="s">
        <v>76</v>
      </c>
      <c r="C53" s="23"/>
    </row>
    <row r="54" spans="1:3" x14ac:dyDescent="0.25">
      <c r="A54" s="189"/>
      <c r="B54" s="13" t="s">
        <v>77</v>
      </c>
      <c r="C54" s="24">
        <v>1</v>
      </c>
    </row>
    <row r="55" spans="1:3" x14ac:dyDescent="0.25">
      <c r="A55" s="187" t="s">
        <v>1180</v>
      </c>
      <c r="B55" s="13" t="s">
        <v>76</v>
      </c>
      <c r="C55" s="23"/>
    </row>
    <row r="56" spans="1:3" x14ac:dyDescent="0.25">
      <c r="A56" s="189"/>
      <c r="B56" s="13" t="s">
        <v>77</v>
      </c>
      <c r="C56" s="23"/>
    </row>
    <row r="57" spans="1:3" x14ac:dyDescent="0.25">
      <c r="A57" s="187" t="s">
        <v>1181</v>
      </c>
      <c r="B57" s="13" t="s">
        <v>76</v>
      </c>
      <c r="C57" s="24">
        <v>0</v>
      </c>
    </row>
    <row r="58" spans="1:3" x14ac:dyDescent="0.25">
      <c r="A58" s="189"/>
      <c r="B58" s="13" t="s">
        <v>77</v>
      </c>
      <c r="C58" s="24">
        <v>4</v>
      </c>
    </row>
    <row r="59" spans="1:3" x14ac:dyDescent="0.25">
      <c r="A59" s="187" t="s">
        <v>1182</v>
      </c>
      <c r="B59" s="13" t="s">
        <v>76</v>
      </c>
      <c r="C59" s="24">
        <v>0</v>
      </c>
    </row>
    <row r="60" spans="1:3" x14ac:dyDescent="0.25">
      <c r="A60" s="189"/>
      <c r="B60" s="13" t="s">
        <v>77</v>
      </c>
      <c r="C60" s="23"/>
    </row>
    <row r="61" spans="1:3" x14ac:dyDescent="0.25">
      <c r="A61" s="187" t="s">
        <v>610</v>
      </c>
      <c r="B61" s="13" t="s">
        <v>76</v>
      </c>
      <c r="C61" s="24">
        <v>0</v>
      </c>
    </row>
    <row r="62" spans="1:3" x14ac:dyDescent="0.25">
      <c r="A62" s="189"/>
      <c r="B62" s="13" t="s">
        <v>77</v>
      </c>
      <c r="C62" s="23"/>
    </row>
    <row r="63" spans="1:3" x14ac:dyDescent="0.25">
      <c r="A63" s="187" t="s">
        <v>1183</v>
      </c>
      <c r="B63" s="13" t="s">
        <v>76</v>
      </c>
      <c r="C63" s="24">
        <v>6</v>
      </c>
    </row>
    <row r="64" spans="1:3" x14ac:dyDescent="0.25">
      <c r="A64" s="189"/>
      <c r="B64" s="13" t="s">
        <v>77</v>
      </c>
      <c r="C64" s="24">
        <v>0</v>
      </c>
    </row>
    <row r="65" spans="1:3" x14ac:dyDescent="0.25">
      <c r="A65" s="204" t="s">
        <v>951</v>
      </c>
      <c r="B65" s="205"/>
      <c r="C65" s="32">
        <v>11</v>
      </c>
    </row>
  </sheetData>
  <sheetProtection algorithmName="SHA-512" hashValue="8hYp9VoqnNBHG6jMNgsy0PQjv7Re7Rxn9HwPXRBgxJczl8zBAZ/s+N480q9Cqe9e868PVDHqdsmW7iZDKb7Wmg==" saltValue="9PWwqz7xnp5k4woKsllTa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6" t="s">
        <v>1197</v>
      </c>
      <c r="B5" s="39" t="s">
        <v>1198</v>
      </c>
      <c r="C5" s="45">
        <v>27</v>
      </c>
      <c r="D5" s="45">
        <v>1</v>
      </c>
      <c r="E5" s="45">
        <v>4</v>
      </c>
      <c r="F5" s="40">
        <v>0</v>
      </c>
    </row>
    <row r="6" spans="1:6" x14ac:dyDescent="0.25">
      <c r="A6" s="198"/>
      <c r="B6" s="39" t="s">
        <v>1199</v>
      </c>
      <c r="C6" s="45">
        <v>4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45">
        <v>1</v>
      </c>
      <c r="D7" s="45">
        <v>0</v>
      </c>
      <c r="E7" s="45">
        <v>0</v>
      </c>
      <c r="F7" s="40">
        <v>0</v>
      </c>
    </row>
    <row r="8" spans="1:6" ht="22.5" x14ac:dyDescent="0.25">
      <c r="A8" s="196" t="s">
        <v>1202</v>
      </c>
      <c r="B8" s="39" t="s">
        <v>1203</v>
      </c>
      <c r="C8" s="45">
        <v>13</v>
      </c>
      <c r="D8" s="45">
        <v>4</v>
      </c>
      <c r="E8" s="45">
        <v>3</v>
      </c>
      <c r="F8" s="40">
        <v>1</v>
      </c>
    </row>
    <row r="9" spans="1:6" ht="22.5" x14ac:dyDescent="0.25">
      <c r="A9" s="197"/>
      <c r="B9" s="39" t="s">
        <v>1204</v>
      </c>
      <c r="C9" s="18"/>
      <c r="D9" s="18"/>
      <c r="E9" s="18"/>
      <c r="F9" s="23"/>
    </row>
    <row r="10" spans="1:6" ht="22.5" x14ac:dyDescent="0.25">
      <c r="A10" s="198"/>
      <c r="B10" s="39" t="s">
        <v>1205</v>
      </c>
      <c r="C10" s="45">
        <v>47</v>
      </c>
      <c r="D10" s="45">
        <v>2</v>
      </c>
      <c r="E10" s="45">
        <v>11</v>
      </c>
      <c r="F10" s="40">
        <v>0</v>
      </c>
    </row>
    <row r="11" spans="1:6" ht="22.5" x14ac:dyDescent="0.25">
      <c r="A11" s="196" t="s">
        <v>1206</v>
      </c>
      <c r="B11" s="39" t="s">
        <v>1207</v>
      </c>
      <c r="C11" s="45">
        <v>2</v>
      </c>
      <c r="D11" s="45">
        <v>0</v>
      </c>
      <c r="E11" s="45">
        <v>0</v>
      </c>
      <c r="F11" s="40">
        <v>0</v>
      </c>
    </row>
    <row r="12" spans="1:6" x14ac:dyDescent="0.25">
      <c r="A12" s="197"/>
      <c r="B12" s="39" t="s">
        <v>1208</v>
      </c>
      <c r="C12" s="18"/>
      <c r="D12" s="18"/>
      <c r="E12" s="18"/>
      <c r="F12" s="23"/>
    </row>
    <row r="13" spans="1:6" ht="22.5" x14ac:dyDescent="0.25">
      <c r="A13" s="198"/>
      <c r="B13" s="39" t="s">
        <v>1209</v>
      </c>
      <c r="C13" s="45">
        <v>16</v>
      </c>
      <c r="D13" s="45">
        <v>3</v>
      </c>
      <c r="E13" s="45">
        <v>1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45">
        <v>8</v>
      </c>
      <c r="D14" s="45">
        <v>1</v>
      </c>
      <c r="E14" s="45">
        <v>0</v>
      </c>
      <c r="F14" s="40">
        <v>0</v>
      </c>
    </row>
    <row r="15" spans="1:6" x14ac:dyDescent="0.25">
      <c r="A15" s="196" t="s">
        <v>1212</v>
      </c>
      <c r="B15" s="39" t="s">
        <v>1213</v>
      </c>
      <c r="C15" s="45">
        <v>915</v>
      </c>
      <c r="D15" s="45">
        <v>77</v>
      </c>
      <c r="E15" s="45">
        <v>110</v>
      </c>
      <c r="F15" s="40">
        <v>1</v>
      </c>
    </row>
    <row r="16" spans="1:6" x14ac:dyDescent="0.25">
      <c r="A16" s="197"/>
      <c r="B16" s="39" t="s">
        <v>1214</v>
      </c>
      <c r="C16" s="18"/>
      <c r="D16" s="18"/>
      <c r="E16" s="18"/>
      <c r="F16" s="23"/>
    </row>
    <row r="17" spans="1:6" ht="22.5" x14ac:dyDescent="0.25">
      <c r="A17" s="197"/>
      <c r="B17" s="39" t="s">
        <v>1215</v>
      </c>
      <c r="C17" s="18"/>
      <c r="D17" s="18"/>
      <c r="E17" s="18"/>
      <c r="F17" s="23"/>
    </row>
    <row r="18" spans="1:6" x14ac:dyDescent="0.25">
      <c r="A18" s="197"/>
      <c r="B18" s="39" t="s">
        <v>1216</v>
      </c>
      <c r="C18" s="45">
        <v>1</v>
      </c>
      <c r="D18" s="45">
        <v>0</v>
      </c>
      <c r="E18" s="45">
        <v>0</v>
      </c>
      <c r="F18" s="40">
        <v>0</v>
      </c>
    </row>
    <row r="19" spans="1:6" ht="22.5" x14ac:dyDescent="0.25">
      <c r="A19" s="198"/>
      <c r="B19" s="39" t="s">
        <v>1217</v>
      </c>
      <c r="C19" s="45">
        <v>9</v>
      </c>
      <c r="D19" s="45">
        <v>0</v>
      </c>
      <c r="E19" s="45">
        <v>0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0</v>
      </c>
      <c r="D20" s="45">
        <v>0</v>
      </c>
      <c r="E20" s="45">
        <v>1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4" t="s">
        <v>951</v>
      </c>
      <c r="B22" s="195"/>
      <c r="C22" s="46">
        <v>1043</v>
      </c>
      <c r="D22" s="46">
        <v>88</v>
      </c>
      <c r="E22" s="46">
        <v>130</v>
      </c>
      <c r="F22" s="46">
        <v>2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1</v>
      </c>
    </row>
    <row r="26" spans="1:6" x14ac:dyDescent="0.25">
      <c r="A26" s="43" t="s">
        <v>109</v>
      </c>
      <c r="B26" s="17"/>
      <c r="C26" s="23"/>
    </row>
    <row r="27" spans="1:6" x14ac:dyDescent="0.25">
      <c r="A27" s="43" t="s">
        <v>1055</v>
      </c>
      <c r="B27" s="17"/>
      <c r="C27" s="23"/>
    </row>
    <row r="28" spans="1:6" x14ac:dyDescent="0.25">
      <c r="A28" s="194" t="s">
        <v>951</v>
      </c>
      <c r="B28" s="195"/>
      <c r="C28" s="46">
        <v>1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93</v>
      </c>
    </row>
    <row r="33" spans="1:3" x14ac:dyDescent="0.25">
      <c r="A33" s="43" t="s">
        <v>1224</v>
      </c>
      <c r="B33" s="17"/>
      <c r="C33" s="40">
        <v>37</v>
      </c>
    </row>
    <row r="34" spans="1:3" x14ac:dyDescent="0.25">
      <c r="A34" s="43" t="s">
        <v>77</v>
      </c>
      <c r="B34" s="17"/>
      <c r="C34" s="40">
        <v>74</v>
      </c>
    </row>
    <row r="35" spans="1:3" x14ac:dyDescent="0.25">
      <c r="A35" s="194" t="s">
        <v>951</v>
      </c>
      <c r="B35" s="195"/>
      <c r="C35" s="46">
        <v>204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234</v>
      </c>
    </row>
    <row r="40" spans="1:3" x14ac:dyDescent="0.25">
      <c r="A40" s="43" t="s">
        <v>1227</v>
      </c>
      <c r="B40" s="17"/>
      <c r="C40" s="40">
        <v>137</v>
      </c>
    </row>
    <row r="41" spans="1:3" x14ac:dyDescent="0.25">
      <c r="A41" s="194" t="s">
        <v>951</v>
      </c>
      <c r="B41" s="195"/>
      <c r="C41" s="46">
        <v>371</v>
      </c>
    </row>
    <row r="42" spans="1:3" ht="15.95" customHeight="1" x14ac:dyDescent="0.25"/>
  </sheetData>
  <sheetProtection algorithmName="SHA-512" hashValue="sAJ1sYQZLhcz4EAyxFWVbOWH6/9kLUU1DEm3ZYy6FkuidtjtATF/vDLTYQtcs0Q7YveYdYrWpukn13nB40y1YQ==" saltValue="gEf6nwyEmvAOnAuHTSkD7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1230</v>
      </c>
      <c r="B5" s="13" t="s">
        <v>1231</v>
      </c>
      <c r="C5" s="14">
        <v>589</v>
      </c>
      <c r="D5" s="14">
        <v>455</v>
      </c>
      <c r="E5" s="15">
        <v>0.29450549450549501</v>
      </c>
    </row>
    <row r="6" spans="1:5" x14ac:dyDescent="0.25">
      <c r="A6" s="181"/>
      <c r="B6" s="13" t="s">
        <v>1232</v>
      </c>
      <c r="C6" s="14">
        <v>66</v>
      </c>
      <c r="D6" s="14">
        <v>90</v>
      </c>
      <c r="E6" s="15">
        <v>-0.266666666666667</v>
      </c>
    </row>
    <row r="7" spans="1:5" x14ac:dyDescent="0.25">
      <c r="A7" s="182"/>
      <c r="B7" s="13" t="s">
        <v>1233</v>
      </c>
      <c r="C7" s="14">
        <v>49</v>
      </c>
      <c r="D7" s="14">
        <v>34</v>
      </c>
      <c r="E7" s="15">
        <v>0.441176470588235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80" t="s">
        <v>1235</v>
      </c>
      <c r="B11" s="13" t="s">
        <v>1236</v>
      </c>
      <c r="C11" s="14">
        <v>0</v>
      </c>
      <c r="D11" s="14">
        <v>5</v>
      </c>
      <c r="E11" s="15">
        <v>-1</v>
      </c>
    </row>
    <row r="12" spans="1:5" x14ac:dyDescent="0.25">
      <c r="A12" s="181"/>
      <c r="B12" s="13" t="s">
        <v>1237</v>
      </c>
      <c r="C12" s="14">
        <v>67</v>
      </c>
      <c r="D12" s="14">
        <v>8</v>
      </c>
      <c r="E12" s="15">
        <v>7.375</v>
      </c>
    </row>
    <row r="13" spans="1:5" x14ac:dyDescent="0.25">
      <c r="A13" s="181"/>
      <c r="B13" s="13" t="s">
        <v>1238</v>
      </c>
      <c r="C13" s="14">
        <v>84</v>
      </c>
      <c r="D13" s="14">
        <v>45</v>
      </c>
      <c r="E13" s="15">
        <v>0.86666666666666703</v>
      </c>
    </row>
    <row r="14" spans="1:5" x14ac:dyDescent="0.25">
      <c r="A14" s="181"/>
      <c r="B14" s="13" t="s">
        <v>1239</v>
      </c>
      <c r="C14" s="14">
        <v>151</v>
      </c>
      <c r="D14" s="14">
        <v>69</v>
      </c>
      <c r="E14" s="15">
        <v>1.1884057971014499</v>
      </c>
    </row>
    <row r="15" spans="1:5" x14ac:dyDescent="0.25">
      <c r="A15" s="181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1241</v>
      </c>
      <c r="C16" s="14">
        <v>5</v>
      </c>
      <c r="D16" s="14">
        <v>11</v>
      </c>
      <c r="E16" s="15">
        <v>-0.54545454545454497</v>
      </c>
    </row>
    <row r="17" spans="1:5" x14ac:dyDescent="0.25">
      <c r="A17" s="181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1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2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80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1"/>
      <c r="B24" s="13" t="s">
        <v>1248</v>
      </c>
      <c r="C24" s="14">
        <v>18</v>
      </c>
      <c r="D24" s="14">
        <v>14</v>
      </c>
      <c r="E24" s="15">
        <v>0.28571428571428598</v>
      </c>
    </row>
    <row r="25" spans="1:5" x14ac:dyDescent="0.25">
      <c r="A25" s="181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2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80" t="s">
        <v>1251</v>
      </c>
      <c r="B30" s="13" t="s">
        <v>1252</v>
      </c>
      <c r="C30" s="14">
        <v>0</v>
      </c>
      <c r="D30" s="14">
        <v>6</v>
      </c>
      <c r="E30" s="15">
        <v>-1</v>
      </c>
    </row>
    <row r="31" spans="1:5" x14ac:dyDescent="0.25">
      <c r="A31" s="181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82"/>
      <c r="B32" s="13" t="s">
        <v>1254</v>
      </c>
      <c r="C32" s="14">
        <v>0</v>
      </c>
      <c r="D32" s="14">
        <v>5</v>
      </c>
      <c r="E32" s="15">
        <v>-1</v>
      </c>
    </row>
  </sheetData>
  <sheetProtection algorithmName="SHA-512" hashValue="3x5AFwk2JbSGGliS0j7jBfvP6kziFc7Y/Ojq+vxiVn2yR10nszoA5dLseNZvd5xCSoufpe5EM5TduQhmD5ymRw==" saltValue="Wwk1TiJMFt+DI/OKDdwoT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80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1"/>
      <c r="B6" s="13" t="s">
        <v>1259</v>
      </c>
      <c r="C6" s="14">
        <v>0</v>
      </c>
      <c r="D6" s="14">
        <v>1</v>
      </c>
      <c r="E6" s="15">
        <v>-1</v>
      </c>
    </row>
    <row r="7" spans="1:5" x14ac:dyDescent="0.25">
      <c r="A7" s="181"/>
      <c r="B7" s="13" t="s">
        <v>1260</v>
      </c>
      <c r="C7" s="14">
        <v>7</v>
      </c>
      <c r="D7" s="14">
        <v>3</v>
      </c>
      <c r="E7" s="15">
        <v>1.3333333333333299</v>
      </c>
    </row>
    <row r="8" spans="1:5" x14ac:dyDescent="0.25">
      <c r="A8" s="181"/>
      <c r="B8" s="13" t="s">
        <v>1261</v>
      </c>
      <c r="C8" s="14">
        <v>41</v>
      </c>
      <c r="D8" s="14">
        <v>6</v>
      </c>
      <c r="E8" s="15">
        <v>5.8333333333333304</v>
      </c>
    </row>
    <row r="9" spans="1:5" x14ac:dyDescent="0.25">
      <c r="A9" s="181"/>
      <c r="B9" s="13" t="s">
        <v>1262</v>
      </c>
      <c r="C9" s="14">
        <v>1</v>
      </c>
      <c r="D9" s="14">
        <v>3</v>
      </c>
      <c r="E9" s="15">
        <v>-0.66666666666666696</v>
      </c>
    </row>
    <row r="10" spans="1:5" x14ac:dyDescent="0.25">
      <c r="A10" s="181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81"/>
      <c r="B11" s="13" t="s">
        <v>1264</v>
      </c>
      <c r="C11" s="14">
        <v>82</v>
      </c>
      <c r="D11" s="14">
        <v>71</v>
      </c>
      <c r="E11" s="15">
        <v>0.154929577464789</v>
      </c>
    </row>
    <row r="12" spans="1:5" x14ac:dyDescent="0.25">
      <c r="A12" s="181"/>
      <c r="B12" s="13" t="s">
        <v>1265</v>
      </c>
      <c r="C12" s="14">
        <v>4</v>
      </c>
      <c r="D12" s="14">
        <v>10</v>
      </c>
      <c r="E12" s="15">
        <v>-0.6</v>
      </c>
    </row>
    <row r="13" spans="1:5" x14ac:dyDescent="0.25">
      <c r="A13" s="181"/>
      <c r="B13" s="13" t="s">
        <v>1266</v>
      </c>
      <c r="C13" s="14">
        <v>0</v>
      </c>
      <c r="D13" s="14">
        <v>2</v>
      </c>
      <c r="E13" s="15">
        <v>-1</v>
      </c>
    </row>
    <row r="14" spans="1:5" x14ac:dyDescent="0.25">
      <c r="A14" s="181"/>
      <c r="B14" s="13" t="s">
        <v>1267</v>
      </c>
      <c r="C14" s="14">
        <v>1</v>
      </c>
      <c r="D14" s="14">
        <v>1</v>
      </c>
      <c r="E14" s="15">
        <v>0</v>
      </c>
    </row>
    <row r="15" spans="1:5" x14ac:dyDescent="0.25">
      <c r="A15" s="181"/>
      <c r="B15" s="13" t="s">
        <v>1268</v>
      </c>
      <c r="C15" s="14">
        <v>0</v>
      </c>
      <c r="D15" s="14">
        <v>1</v>
      </c>
      <c r="E15" s="15">
        <v>-1</v>
      </c>
    </row>
    <row r="16" spans="1:5" x14ac:dyDescent="0.25">
      <c r="A16" s="182"/>
      <c r="B16" s="13" t="s">
        <v>106</v>
      </c>
      <c r="C16" s="14">
        <v>70</v>
      </c>
      <c r="D16" s="14">
        <v>28</v>
      </c>
      <c r="E16" s="15">
        <v>1.5</v>
      </c>
    </row>
  </sheetData>
  <sheetProtection algorithmName="SHA-512" hashValue="GeZ/SsmAy0n2bJBxwRUyYwH1+FLE3lV18NISCZgABYd64CqILZcOl4dv3qu2giyYpKTAHNkI2r/c4Ramqv/akQ==" saltValue="fRk09seb1kNRypxD5KhVn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80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1"/>
      <c r="B5" s="53" t="s">
        <v>1023</v>
      </c>
      <c r="C5" s="54">
        <v>18</v>
      </c>
      <c r="D5" s="54">
        <v>0</v>
      </c>
      <c r="E5" s="54">
        <v>12</v>
      </c>
      <c r="F5" s="54">
        <v>0</v>
      </c>
      <c r="G5" s="54">
        <v>0</v>
      </c>
      <c r="H5" s="54">
        <v>12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1"/>
      <c r="B6" s="53" t="s">
        <v>1282</v>
      </c>
      <c r="C6" s="54">
        <v>0</v>
      </c>
      <c r="D6" s="54">
        <v>0</v>
      </c>
      <c r="E6" s="54">
        <v>2</v>
      </c>
      <c r="F6" s="54">
        <v>0</v>
      </c>
      <c r="G6" s="54">
        <v>0</v>
      </c>
      <c r="H6" s="54">
        <v>4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2"/>
      <c r="B7" s="53" t="s">
        <v>1283</v>
      </c>
      <c r="C7" s="54">
        <v>1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80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1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1"/>
      <c r="B10" s="53" t="s">
        <v>1287</v>
      </c>
      <c r="C10" s="54">
        <v>8</v>
      </c>
      <c r="D10" s="54">
        <v>0</v>
      </c>
      <c r="E10" s="54">
        <v>3</v>
      </c>
      <c r="F10" s="54">
        <v>0</v>
      </c>
      <c r="G10" s="54">
        <v>0</v>
      </c>
      <c r="H10" s="54">
        <v>3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1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1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1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1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1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1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1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1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1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1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1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1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1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1"/>
      <c r="B24" s="53" t="s">
        <v>1301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1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1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1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1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1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1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1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1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1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1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1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1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1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1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1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1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1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1"/>
      <c r="B42" s="53" t="s">
        <v>1319</v>
      </c>
      <c r="C42" s="54">
        <v>0</v>
      </c>
      <c r="D42" s="54">
        <v>0</v>
      </c>
      <c r="E42" s="54">
        <v>3</v>
      </c>
      <c r="F42" s="54">
        <v>0</v>
      </c>
      <c r="G42" s="54">
        <v>0</v>
      </c>
      <c r="H42" s="54">
        <v>1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1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1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1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1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1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1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1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1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1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1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1"/>
      <c r="B53" s="53" t="s">
        <v>1330</v>
      </c>
      <c r="C53" s="54">
        <v>0</v>
      </c>
      <c r="D53" s="54">
        <v>0</v>
      </c>
      <c r="E53" s="54">
        <v>2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1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1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1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1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1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1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1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1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1"/>
      <c r="B62" s="53" t="s">
        <v>1339</v>
      </c>
      <c r="C62" s="54">
        <v>0</v>
      </c>
      <c r="D62" s="54">
        <v>0</v>
      </c>
      <c r="E62" s="54">
        <v>1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1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1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1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1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1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1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1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1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1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1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1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1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1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1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1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1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1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1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1"/>
      <c r="B80" s="53" t="s">
        <v>1357</v>
      </c>
      <c r="C80" s="54">
        <v>1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1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1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1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1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1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1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1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1"/>
      <c r="B88" s="53" t="s">
        <v>1365</v>
      </c>
      <c r="C88" s="54">
        <v>1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1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1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1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1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1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1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1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1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1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1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1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1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1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1"/>
      <c r="B102" s="53" t="s">
        <v>1379</v>
      </c>
      <c r="C102" s="54">
        <v>1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1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1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1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1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1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1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1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1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1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1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1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1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1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1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1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1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1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1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1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1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1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1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1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1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1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1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1"/>
      <c r="B129" s="53" t="s">
        <v>1406</v>
      </c>
      <c r="C129" s="54">
        <v>0</v>
      </c>
      <c r="D129" s="54">
        <v>0</v>
      </c>
      <c r="E129" s="54">
        <v>1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1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1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1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1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1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1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1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1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1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1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1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1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1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1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1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1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1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1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1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1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1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1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1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1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1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1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1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1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1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1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1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1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1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1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1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1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1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1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1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1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1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1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1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1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1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1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1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1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1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1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1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1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1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1"/>
      <c r="B183" s="53" t="s">
        <v>1460</v>
      </c>
      <c r="C183" s="54">
        <v>1</v>
      </c>
      <c r="D183" s="54">
        <v>0</v>
      </c>
      <c r="E183" s="54">
        <v>1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1"/>
      <c r="B184" s="53" t="s">
        <v>1461</v>
      </c>
      <c r="C184" s="54">
        <v>0</v>
      </c>
      <c r="D184" s="54">
        <v>0</v>
      </c>
      <c r="E184" s="54">
        <v>1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1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1"/>
      <c r="B186" s="53" t="s">
        <v>1463</v>
      </c>
      <c r="C186" s="54">
        <v>1</v>
      </c>
      <c r="D186" s="54">
        <v>0</v>
      </c>
      <c r="E186" s="54">
        <v>0</v>
      </c>
      <c r="F186" s="54">
        <v>0</v>
      </c>
      <c r="G186" s="54">
        <v>0</v>
      </c>
      <c r="H186" s="54">
        <v>2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1"/>
      <c r="B187" s="53" t="s">
        <v>1464</v>
      </c>
      <c r="C187" s="54">
        <v>5</v>
      </c>
      <c r="D187" s="54">
        <v>0</v>
      </c>
      <c r="E187" s="54">
        <v>0</v>
      </c>
      <c r="F187" s="54">
        <v>0</v>
      </c>
      <c r="G187" s="54">
        <v>0</v>
      </c>
      <c r="H187" s="54">
        <v>3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1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1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1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1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1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0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1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1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1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1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1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1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1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1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1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1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1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1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1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1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1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1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1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1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1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1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1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1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1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1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1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1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1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1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1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1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1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1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1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1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1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1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1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1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1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1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1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1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1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1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1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1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1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1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1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1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1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1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1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1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1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1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1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1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1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1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1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1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1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1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1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1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1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1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2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80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1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1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1"/>
      <c r="B262" s="53" t="s">
        <v>1540</v>
      </c>
      <c r="C262" s="54">
        <v>16</v>
      </c>
      <c r="D262" s="54">
        <v>0</v>
      </c>
      <c r="E262" s="54">
        <v>1</v>
      </c>
      <c r="F262" s="54">
        <v>0</v>
      </c>
      <c r="G262" s="54">
        <v>0</v>
      </c>
      <c r="H262" s="54">
        <v>12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1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1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1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1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1"/>
      <c r="B267" s="53" t="s">
        <v>1545</v>
      </c>
      <c r="C267" s="54">
        <v>0</v>
      </c>
      <c r="D267" s="54">
        <v>0</v>
      </c>
      <c r="E267" s="54">
        <v>1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1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1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1"/>
      <c r="B270" s="53" t="s">
        <v>1548</v>
      </c>
      <c r="C270" s="54">
        <v>1</v>
      </c>
      <c r="D270" s="54">
        <v>0</v>
      </c>
      <c r="E270" s="54">
        <v>2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1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1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1"/>
      <c r="B273" s="53" t="s">
        <v>1550</v>
      </c>
      <c r="C273" s="54">
        <v>1</v>
      </c>
      <c r="D273" s="54">
        <v>0</v>
      </c>
      <c r="E273" s="54">
        <v>1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1"/>
      <c r="B274" s="53" t="s">
        <v>1551</v>
      </c>
      <c r="C274" s="54">
        <v>0</v>
      </c>
      <c r="D274" s="54">
        <v>0</v>
      </c>
      <c r="E274" s="54">
        <v>1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1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1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1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1"/>
      <c r="B278" s="53" t="s">
        <v>1555</v>
      </c>
      <c r="C278" s="54">
        <v>0</v>
      </c>
      <c r="D278" s="54">
        <v>0</v>
      </c>
      <c r="E278" s="54">
        <v>2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1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1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1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1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1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1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1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1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1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1"/>
      <c r="B287" s="53" t="s">
        <v>1562</v>
      </c>
      <c r="C287" s="54">
        <v>0</v>
      </c>
      <c r="D287" s="54">
        <v>0</v>
      </c>
      <c r="E287" s="54">
        <v>3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1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1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1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1"/>
      <c r="B291" s="53" t="s">
        <v>1566</v>
      </c>
      <c r="C291" s="54">
        <v>0</v>
      </c>
      <c r="D291" s="54">
        <v>0</v>
      </c>
      <c r="E291" s="54">
        <v>1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2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80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1"/>
      <c r="B294" s="53" t="s">
        <v>1570</v>
      </c>
      <c r="C294" s="54">
        <v>17</v>
      </c>
      <c r="D294" s="54">
        <v>0</v>
      </c>
      <c r="E294" s="54">
        <v>2</v>
      </c>
      <c r="F294" s="54">
        <v>0</v>
      </c>
      <c r="G294" s="54">
        <v>0</v>
      </c>
      <c r="H294" s="54">
        <v>6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1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1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1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6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1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3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1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1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1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1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1"/>
      <c r="B303" s="53" t="s">
        <v>1579</v>
      </c>
      <c r="C303" s="54">
        <v>1</v>
      </c>
      <c r="D303" s="54">
        <v>0</v>
      </c>
      <c r="E303" s="54">
        <v>1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1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0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1"/>
      <c r="B305" s="53" t="s">
        <v>972</v>
      </c>
      <c r="C305" s="54">
        <v>0</v>
      </c>
      <c r="D305" s="54">
        <v>0</v>
      </c>
      <c r="E305" s="54">
        <v>9</v>
      </c>
      <c r="F305" s="54">
        <v>0</v>
      </c>
      <c r="G305" s="54">
        <v>0</v>
      </c>
      <c r="H305" s="54">
        <v>1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1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2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hr3bmwkdfX3rTDD795/H3b6cJgU8/kRsbcJWSYWc2o6rcsmX7DIPEDV5JZm1XcoSxwe3AYv+HtuB6CbnQNfbTw==" saltValue="E+W0QCjxYTCiRDWI0TtcV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1583</v>
      </c>
    </row>
    <row r="3" spans="1:5" x14ac:dyDescent="0.25">
      <c r="A3" s="35" t="s">
        <v>1584</v>
      </c>
    </row>
    <row r="4" spans="1:5" x14ac:dyDescent="0.25">
      <c r="A4" s="36" t="s">
        <v>9</v>
      </c>
      <c r="B4" s="36" t="s">
        <v>10</v>
      </c>
      <c r="C4" s="56" t="s">
        <v>2</v>
      </c>
      <c r="D4" s="56" t="s">
        <v>11</v>
      </c>
      <c r="E4" s="37" t="s">
        <v>12</v>
      </c>
    </row>
    <row r="5" spans="1:5" ht="22.5" x14ac:dyDescent="0.25">
      <c r="A5" s="38" t="s">
        <v>1585</v>
      </c>
      <c r="B5" s="44" t="s">
        <v>1586</v>
      </c>
      <c r="C5" s="45">
        <v>0</v>
      </c>
      <c r="D5" s="45">
        <v>186</v>
      </c>
      <c r="E5" s="57">
        <v>-1</v>
      </c>
    </row>
    <row r="6" spans="1:5" ht="22.5" x14ac:dyDescent="0.25">
      <c r="A6" s="38" t="s">
        <v>1587</v>
      </c>
      <c r="B6" s="44" t="s">
        <v>1588</v>
      </c>
      <c r="C6" s="45">
        <v>113</v>
      </c>
      <c r="D6" s="18"/>
      <c r="E6" s="57">
        <v>0</v>
      </c>
    </row>
    <row r="7" spans="1:5" ht="22.5" x14ac:dyDescent="0.25">
      <c r="A7" s="38" t="s">
        <v>1585</v>
      </c>
      <c r="B7" s="44" t="s">
        <v>1589</v>
      </c>
      <c r="C7" s="45">
        <v>26</v>
      </c>
      <c r="D7" s="45">
        <v>161</v>
      </c>
      <c r="E7" s="57">
        <v>-0.83850931677018603</v>
      </c>
    </row>
    <row r="8" spans="1:5" ht="22.5" x14ac:dyDescent="0.25">
      <c r="A8" s="38" t="s">
        <v>1587</v>
      </c>
      <c r="B8" s="44" t="s">
        <v>1590</v>
      </c>
      <c r="C8" s="18"/>
      <c r="D8" s="18"/>
      <c r="E8" s="57">
        <v>0</v>
      </c>
    </row>
    <row r="9" spans="1:5" ht="22.5" x14ac:dyDescent="0.25">
      <c r="A9" s="38" t="s">
        <v>1585</v>
      </c>
      <c r="B9" s="44" t="s">
        <v>1591</v>
      </c>
      <c r="C9" s="45">
        <v>27</v>
      </c>
      <c r="D9" s="45">
        <v>13</v>
      </c>
      <c r="E9" s="57">
        <v>1.07692307692308</v>
      </c>
    </row>
    <row r="10" spans="1:5" ht="22.5" x14ac:dyDescent="0.25">
      <c r="A10" s="38" t="s">
        <v>1587</v>
      </c>
      <c r="B10" s="44" t="s">
        <v>1592</v>
      </c>
      <c r="C10" s="18"/>
      <c r="D10" s="18"/>
      <c r="E10" s="57">
        <v>0</v>
      </c>
    </row>
    <row r="11" spans="1:5" x14ac:dyDescent="0.25">
      <c r="A11" s="38" t="s">
        <v>1593</v>
      </c>
      <c r="B11" s="17"/>
      <c r="C11" s="45">
        <v>4</v>
      </c>
      <c r="D11" s="45">
        <v>87</v>
      </c>
      <c r="E11" s="57">
        <v>-0.95402298850574696</v>
      </c>
    </row>
    <row r="12" spans="1:5" x14ac:dyDescent="0.25">
      <c r="A12" s="38" t="s">
        <v>1594</v>
      </c>
      <c r="B12" s="17"/>
      <c r="C12" s="45">
        <v>343</v>
      </c>
      <c r="D12" s="18"/>
      <c r="E12" s="57">
        <v>0</v>
      </c>
    </row>
    <row r="13" spans="1:5" x14ac:dyDescent="0.25">
      <c r="A13" s="196" t="s">
        <v>1595</v>
      </c>
      <c r="B13" s="44" t="s">
        <v>1596</v>
      </c>
      <c r="C13" s="18"/>
      <c r="D13" s="18"/>
      <c r="E13" s="57">
        <v>0</v>
      </c>
    </row>
    <row r="14" spans="1:5" x14ac:dyDescent="0.25">
      <c r="A14" s="198"/>
      <c r="B14" s="44" t="s">
        <v>1597</v>
      </c>
      <c r="C14" s="45">
        <v>2</v>
      </c>
      <c r="D14" s="18"/>
      <c r="E14" s="57">
        <v>0</v>
      </c>
    </row>
    <row r="15" spans="1:5" x14ac:dyDescent="0.25">
      <c r="A15" s="35" t="s">
        <v>1598</v>
      </c>
    </row>
    <row r="16" spans="1:5" ht="22.5" x14ac:dyDescent="0.25">
      <c r="A16" s="36" t="s">
        <v>9</v>
      </c>
      <c r="B16" s="36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9" t="s">
        <v>1599</v>
      </c>
      <c r="B17" s="44" t="s">
        <v>1600</v>
      </c>
      <c r="C17" s="18"/>
      <c r="D17" s="18"/>
      <c r="E17" s="23"/>
    </row>
    <row r="18" spans="1:5" x14ac:dyDescent="0.25">
      <c r="A18" s="200"/>
      <c r="B18" s="44" t="s">
        <v>1601</v>
      </c>
      <c r="C18" s="45">
        <v>177</v>
      </c>
      <c r="D18" s="45">
        <v>311</v>
      </c>
      <c r="E18" s="40">
        <v>10</v>
      </c>
    </row>
    <row r="19" spans="1:5" x14ac:dyDescent="0.25">
      <c r="A19" s="200"/>
      <c r="B19" s="44" t="s">
        <v>1602</v>
      </c>
      <c r="C19" s="18"/>
      <c r="D19" s="18"/>
      <c r="E19" s="23"/>
    </row>
    <row r="20" spans="1:5" x14ac:dyDescent="0.25">
      <c r="A20" s="200"/>
      <c r="B20" s="44" t="s">
        <v>1603</v>
      </c>
      <c r="C20" s="18"/>
      <c r="D20" s="18"/>
      <c r="E20" s="23"/>
    </row>
    <row r="21" spans="1:5" x14ac:dyDescent="0.25">
      <c r="A21" s="200"/>
      <c r="B21" s="44" t="s">
        <v>1604</v>
      </c>
      <c r="C21" s="18"/>
      <c r="D21" s="18"/>
      <c r="E21" s="23"/>
    </row>
    <row r="22" spans="1:5" x14ac:dyDescent="0.25">
      <c r="A22" s="200"/>
      <c r="B22" s="44" t="s">
        <v>975</v>
      </c>
      <c r="C22" s="45">
        <v>514</v>
      </c>
      <c r="D22" s="45">
        <v>569</v>
      </c>
      <c r="E22" s="40">
        <v>0</v>
      </c>
    </row>
    <row r="23" spans="1:5" x14ac:dyDescent="0.25">
      <c r="A23" s="200"/>
      <c r="B23" s="44" t="s">
        <v>1605</v>
      </c>
      <c r="C23" s="45">
        <v>34</v>
      </c>
      <c r="D23" s="45">
        <v>38</v>
      </c>
      <c r="E23" s="40">
        <v>25</v>
      </c>
    </row>
    <row r="24" spans="1:5" x14ac:dyDescent="0.25">
      <c r="A24" s="200"/>
      <c r="B24" s="44" t="s">
        <v>1606</v>
      </c>
      <c r="C24" s="45">
        <v>29</v>
      </c>
      <c r="D24" s="45">
        <v>0</v>
      </c>
      <c r="E24" s="40">
        <v>0</v>
      </c>
    </row>
    <row r="25" spans="1:5" x14ac:dyDescent="0.25">
      <c r="A25" s="200"/>
      <c r="B25" s="44" t="s">
        <v>1607</v>
      </c>
      <c r="C25" s="45">
        <v>3</v>
      </c>
      <c r="D25" s="45">
        <v>14</v>
      </c>
      <c r="E25" s="40">
        <v>1</v>
      </c>
    </row>
    <row r="26" spans="1:5" x14ac:dyDescent="0.25">
      <c r="A26" s="200"/>
      <c r="B26" s="44" t="s">
        <v>1608</v>
      </c>
      <c r="C26" s="45">
        <v>1514</v>
      </c>
      <c r="D26" s="45">
        <v>1</v>
      </c>
      <c r="E26" s="40">
        <v>0</v>
      </c>
    </row>
    <row r="27" spans="1:5" x14ac:dyDescent="0.25">
      <c r="A27" s="200"/>
      <c r="B27" s="44" t="s">
        <v>1609</v>
      </c>
      <c r="C27" s="45">
        <v>28</v>
      </c>
      <c r="D27" s="45">
        <v>18</v>
      </c>
      <c r="E27" s="40">
        <v>12</v>
      </c>
    </row>
    <row r="28" spans="1:5" x14ac:dyDescent="0.25">
      <c r="A28" s="200"/>
      <c r="B28" s="44" t="s">
        <v>1610</v>
      </c>
      <c r="C28" s="45">
        <v>1195</v>
      </c>
      <c r="D28" s="45">
        <v>533</v>
      </c>
      <c r="E28" s="40">
        <v>7</v>
      </c>
    </row>
    <row r="29" spans="1:5" x14ac:dyDescent="0.25">
      <c r="A29" s="200"/>
      <c r="B29" s="44" t="s">
        <v>1611</v>
      </c>
      <c r="C29" s="45">
        <v>218</v>
      </c>
      <c r="D29" s="45">
        <v>0</v>
      </c>
      <c r="E29" s="40">
        <v>0</v>
      </c>
    </row>
    <row r="30" spans="1:5" x14ac:dyDescent="0.25">
      <c r="A30" s="201"/>
      <c r="B30" s="44" t="s">
        <v>1612</v>
      </c>
      <c r="C30" s="45">
        <v>3</v>
      </c>
      <c r="D30" s="45">
        <v>14</v>
      </c>
      <c r="E30" s="40">
        <v>1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ZwFFHbO0ai6gxQWpd0BYkfhorSLWHcmv0ngR75YP7HLe9eQmPnFc7ghZqfRYLHLLf3VQ0sTzbyciZmXonyWjeQ==" saltValue="hE8SuN+S/TjTRUuPG/LfsA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A114-A0FD-4CED-8CE5-1B1057CCD9A3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8" t="s">
        <v>1735</v>
      </c>
      <c r="D1" s="208"/>
      <c r="E1" s="208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6"/>
      <c r="AA2" s="206"/>
      <c r="AB2" s="206"/>
      <c r="AC2" s="206"/>
      <c r="AH2" s="206"/>
      <c r="AI2" s="206"/>
      <c r="AJ2" s="206"/>
      <c r="AK2" s="206"/>
      <c r="AV2" s="207"/>
      <c r="AW2" s="207"/>
      <c r="AX2" s="207"/>
      <c r="AY2" s="207"/>
      <c r="AZ2" s="207"/>
      <c r="BA2" s="207"/>
      <c r="BK2" s="207" t="s">
        <v>1736</v>
      </c>
      <c r="BL2" s="207"/>
      <c r="BM2" s="207"/>
      <c r="BN2" s="207"/>
      <c r="BO2" s="207"/>
      <c r="BP2" s="207"/>
      <c r="BQ2" s="207"/>
      <c r="BR2" s="207"/>
      <c r="BS2" s="207"/>
      <c r="BT2" s="207"/>
      <c r="BU2" s="207"/>
      <c r="CL2" s="111"/>
    </row>
    <row r="3" spans="1:93" s="110" customFormat="1" ht="11.25" x14ac:dyDescent="0.25">
      <c r="Z3" s="206" t="s">
        <v>1737</v>
      </c>
      <c r="AA3" s="206"/>
      <c r="AB3" s="206"/>
      <c r="AC3" s="206"/>
      <c r="AH3" s="206" t="s">
        <v>1738</v>
      </c>
      <c r="AI3" s="206"/>
      <c r="AJ3" s="206"/>
      <c r="AK3" s="206"/>
      <c r="AV3" s="207" t="s">
        <v>1054</v>
      </c>
      <c r="AW3" s="207"/>
      <c r="AX3" s="207"/>
      <c r="AY3" s="207"/>
      <c r="AZ3" s="207"/>
      <c r="BA3" s="207"/>
      <c r="CL3" s="111"/>
    </row>
    <row r="4" spans="1:93" s="112" customFormat="1" ht="21.75" customHeight="1" x14ac:dyDescent="0.25">
      <c r="C4" s="206" t="s">
        <v>8</v>
      </c>
      <c r="D4" s="206"/>
      <c r="E4" s="206"/>
      <c r="I4" s="206" t="s">
        <v>35</v>
      </c>
      <c r="J4" s="206"/>
      <c r="K4" s="206"/>
      <c r="L4" s="206"/>
      <c r="M4" s="206"/>
      <c r="Q4" s="206" t="s">
        <v>1739</v>
      </c>
      <c r="R4" s="206"/>
      <c r="S4" s="206"/>
      <c r="T4" s="206"/>
      <c r="U4" s="206"/>
      <c r="V4" s="206"/>
      <c r="AP4" s="206" t="s">
        <v>1740</v>
      </c>
      <c r="AQ4" s="206"/>
      <c r="AR4" s="206"/>
      <c r="BE4" s="206" t="s">
        <v>1054</v>
      </c>
      <c r="BF4" s="206"/>
      <c r="BG4" s="206"/>
      <c r="BK4" s="210" t="s">
        <v>1741</v>
      </c>
      <c r="BL4" s="209" t="s">
        <v>1742</v>
      </c>
      <c r="BM4" s="209" t="s">
        <v>1743</v>
      </c>
      <c r="BN4" s="209" t="s">
        <v>169</v>
      </c>
      <c r="BO4" s="209" t="s">
        <v>1744</v>
      </c>
      <c r="BP4" s="209" t="s">
        <v>1745</v>
      </c>
      <c r="BQ4" s="209" t="s">
        <v>1746</v>
      </c>
      <c r="BR4" s="209" t="s">
        <v>204</v>
      </c>
      <c r="BS4" s="211" t="s">
        <v>1747</v>
      </c>
      <c r="BT4" s="211" t="s">
        <v>1748</v>
      </c>
      <c r="BU4" s="211" t="s">
        <v>284</v>
      </c>
      <c r="BV4" s="212"/>
      <c r="BY4" s="213" t="s">
        <v>163</v>
      </c>
      <c r="BZ4" s="213"/>
      <c r="CA4" s="213"/>
      <c r="CF4" s="206" t="s">
        <v>1749</v>
      </c>
      <c r="CG4" s="206"/>
      <c r="CL4" s="206" t="s">
        <v>43</v>
      </c>
      <c r="CM4" s="206"/>
      <c r="CN4" s="206"/>
      <c r="CO4" s="206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10" t="s">
        <v>1752</v>
      </c>
      <c r="AW5" s="209" t="s">
        <v>1753</v>
      </c>
      <c r="AX5" s="209" t="s">
        <v>1754</v>
      </c>
      <c r="AY5" s="209" t="s">
        <v>104</v>
      </c>
      <c r="AZ5" s="209" t="s">
        <v>105</v>
      </c>
      <c r="BA5" s="211" t="s">
        <v>106</v>
      </c>
      <c r="BK5" s="210"/>
      <c r="BL5" s="209"/>
      <c r="BM5" s="209"/>
      <c r="BN5" s="209"/>
      <c r="BO5" s="209"/>
      <c r="BP5" s="209"/>
      <c r="BQ5" s="209"/>
      <c r="BR5" s="209"/>
      <c r="BS5" s="211"/>
      <c r="BT5" s="211"/>
      <c r="BU5" s="211"/>
      <c r="BV5" s="212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10"/>
      <c r="AW6" s="209"/>
      <c r="AX6" s="209"/>
      <c r="AY6" s="209"/>
      <c r="AZ6" s="209"/>
      <c r="BA6" s="211"/>
      <c r="BE6" s="118" t="s">
        <v>108</v>
      </c>
      <c r="BF6" s="117" t="s">
        <v>109</v>
      </c>
      <c r="BG6" s="119" t="s">
        <v>1767</v>
      </c>
      <c r="BK6" s="210"/>
      <c r="BL6" s="209"/>
      <c r="BM6" s="209"/>
      <c r="BN6" s="209"/>
      <c r="BO6" s="209"/>
      <c r="BP6" s="209"/>
      <c r="BQ6" s="209"/>
      <c r="BR6" s="209"/>
      <c r="BS6" s="211"/>
      <c r="BT6" s="211"/>
      <c r="BU6" s="211"/>
      <c r="BV6" s="212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14431</v>
      </c>
      <c r="D7" s="126">
        <f>SUM(DatosGenerales!C15:C19)</f>
        <v>3065</v>
      </c>
      <c r="E7" s="125">
        <f>SUM(DatosGenerales!C12:C14)</f>
        <v>11277</v>
      </c>
      <c r="I7" s="127">
        <f>DatosGenerales!C31</f>
        <v>1520</v>
      </c>
      <c r="J7" s="126">
        <f>DatosGenerales!C32</f>
        <v>269</v>
      </c>
      <c r="K7" s="125">
        <f>SUM(DatosGenerales!C33:C34)</f>
        <v>26</v>
      </c>
      <c r="L7" s="126">
        <f>DatosGenerales!C36</f>
        <v>910</v>
      </c>
      <c r="M7" s="125">
        <f>DatosGenerales!C95</f>
        <v>609</v>
      </c>
      <c r="N7" s="128">
        <f>L7-M7</f>
        <v>301</v>
      </c>
      <c r="O7" s="128"/>
      <c r="Q7" s="127">
        <f>DatosGenerales!C36</f>
        <v>910</v>
      </c>
      <c r="R7" s="126">
        <f>DatosGenerales!C49</f>
        <v>1364</v>
      </c>
      <c r="S7" s="126">
        <f>DatosGenerales!C50</f>
        <v>59</v>
      </c>
      <c r="T7" s="126">
        <f>DatosGenerales!C62</f>
        <v>18</v>
      </c>
      <c r="U7" s="126">
        <f>DatosGenerales!C78</f>
        <v>3</v>
      </c>
      <c r="V7" s="129">
        <f>SUM(Q7:U7)</f>
        <v>2354</v>
      </c>
      <c r="Z7" s="127">
        <f>SUM(DatosGenerales!C106,DatosGenerales!C107,DatosGenerales!C109)</f>
        <v>860</v>
      </c>
      <c r="AA7" s="126">
        <f>SUM(DatosGenerales!C108,DatosGenerales!C110)</f>
        <v>824</v>
      </c>
      <c r="AB7" s="126">
        <f>DatosGenerales!C106</f>
        <v>836</v>
      </c>
      <c r="AC7" s="129">
        <f>DatosGenerales!C107</f>
        <v>3</v>
      </c>
      <c r="AH7" s="127">
        <f>SUM(DatosGenerales!C115,DatosGenerales!C116,DatosGenerales!C118)</f>
        <v>46</v>
      </c>
      <c r="AI7" s="126">
        <f>SUM(DatosGenerales!C117,DatosGenerales!C119)</f>
        <v>58</v>
      </c>
      <c r="AJ7" s="126">
        <f>DatosGenerales!C115</f>
        <v>45</v>
      </c>
      <c r="AK7" s="129">
        <f>DatosGenerales!C116</f>
        <v>1</v>
      </c>
      <c r="AP7" s="127">
        <f>SUM(DatosGenerales!C135:C136)</f>
        <v>104</v>
      </c>
      <c r="AQ7" s="126">
        <f>SUM(DatosGenerales!C137:C138)</f>
        <v>0</v>
      </c>
      <c r="AR7" s="129">
        <f>SUM(DatosGenerales!C139:C140)</f>
        <v>0</v>
      </c>
      <c r="AV7" s="127">
        <f>DatosGenerales!C145</f>
        <v>7</v>
      </c>
      <c r="AW7" s="126">
        <f>DatosGenerales!C146</f>
        <v>39</v>
      </c>
      <c r="AX7" s="126">
        <f>DatosGenerales!C147</f>
        <v>9</v>
      </c>
      <c r="AY7" s="126">
        <f>DatosGenerales!C148</f>
        <v>4</v>
      </c>
      <c r="AZ7" s="126">
        <f>DatosGenerales!C149</f>
        <v>63</v>
      </c>
      <c r="BA7" s="129">
        <f>DatosGenerales!C150</f>
        <v>3</v>
      </c>
      <c r="BE7" s="127">
        <f>DatosGenerales!C151</f>
        <v>53</v>
      </c>
      <c r="BF7" s="126">
        <f>DatosGenerales!C152</f>
        <v>64</v>
      </c>
      <c r="BG7" s="129">
        <f>DatosGenerales!C154</f>
        <v>19</v>
      </c>
      <c r="BK7" s="127">
        <f>SUM(DatosGenerales!C297:C311)</f>
        <v>1769</v>
      </c>
      <c r="BL7" s="126">
        <f>SUM(DatosGenerales!C294:C296)</f>
        <v>19</v>
      </c>
      <c r="BM7" s="126">
        <f>SUM(DatosGenerales!C312:C344)</f>
        <v>680</v>
      </c>
      <c r="BN7" s="126">
        <f>SUM(DatosGenerales!C289)</f>
        <v>63</v>
      </c>
      <c r="BO7" s="126">
        <f>SUM(DatosGenerales!C356:C364)</f>
        <v>90</v>
      </c>
      <c r="BP7" s="126">
        <f>SUM(DatosGenerales!C286:C288)</f>
        <v>20</v>
      </c>
      <c r="BQ7" s="126">
        <f>SUM(DatosGenerales!C345:C355)</f>
        <v>5</v>
      </c>
      <c r="BR7" s="126">
        <f>SUM(DatosGenerales!C290:C292)</f>
        <v>29</v>
      </c>
      <c r="BS7" s="129">
        <f>SUM(DatosGenerales!C283:C285)</f>
        <v>297</v>
      </c>
      <c r="BT7" s="129">
        <f>SUM(DatosGenerales!C293)</f>
        <v>0</v>
      </c>
      <c r="BU7" s="129">
        <f>SUM(DatosGenerales!C365:C377)</f>
        <v>229</v>
      </c>
      <c r="BY7" s="127">
        <f>DatosGenerales!C246</f>
        <v>0</v>
      </c>
      <c r="BZ7" s="126">
        <f>DatosGenerales!C247</f>
        <v>96</v>
      </c>
      <c r="CA7" s="129">
        <f>DatosGenerales!C248</f>
        <v>25</v>
      </c>
      <c r="CF7" s="127">
        <f>DatosDiscapacidad!C5</f>
        <v>0</v>
      </c>
      <c r="CG7" s="129">
        <f>DatosDiscapacidad!C11</f>
        <v>4</v>
      </c>
      <c r="CM7" s="127">
        <f>DatosGenerales!C40</f>
        <v>3024</v>
      </c>
      <c r="CN7" s="129">
        <f>DatosGenerales!C41</f>
        <v>1977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330</v>
      </c>
      <c r="BL53" s="137">
        <f>SUM(DatosGenerales!C311,DatosGenerales!C300,DatosGenerales!C309)</f>
        <v>478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17</v>
      </c>
      <c r="BL66" s="137">
        <f>SUM(DatosGenerales!C299:C300)</f>
        <v>488</v>
      </c>
      <c r="BM66" s="137">
        <f>SUM(DatosGenerales!C308:C309)</f>
        <v>303</v>
      </c>
      <c r="BN66" s="137"/>
      <c r="BO66" s="124"/>
      <c r="BP66" s="124"/>
      <c r="BQ66" s="124"/>
      <c r="BR66" s="124"/>
      <c r="BS66" s="124"/>
    </row>
  </sheetData>
  <sheetProtection algorithmName="SHA-512" hashValue="63D5YCVeOgTPwvOA4XlK7kL0wnSqyhjEZivyi1BazzgceI9rdDgoqCu3Di2RWd4RiTyAEtxoQ42MjCpiwrqxLg==" saltValue="AKSwg5UMknDoEtE1JTfViw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8C521-C3C4-4597-B444-2E7BF7C0CBC2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ly02znsJX9PpOae/QSHBT8Qn2SB1CWSLpRhQ4fShAUYwLmDdE4ZhraZuxZAygO51YFIbUwDNgt8xYWRxTX6pcQ==" saltValue="vtTu6e4YnChUMG3SDI9Sj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E8312-EE4E-4807-8E66-8DFB6E58900B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5" t="s">
        <v>1796</v>
      </c>
      <c r="D1" s="215"/>
      <c r="E1" s="215"/>
      <c r="F1" s="215"/>
      <c r="G1" s="215"/>
      <c r="H1" s="215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6" t="s">
        <v>998</v>
      </c>
      <c r="D4" s="206"/>
      <c r="E4" s="206"/>
      <c r="F4" s="206"/>
      <c r="G4" s="206"/>
      <c r="H4" s="206"/>
      <c r="I4" s="108"/>
      <c r="L4" s="206" t="s">
        <v>1222</v>
      </c>
      <c r="M4" s="206"/>
      <c r="N4" s="206"/>
      <c r="O4" s="206"/>
      <c r="P4" s="206"/>
      <c r="T4" s="206" t="s">
        <v>973</v>
      </c>
      <c r="U4" s="206"/>
      <c r="V4" s="206"/>
      <c r="W4" s="206"/>
      <c r="X4" s="206"/>
      <c r="Y4" s="206"/>
      <c r="Z4" s="206"/>
      <c r="AA4" s="206"/>
      <c r="AE4" s="206" t="s">
        <v>1797</v>
      </c>
      <c r="AF4" s="206"/>
      <c r="AG4" s="206"/>
      <c r="AH4" s="206"/>
      <c r="AI4" s="206"/>
      <c r="AJ4" s="206"/>
      <c r="AK4" s="206"/>
      <c r="AL4" s="206"/>
      <c r="AP4" s="206" t="s">
        <v>1661</v>
      </c>
      <c r="AQ4" s="206"/>
      <c r="AR4" s="206"/>
      <c r="AS4" s="206"/>
      <c r="AT4" s="206"/>
      <c r="AU4" s="206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6" t="s">
        <v>77</v>
      </c>
      <c r="M6" s="217" t="s">
        <v>1798</v>
      </c>
      <c r="N6" s="217" t="s">
        <v>1799</v>
      </c>
      <c r="O6" s="218" t="s">
        <v>995</v>
      </c>
      <c r="P6" s="218"/>
      <c r="AC6" s="110"/>
      <c r="AN6" s="110"/>
    </row>
    <row r="7" spans="1:50" s="112" customFormat="1" ht="20.85" customHeight="1" x14ac:dyDescent="0.25">
      <c r="C7" s="214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6"/>
      <c r="M7" s="217"/>
      <c r="N7" s="217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151</v>
      </c>
    </row>
    <row r="8" spans="1:50" s="124" customFormat="1" ht="14.85" customHeight="1" x14ac:dyDescent="0.25">
      <c r="C8" s="214"/>
      <c r="D8" s="126">
        <f>DatosMenores!C56</f>
        <v>537</v>
      </c>
      <c r="E8" s="126">
        <f>DatosMenores!C57</f>
        <v>16</v>
      </c>
      <c r="F8" s="126">
        <f>DatosMenores!C58</f>
        <v>27</v>
      </c>
      <c r="G8" s="126">
        <f>DatosMenores!C59</f>
        <v>69</v>
      </c>
      <c r="H8" s="125">
        <f>DatosMenores!C60</f>
        <v>20</v>
      </c>
      <c r="I8" s="108"/>
      <c r="L8" s="125">
        <f>DatosMenores!C48</f>
        <v>5</v>
      </c>
      <c r="M8" s="126">
        <f>DatosMenores!C49</f>
        <v>58</v>
      </c>
      <c r="N8" s="126">
        <f>DatosMenores!C50</f>
        <v>123</v>
      </c>
      <c r="O8" s="126">
        <f>DatosMenores!C51</f>
        <v>0</v>
      </c>
      <c r="P8" s="125">
        <f>DatosMenores!C52</f>
        <v>0</v>
      </c>
      <c r="S8" s="125">
        <f>DatosMenores!C28</f>
        <v>0</v>
      </c>
      <c r="T8" s="126">
        <f>SUM(DatosMenores!C29:C32)</f>
        <v>17</v>
      </c>
      <c r="U8" s="126">
        <f>DatosMenores!C33</f>
        <v>25</v>
      </c>
      <c r="V8" s="126">
        <f>DatosMenores!C34</f>
        <v>100</v>
      </c>
      <c r="W8" s="126">
        <f>DatosMenores!C35</f>
        <v>32</v>
      </c>
      <c r="X8" s="126">
        <f>DatosMenores!C36</f>
        <v>0</v>
      </c>
      <c r="Y8" s="126">
        <f>DatosMenores!C38</f>
        <v>20</v>
      </c>
      <c r="Z8" s="126">
        <f>DatosMenores!C37</f>
        <v>11</v>
      </c>
      <c r="AA8" s="125">
        <f>DatosMenores!C39</f>
        <v>92</v>
      </c>
      <c r="AC8" s="110"/>
      <c r="AE8" s="127">
        <f>DatosMenores!C5</f>
        <v>1</v>
      </c>
      <c r="AF8" s="126">
        <f>DatosMenores!C6</f>
        <v>13</v>
      </c>
      <c r="AG8" s="126">
        <f>DatosMenores!C7</f>
        <v>9</v>
      </c>
      <c r="AH8" s="126">
        <f>DatosMenores!C8</f>
        <v>6</v>
      </c>
      <c r="AI8" s="126">
        <f>DatosMenores!C9</f>
        <v>11</v>
      </c>
      <c r="AJ8" s="125">
        <f>DatosMenores!C10</f>
        <v>19</v>
      </c>
      <c r="AK8" s="126">
        <f>DatosMenores!C11</f>
        <v>7</v>
      </c>
      <c r="AL8" s="126">
        <f>DatosMenores!C12</f>
        <v>6</v>
      </c>
      <c r="AM8" s="125">
        <f>DatosMenores!C13</f>
        <v>2</v>
      </c>
      <c r="AN8" s="110"/>
      <c r="AP8" s="127">
        <f>DatosMenores!C69</f>
        <v>151</v>
      </c>
      <c r="AQ8" s="127">
        <f>DatosMenores!C70</f>
        <v>67</v>
      </c>
      <c r="AR8" s="126">
        <f>DatosMenores!C71</f>
        <v>84</v>
      </c>
      <c r="AS8" s="126">
        <f>DatosMenores!C74</f>
        <v>10</v>
      </c>
      <c r="AT8" s="126">
        <f>DatosMenores!C75</f>
        <v>12</v>
      </c>
      <c r="AU8" s="125">
        <f>DatosMenores!C76</f>
        <v>0</v>
      </c>
      <c r="AW8" s="148" t="s">
        <v>1663</v>
      </c>
      <c r="AX8" s="149">
        <f>DatosMenores!C70</f>
        <v>67</v>
      </c>
    </row>
    <row r="9" spans="1:50" ht="14.85" customHeight="1" x14ac:dyDescent="0.25">
      <c r="B9" s="130"/>
      <c r="C9" s="214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84</v>
      </c>
    </row>
    <row r="10" spans="1:50" ht="29.85" customHeight="1" x14ac:dyDescent="0.25">
      <c r="C10" s="214"/>
      <c r="D10" s="125">
        <f>DatosMenores!C61</f>
        <v>293</v>
      </c>
      <c r="E10" s="126">
        <f>DatosMenores!C62</f>
        <v>14</v>
      </c>
      <c r="F10" s="129">
        <f>DatosMenores!C63</f>
        <v>37</v>
      </c>
      <c r="G10" s="129">
        <f>DatosMenores!C64</f>
        <v>212</v>
      </c>
      <c r="H10" s="129">
        <f>DatosMenores!C65</f>
        <v>30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1</v>
      </c>
      <c r="AG11" s="126">
        <f>DatosMenores!C16</f>
        <v>15</v>
      </c>
      <c r="AH11" s="126">
        <f>DatosMenores!C17</f>
        <v>20</v>
      </c>
      <c r="AI11" s="126">
        <f>DatosMenores!C18</f>
        <v>6</v>
      </c>
      <c r="AJ11" s="126">
        <f>DatosMenores!C20</f>
        <v>9</v>
      </c>
      <c r="AK11" s="126">
        <f>DatosMenores!C21</f>
        <v>7</v>
      </c>
      <c r="AL11" s="125">
        <f>DatosMenores!C19</f>
        <v>77</v>
      </c>
      <c r="AP11" s="127">
        <f>DatosMenores!C78</f>
        <v>0</v>
      </c>
      <c r="AQ11" s="126">
        <f>DatosMenores!C77</f>
        <v>0</v>
      </c>
      <c r="AR11" s="126">
        <f>DatosMenores!C79</f>
        <v>0</v>
      </c>
      <c r="AS11" s="127">
        <f>DatosMenores!C72</f>
        <v>0</v>
      </c>
      <c r="AT11" s="125">
        <f>DatosMenores!C73</f>
        <v>19</v>
      </c>
      <c r="AW11" s="148" t="s">
        <v>1804</v>
      </c>
      <c r="AX11" s="149">
        <f>DatosMenores!C73</f>
        <v>19</v>
      </c>
    </row>
    <row r="12" spans="1:50" ht="12.75" customHeight="1" x14ac:dyDescent="0.25">
      <c r="AW12" s="148" t="s">
        <v>1665</v>
      </c>
      <c r="AX12" s="149">
        <f>DatosMenores!C74</f>
        <v>10</v>
      </c>
    </row>
    <row r="13" spans="1:50" ht="12.75" customHeight="1" x14ac:dyDescent="0.25">
      <c r="AW13" s="148" t="s">
        <v>1016</v>
      </c>
      <c r="AX13" s="149">
        <f>DatosMenores!C75</f>
        <v>12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0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+vdisDjtvHP4aEWW0Ls1c8z/rCKKN35mpSfn0SXgJjxbMhDRY/5esyddP2iqsF3EvicOddn5dzQ1MijXILvfnA==" saltValue="Glor4D26GVfUq+s54sot7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7096E-4DDA-44F5-8A07-4CEF0F29852A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1805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19</v>
      </c>
      <c r="F4" s="162" t="s">
        <v>1812</v>
      </c>
      <c r="G4" s="164">
        <f>DatosViolenciaDoméstica!E67</f>
        <v>58</v>
      </c>
      <c r="H4" s="165"/>
    </row>
    <row r="5" spans="1:30" x14ac:dyDescent="0.2">
      <c r="C5" s="162" t="s">
        <v>8</v>
      </c>
      <c r="D5" s="163">
        <f>DatosViolenciaDoméstica!C6</f>
        <v>420</v>
      </c>
      <c r="F5" s="162" t="s">
        <v>1813</v>
      </c>
      <c r="G5" s="166">
        <f>DatosViolenciaDoméstica!F67</f>
        <v>36</v>
      </c>
      <c r="H5" s="165"/>
    </row>
    <row r="6" spans="1:30" x14ac:dyDescent="0.2">
      <c r="C6" s="162" t="s">
        <v>1814</v>
      </c>
      <c r="D6" s="163">
        <f>DatosViolenciaDoméstica!C7</f>
        <v>64</v>
      </c>
    </row>
    <row r="7" spans="1:30" x14ac:dyDescent="0.2">
      <c r="C7" s="162" t="s">
        <v>55</v>
      </c>
      <c r="D7" s="163">
        <f>DatosViolenciaDoméstica!C8</f>
        <v>3</v>
      </c>
    </row>
    <row r="8" spans="1:30" x14ac:dyDescent="0.2">
      <c r="C8" s="162" t="s">
        <v>1815</v>
      </c>
      <c r="D8" s="163">
        <f>DatosViolenciaDoméstica!C9</f>
        <v>3</v>
      </c>
    </row>
    <row r="9" spans="1:30" x14ac:dyDescent="0.2">
      <c r="C9" s="162" t="s">
        <v>1816</v>
      </c>
      <c r="D9" s="167">
        <f>SUM(DatosViolenciaDoméstica!C10:C11)</f>
        <v>0</v>
      </c>
    </row>
    <row r="21" spans="6:32" x14ac:dyDescent="0.2">
      <c r="F21" s="168"/>
      <c r="G21" s="168"/>
    </row>
    <row r="22" spans="6:32" s="168" customFormat="1" ht="12.75" customHeight="1" x14ac:dyDescent="0.2">
      <c r="F22" s="169"/>
      <c r="G22" s="169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9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mPtk252T78xVSzYhM8MpuXnZtsH+dcKiAhUUOxXCy/abOMVS3kw4MDgi0H77oSIQcWSig/L5Vz4Nb8pc/v4OZg==" saltValue="8hNwcD0LFCdKzZEDmUky7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CA618-212B-4F89-B89E-C64DDBD1C2EC}">
  <dimension ref="A3:E377"/>
  <sheetViews>
    <sheetView showGridLines="0" showRowColHeaders="0" workbookViewId="0"/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80" t="s">
        <v>13</v>
      </c>
      <c r="B7" s="13" t="s">
        <v>14</v>
      </c>
      <c r="C7" s="14">
        <v>3420</v>
      </c>
      <c r="D7" s="14">
        <v>3331</v>
      </c>
      <c r="E7" s="15">
        <v>2.6718703092164502E-2</v>
      </c>
    </row>
    <row r="8" spans="1:5" x14ac:dyDescent="0.25">
      <c r="A8" s="181"/>
      <c r="B8" s="13" t="s">
        <v>15</v>
      </c>
      <c r="C8" s="14">
        <v>14431</v>
      </c>
      <c r="D8" s="14">
        <v>13671</v>
      </c>
      <c r="E8" s="15">
        <v>5.5592129324848201E-2</v>
      </c>
    </row>
    <row r="9" spans="1:5" x14ac:dyDescent="0.25">
      <c r="A9" s="181"/>
      <c r="B9" s="13" t="s">
        <v>16</v>
      </c>
      <c r="C9" s="14">
        <v>13853</v>
      </c>
      <c r="D9" s="14">
        <v>13231</v>
      </c>
      <c r="E9" s="15">
        <v>4.7010807951024101E-2</v>
      </c>
    </row>
    <row r="10" spans="1:5" x14ac:dyDescent="0.25">
      <c r="A10" s="181"/>
      <c r="B10" s="13" t="s">
        <v>17</v>
      </c>
      <c r="C10" s="14">
        <v>534</v>
      </c>
      <c r="D10" s="14">
        <v>460</v>
      </c>
      <c r="E10" s="15">
        <v>0.16086956521739099</v>
      </c>
    </row>
    <row r="11" spans="1:5" x14ac:dyDescent="0.25">
      <c r="A11" s="182"/>
      <c r="B11" s="13" t="s">
        <v>18</v>
      </c>
      <c r="C11" s="14">
        <v>3110</v>
      </c>
      <c r="D11" s="14">
        <v>2609</v>
      </c>
      <c r="E11" s="15">
        <v>0.19202759678037601</v>
      </c>
    </row>
    <row r="12" spans="1:5" x14ac:dyDescent="0.25">
      <c r="A12" s="180" t="s">
        <v>19</v>
      </c>
      <c r="B12" s="13" t="s">
        <v>20</v>
      </c>
      <c r="C12" s="14">
        <v>2465</v>
      </c>
      <c r="D12" s="14">
        <v>2625</v>
      </c>
      <c r="E12" s="15">
        <v>-6.0952380952381001E-2</v>
      </c>
    </row>
    <row r="13" spans="1:5" x14ac:dyDescent="0.25">
      <c r="A13" s="181"/>
      <c r="B13" s="13" t="s">
        <v>21</v>
      </c>
      <c r="C13" s="14">
        <v>1451</v>
      </c>
      <c r="D13" s="14">
        <v>1453</v>
      </c>
      <c r="E13" s="15">
        <v>-1.37646249139711E-3</v>
      </c>
    </row>
    <row r="14" spans="1:5" x14ac:dyDescent="0.25">
      <c r="A14" s="182"/>
      <c r="B14" s="13" t="s">
        <v>22</v>
      </c>
      <c r="C14" s="14">
        <v>7361</v>
      </c>
      <c r="D14" s="14">
        <v>6875</v>
      </c>
      <c r="E14" s="15">
        <v>7.0690909090909096E-2</v>
      </c>
    </row>
    <row r="15" spans="1:5" x14ac:dyDescent="0.25">
      <c r="A15" s="180" t="s">
        <v>23</v>
      </c>
      <c r="B15" s="13" t="s">
        <v>24</v>
      </c>
      <c r="C15" s="14">
        <v>1183</v>
      </c>
      <c r="D15" s="14">
        <v>1289</v>
      </c>
      <c r="E15" s="15">
        <v>-8.2234290147401107E-2</v>
      </c>
    </row>
    <row r="16" spans="1:5" x14ac:dyDescent="0.25">
      <c r="A16" s="181"/>
      <c r="B16" s="13" t="s">
        <v>25</v>
      </c>
      <c r="C16" s="14">
        <v>1669</v>
      </c>
      <c r="D16" s="14">
        <v>1689</v>
      </c>
      <c r="E16" s="15">
        <v>-1.18413262285376E-2</v>
      </c>
    </row>
    <row r="17" spans="1:5" x14ac:dyDescent="0.25">
      <c r="A17" s="181"/>
      <c r="B17" s="13" t="s">
        <v>26</v>
      </c>
      <c r="C17" s="14">
        <v>19</v>
      </c>
      <c r="D17" s="14">
        <v>23</v>
      </c>
      <c r="E17" s="15">
        <v>-0.173913043478261</v>
      </c>
    </row>
    <row r="18" spans="1:5" x14ac:dyDescent="0.25">
      <c r="A18" s="181"/>
      <c r="B18" s="13" t="s">
        <v>27</v>
      </c>
      <c r="C18" s="14">
        <v>5</v>
      </c>
      <c r="D18" s="14">
        <v>3</v>
      </c>
      <c r="E18" s="15">
        <v>0.66666666666666696</v>
      </c>
    </row>
    <row r="19" spans="1:5" x14ac:dyDescent="0.25">
      <c r="A19" s="182"/>
      <c r="B19" s="13" t="s">
        <v>28</v>
      </c>
      <c r="C19" s="14">
        <v>189</v>
      </c>
      <c r="D19" s="14">
        <v>169</v>
      </c>
      <c r="E19" s="15">
        <v>0.118343195266272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149</v>
      </c>
      <c r="D25" s="14">
        <v>366</v>
      </c>
      <c r="E25" s="15">
        <v>-0.59289617486338797</v>
      </c>
    </row>
    <row r="26" spans="1:5" x14ac:dyDescent="0.25">
      <c r="A26" s="12" t="s">
        <v>33</v>
      </c>
      <c r="B26" s="17"/>
      <c r="C26" s="14">
        <v>168</v>
      </c>
      <c r="D26" s="14">
        <v>366</v>
      </c>
      <c r="E26" s="15">
        <v>-0.54098360655737698</v>
      </c>
    </row>
    <row r="27" spans="1:5" x14ac:dyDescent="0.25">
      <c r="A27" s="12" t="s">
        <v>34</v>
      </c>
      <c r="B27" s="17"/>
      <c r="C27" s="14">
        <v>12</v>
      </c>
      <c r="D27" s="14">
        <v>18</v>
      </c>
      <c r="E27" s="15">
        <v>-0.33333333333333298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1520</v>
      </c>
      <c r="D31" s="14">
        <v>1394</v>
      </c>
      <c r="E31" s="15">
        <v>9.0387374461979905E-2</v>
      </c>
    </row>
    <row r="32" spans="1:5" x14ac:dyDescent="0.25">
      <c r="A32" s="180" t="s">
        <v>37</v>
      </c>
      <c r="B32" s="13" t="s">
        <v>38</v>
      </c>
      <c r="C32" s="14">
        <v>269</v>
      </c>
      <c r="D32" s="14">
        <v>276</v>
      </c>
      <c r="E32" s="15">
        <v>-2.5362318840579701E-2</v>
      </c>
    </row>
    <row r="33" spans="1:5" x14ac:dyDescent="0.25">
      <c r="A33" s="181"/>
      <c r="B33" s="13" t="s">
        <v>39</v>
      </c>
      <c r="C33" s="14">
        <v>26</v>
      </c>
      <c r="D33" s="14">
        <v>26</v>
      </c>
      <c r="E33" s="15">
        <v>0</v>
      </c>
    </row>
    <row r="34" spans="1:5" x14ac:dyDescent="0.25">
      <c r="A34" s="181"/>
      <c r="B34" s="13" t="s">
        <v>40</v>
      </c>
      <c r="C34" s="18"/>
      <c r="D34" s="14">
        <v>1</v>
      </c>
      <c r="E34" s="15">
        <v>0</v>
      </c>
    </row>
    <row r="35" spans="1:5" x14ac:dyDescent="0.25">
      <c r="A35" s="181"/>
      <c r="B35" s="13" t="s">
        <v>41</v>
      </c>
      <c r="C35" s="14">
        <v>95</v>
      </c>
      <c r="D35" s="14">
        <v>112</v>
      </c>
      <c r="E35" s="15">
        <v>-0.151785714285714</v>
      </c>
    </row>
    <row r="36" spans="1:5" x14ac:dyDescent="0.25">
      <c r="A36" s="182"/>
      <c r="B36" s="13" t="s">
        <v>42</v>
      </c>
      <c r="C36" s="14">
        <v>910</v>
      </c>
      <c r="D36" s="14">
        <v>809</v>
      </c>
      <c r="E36" s="15">
        <v>0.12484548825710801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3024</v>
      </c>
      <c r="D40" s="14">
        <v>2790</v>
      </c>
      <c r="E40" s="15">
        <v>8.3870967741935504E-2</v>
      </c>
    </row>
    <row r="41" spans="1:5" x14ac:dyDescent="0.25">
      <c r="A41" s="12" t="s">
        <v>45</v>
      </c>
      <c r="B41" s="17"/>
      <c r="C41" s="14">
        <v>1977</v>
      </c>
      <c r="D41" s="14">
        <v>2007</v>
      </c>
      <c r="E41" s="15">
        <v>-1.49476831091181E-2</v>
      </c>
    </row>
    <row r="42" spans="1:5" x14ac:dyDescent="0.25">
      <c r="A42" s="16"/>
    </row>
    <row r="43" spans="1:5" x14ac:dyDescent="0.25">
      <c r="A43" s="183" t="s">
        <v>46</v>
      </c>
      <c r="B43" s="183"/>
      <c r="C43" s="183"/>
      <c r="D43" s="183"/>
      <c r="E43" s="183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80" t="s">
        <v>47</v>
      </c>
      <c r="B45" s="13" t="s">
        <v>14</v>
      </c>
      <c r="C45" s="14">
        <v>781</v>
      </c>
      <c r="D45" s="14">
        <v>791</v>
      </c>
      <c r="E45" s="15">
        <v>-1.26422250316056E-2</v>
      </c>
    </row>
    <row r="46" spans="1:5" x14ac:dyDescent="0.25">
      <c r="A46" s="181"/>
      <c r="B46" s="13" t="s">
        <v>48</v>
      </c>
      <c r="C46" s="14">
        <v>139</v>
      </c>
      <c r="D46" s="14">
        <v>144</v>
      </c>
      <c r="E46" s="15">
        <v>-3.4722222222222203E-2</v>
      </c>
    </row>
    <row r="47" spans="1:5" x14ac:dyDescent="0.25">
      <c r="A47" s="181"/>
      <c r="B47" s="13" t="s">
        <v>49</v>
      </c>
      <c r="C47" s="14">
        <v>1669</v>
      </c>
      <c r="D47" s="14">
        <v>1689</v>
      </c>
      <c r="E47" s="15">
        <v>-1.18413262285376E-2</v>
      </c>
    </row>
    <row r="48" spans="1:5" x14ac:dyDescent="0.25">
      <c r="A48" s="182"/>
      <c r="B48" s="13" t="s">
        <v>18</v>
      </c>
      <c r="C48" s="14">
        <v>437</v>
      </c>
      <c r="D48" s="14">
        <v>394</v>
      </c>
      <c r="E48" s="15">
        <v>0.109137055837563</v>
      </c>
    </row>
    <row r="49" spans="1:5" x14ac:dyDescent="0.25">
      <c r="A49" s="180" t="s">
        <v>50</v>
      </c>
      <c r="B49" s="13" t="s">
        <v>51</v>
      </c>
      <c r="C49" s="14">
        <v>1364</v>
      </c>
      <c r="D49" s="14">
        <v>1356</v>
      </c>
      <c r="E49" s="15">
        <v>5.8997050147492599E-3</v>
      </c>
    </row>
    <row r="50" spans="1:5" x14ac:dyDescent="0.25">
      <c r="A50" s="181"/>
      <c r="B50" s="13" t="s">
        <v>52</v>
      </c>
      <c r="C50" s="14">
        <v>59</v>
      </c>
      <c r="D50" s="14">
        <v>60</v>
      </c>
      <c r="E50" s="15">
        <v>-1.6666666666666701E-2</v>
      </c>
    </row>
    <row r="51" spans="1:5" x14ac:dyDescent="0.25">
      <c r="A51" s="181"/>
      <c r="B51" s="13" t="s">
        <v>53</v>
      </c>
      <c r="C51" s="14">
        <v>95</v>
      </c>
      <c r="D51" s="14">
        <v>114</v>
      </c>
      <c r="E51" s="15">
        <v>-0.16666666666666699</v>
      </c>
    </row>
    <row r="52" spans="1:5" x14ac:dyDescent="0.25">
      <c r="A52" s="182"/>
      <c r="B52" s="13" t="s">
        <v>54</v>
      </c>
      <c r="C52" s="14">
        <v>22</v>
      </c>
      <c r="D52" s="14">
        <v>31</v>
      </c>
      <c r="E52" s="15">
        <v>-0.29032258064516098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80" t="s">
        <v>56</v>
      </c>
      <c r="B56" s="13" t="s">
        <v>49</v>
      </c>
      <c r="C56" s="14">
        <v>23</v>
      </c>
      <c r="D56" s="14">
        <v>24</v>
      </c>
      <c r="E56" s="15">
        <v>-4.1666666666666699E-2</v>
      </c>
    </row>
    <row r="57" spans="1:5" x14ac:dyDescent="0.25">
      <c r="A57" s="181"/>
      <c r="B57" s="13" t="s">
        <v>48</v>
      </c>
      <c r="C57" s="14">
        <v>1</v>
      </c>
      <c r="D57" s="14">
        <v>1</v>
      </c>
      <c r="E57" s="15">
        <v>0</v>
      </c>
    </row>
    <row r="58" spans="1:5" x14ac:dyDescent="0.25">
      <c r="A58" s="181"/>
      <c r="B58" s="13" t="s">
        <v>14</v>
      </c>
      <c r="C58" s="14">
        <v>14</v>
      </c>
      <c r="D58" s="14">
        <v>12</v>
      </c>
      <c r="E58" s="15">
        <v>0.16666666666666699</v>
      </c>
    </row>
    <row r="59" spans="1:5" x14ac:dyDescent="0.25">
      <c r="A59" s="181"/>
      <c r="B59" s="13" t="s">
        <v>18</v>
      </c>
      <c r="C59" s="14">
        <v>16</v>
      </c>
      <c r="D59" s="14">
        <v>12</v>
      </c>
      <c r="E59" s="15">
        <v>0.33333333333333298</v>
      </c>
    </row>
    <row r="60" spans="1:5" x14ac:dyDescent="0.25">
      <c r="A60" s="181"/>
      <c r="B60" s="13" t="s">
        <v>57</v>
      </c>
      <c r="C60" s="14">
        <v>21</v>
      </c>
      <c r="D60" s="14">
        <v>24</v>
      </c>
      <c r="E60" s="15">
        <v>-0.125</v>
      </c>
    </row>
    <row r="61" spans="1:5" x14ac:dyDescent="0.25">
      <c r="A61" s="182"/>
      <c r="B61" s="13" t="s">
        <v>58</v>
      </c>
      <c r="C61" s="18"/>
      <c r="D61" s="18"/>
      <c r="E61" s="15">
        <v>0</v>
      </c>
    </row>
    <row r="62" spans="1:5" x14ac:dyDescent="0.25">
      <c r="A62" s="180" t="s">
        <v>59</v>
      </c>
      <c r="B62" s="13" t="s">
        <v>60</v>
      </c>
      <c r="C62" s="14">
        <v>18</v>
      </c>
      <c r="D62" s="14">
        <v>20</v>
      </c>
      <c r="E62" s="15">
        <v>-0.1</v>
      </c>
    </row>
    <row r="63" spans="1:5" x14ac:dyDescent="0.25">
      <c r="A63" s="181"/>
      <c r="B63" s="13" t="s">
        <v>53</v>
      </c>
      <c r="C63" s="18"/>
      <c r="D63" s="18"/>
      <c r="E63" s="15">
        <v>0</v>
      </c>
    </row>
    <row r="64" spans="1:5" x14ac:dyDescent="0.25">
      <c r="A64" s="182"/>
      <c r="B64" s="13" t="s">
        <v>61</v>
      </c>
      <c r="C64" s="14">
        <v>3</v>
      </c>
      <c r="D64" s="14">
        <v>3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2</v>
      </c>
      <c r="D70" s="14">
        <v>2</v>
      </c>
      <c r="E70" s="15">
        <v>0</v>
      </c>
    </row>
    <row r="71" spans="1:5" x14ac:dyDescent="0.25">
      <c r="A71" s="12" t="s">
        <v>33</v>
      </c>
      <c r="B71" s="17"/>
      <c r="C71" s="14">
        <v>3</v>
      </c>
      <c r="D71" s="14">
        <v>2</v>
      </c>
      <c r="E71" s="15">
        <v>0.5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4"/>
      <c r="B76" s="13" t="s">
        <v>44</v>
      </c>
      <c r="C76" s="14">
        <v>4</v>
      </c>
      <c r="D76" s="14">
        <v>3</v>
      </c>
      <c r="E76" s="15">
        <v>0.33333333333333298</v>
      </c>
    </row>
    <row r="77" spans="1:5" x14ac:dyDescent="0.25">
      <c r="A77" s="185"/>
      <c r="B77" s="13" t="s">
        <v>53</v>
      </c>
      <c r="C77" s="18"/>
      <c r="D77" s="18"/>
      <c r="E77" s="15">
        <v>0</v>
      </c>
    </row>
    <row r="78" spans="1:5" x14ac:dyDescent="0.25">
      <c r="A78" s="185"/>
      <c r="B78" s="13" t="s">
        <v>60</v>
      </c>
      <c r="C78" s="14">
        <v>3</v>
      </c>
      <c r="D78" s="14">
        <v>1</v>
      </c>
      <c r="E78" s="15">
        <v>2</v>
      </c>
    </row>
    <row r="79" spans="1:5" x14ac:dyDescent="0.25">
      <c r="A79" s="185"/>
      <c r="B79" s="13" t="s">
        <v>64</v>
      </c>
      <c r="C79" s="14">
        <v>2</v>
      </c>
      <c r="D79" s="14">
        <v>4</v>
      </c>
      <c r="E79" s="15">
        <v>-0.5</v>
      </c>
    </row>
    <row r="80" spans="1:5" x14ac:dyDescent="0.25">
      <c r="A80" s="186"/>
      <c r="B80" s="13" t="s">
        <v>65</v>
      </c>
      <c r="C80" s="18"/>
      <c r="D80" s="18"/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80" t="s">
        <v>67</v>
      </c>
      <c r="B84" s="13" t="s">
        <v>68</v>
      </c>
      <c r="C84" s="14">
        <v>1977</v>
      </c>
      <c r="D84" s="14">
        <v>2007</v>
      </c>
      <c r="E84" s="15">
        <v>-1.49476831091181E-2</v>
      </c>
    </row>
    <row r="85" spans="1:5" x14ac:dyDescent="0.25">
      <c r="A85" s="182"/>
      <c r="B85" s="13" t="s">
        <v>69</v>
      </c>
      <c r="C85" s="14">
        <v>926</v>
      </c>
      <c r="D85" s="14">
        <v>989</v>
      </c>
      <c r="E85" s="15">
        <v>-6.3700707785642102E-2</v>
      </c>
    </row>
    <row r="86" spans="1:5" x14ac:dyDescent="0.25">
      <c r="A86" s="180" t="s">
        <v>70</v>
      </c>
      <c r="B86" s="13" t="s">
        <v>68</v>
      </c>
      <c r="C86" s="14">
        <v>1691</v>
      </c>
      <c r="D86" s="14">
        <v>1644</v>
      </c>
      <c r="E86" s="15">
        <v>2.8588807785888098E-2</v>
      </c>
    </row>
    <row r="87" spans="1:5" x14ac:dyDescent="0.25">
      <c r="A87" s="182"/>
      <c r="B87" s="13" t="s">
        <v>69</v>
      </c>
      <c r="C87" s="14">
        <v>936</v>
      </c>
      <c r="D87" s="14">
        <v>692</v>
      </c>
      <c r="E87" s="15">
        <v>0.35260115606936399</v>
      </c>
    </row>
    <row r="88" spans="1:5" x14ac:dyDescent="0.25">
      <c r="A88" s="180" t="s">
        <v>71</v>
      </c>
      <c r="B88" s="13" t="s">
        <v>68</v>
      </c>
      <c r="C88" s="14">
        <v>103</v>
      </c>
      <c r="D88" s="14">
        <v>83</v>
      </c>
      <c r="E88" s="15">
        <v>0.240963855421687</v>
      </c>
    </row>
    <row r="89" spans="1:5" x14ac:dyDescent="0.25">
      <c r="A89" s="182"/>
      <c r="B89" s="13" t="s">
        <v>69</v>
      </c>
      <c r="C89" s="14">
        <v>34</v>
      </c>
      <c r="D89" s="14">
        <v>17</v>
      </c>
      <c r="E89" s="15">
        <v>1</v>
      </c>
    </row>
    <row r="90" spans="1:5" x14ac:dyDescent="0.25">
      <c r="A90" s="180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2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3" t="s">
        <v>73</v>
      </c>
      <c r="B93" s="183"/>
      <c r="C93" s="183"/>
      <c r="D93" s="183"/>
      <c r="E93" s="183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609</v>
      </c>
      <c r="D95" s="14">
        <v>529</v>
      </c>
      <c r="E95" s="15">
        <v>0.151228733459357</v>
      </c>
    </row>
    <row r="96" spans="1:5" x14ac:dyDescent="0.25">
      <c r="A96" s="12" t="s">
        <v>74</v>
      </c>
      <c r="B96" s="17"/>
      <c r="C96" s="18"/>
      <c r="D96" s="18"/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1120</v>
      </c>
      <c r="D100" s="14">
        <v>1086</v>
      </c>
      <c r="E100" s="15">
        <v>3.1307550644567202E-2</v>
      </c>
    </row>
    <row r="101" spans="1:5" x14ac:dyDescent="0.25">
      <c r="A101" s="12" t="s">
        <v>77</v>
      </c>
      <c r="B101" s="17"/>
      <c r="C101" s="14">
        <v>692</v>
      </c>
      <c r="D101" s="14">
        <v>748</v>
      </c>
      <c r="E101" s="15">
        <v>-7.4866310160427801E-2</v>
      </c>
    </row>
    <row r="102" spans="1:5" x14ac:dyDescent="0.25">
      <c r="A102" s="12" t="s">
        <v>74</v>
      </c>
      <c r="B102" s="17"/>
      <c r="C102" s="14">
        <v>7</v>
      </c>
      <c r="D102" s="14">
        <v>10</v>
      </c>
      <c r="E102" s="15">
        <v>-0.3</v>
      </c>
    </row>
    <row r="103" spans="1:5" x14ac:dyDescent="0.25">
      <c r="A103" s="16"/>
    </row>
    <row r="104" spans="1:5" x14ac:dyDescent="0.25">
      <c r="A104" s="183" t="s">
        <v>78</v>
      </c>
      <c r="B104" s="183"/>
      <c r="C104" s="183"/>
      <c r="D104" s="183"/>
      <c r="E104" s="183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80" t="s">
        <v>76</v>
      </c>
      <c r="B106" s="13" t="s">
        <v>79</v>
      </c>
      <c r="C106" s="14">
        <v>836</v>
      </c>
      <c r="D106" s="14">
        <v>788</v>
      </c>
      <c r="E106" s="15">
        <v>6.0913705583756299E-2</v>
      </c>
    </row>
    <row r="107" spans="1:5" x14ac:dyDescent="0.25">
      <c r="A107" s="181"/>
      <c r="B107" s="13" t="s">
        <v>80</v>
      </c>
      <c r="C107" s="14">
        <v>3</v>
      </c>
      <c r="D107" s="14">
        <v>13</v>
      </c>
      <c r="E107" s="15">
        <v>-0.76923076923076905</v>
      </c>
    </row>
    <row r="108" spans="1:5" x14ac:dyDescent="0.25">
      <c r="A108" s="182"/>
      <c r="B108" s="13" t="s">
        <v>81</v>
      </c>
      <c r="C108" s="14">
        <v>455</v>
      </c>
      <c r="D108" s="14">
        <v>491</v>
      </c>
      <c r="E108" s="15">
        <v>-7.3319755600814704E-2</v>
      </c>
    </row>
    <row r="109" spans="1:5" x14ac:dyDescent="0.25">
      <c r="A109" s="180" t="s">
        <v>77</v>
      </c>
      <c r="B109" s="13" t="s">
        <v>82</v>
      </c>
      <c r="C109" s="14">
        <v>21</v>
      </c>
      <c r="D109" s="14">
        <v>29</v>
      </c>
      <c r="E109" s="15">
        <v>-0.27586206896551702</v>
      </c>
    </row>
    <row r="110" spans="1:5" x14ac:dyDescent="0.25">
      <c r="A110" s="182"/>
      <c r="B110" s="13" t="s">
        <v>81</v>
      </c>
      <c r="C110" s="14">
        <v>369</v>
      </c>
      <c r="D110" s="14">
        <v>320</v>
      </c>
      <c r="E110" s="15">
        <v>0.15312500000000001</v>
      </c>
    </row>
    <row r="111" spans="1:5" x14ac:dyDescent="0.25">
      <c r="A111" s="12" t="s">
        <v>74</v>
      </c>
      <c r="B111" s="17"/>
      <c r="C111" s="14">
        <v>23</v>
      </c>
      <c r="D111" s="14">
        <v>27</v>
      </c>
      <c r="E111" s="15">
        <v>-0.148148148148148</v>
      </c>
    </row>
    <row r="112" spans="1:5" x14ac:dyDescent="0.25">
      <c r="A112" s="16"/>
    </row>
    <row r="113" spans="1:5" x14ac:dyDescent="0.25">
      <c r="A113" s="183" t="s">
        <v>83</v>
      </c>
      <c r="B113" s="183"/>
      <c r="C113" s="183"/>
      <c r="D113" s="183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80" t="s">
        <v>76</v>
      </c>
      <c r="B115" s="13" t="s">
        <v>79</v>
      </c>
      <c r="C115" s="14">
        <v>45</v>
      </c>
      <c r="D115" s="14">
        <v>40</v>
      </c>
      <c r="E115" s="15">
        <v>0.125</v>
      </c>
    </row>
    <row r="116" spans="1:5" x14ac:dyDescent="0.25">
      <c r="A116" s="181"/>
      <c r="B116" s="13" t="s">
        <v>80</v>
      </c>
      <c r="C116" s="14">
        <v>1</v>
      </c>
      <c r="D116" s="14">
        <v>4</v>
      </c>
      <c r="E116" s="15">
        <v>-0.75</v>
      </c>
    </row>
    <row r="117" spans="1:5" x14ac:dyDescent="0.25">
      <c r="A117" s="182"/>
      <c r="B117" s="13" t="s">
        <v>81</v>
      </c>
      <c r="C117" s="14">
        <v>42</v>
      </c>
      <c r="D117" s="14">
        <v>25</v>
      </c>
      <c r="E117" s="15">
        <v>0.68</v>
      </c>
    </row>
    <row r="118" spans="1:5" x14ac:dyDescent="0.25">
      <c r="A118" s="180" t="s">
        <v>77</v>
      </c>
      <c r="B118" s="13" t="s">
        <v>82</v>
      </c>
      <c r="C118" s="18"/>
      <c r="D118" s="18"/>
      <c r="E118" s="15">
        <v>0</v>
      </c>
    </row>
    <row r="119" spans="1:5" x14ac:dyDescent="0.25">
      <c r="A119" s="182"/>
      <c r="B119" s="13" t="s">
        <v>81</v>
      </c>
      <c r="C119" s="14">
        <v>16</v>
      </c>
      <c r="D119" s="14">
        <v>15</v>
      </c>
      <c r="E119" s="15">
        <v>6.6666666666666693E-2</v>
      </c>
    </row>
    <row r="120" spans="1:5" x14ac:dyDescent="0.25">
      <c r="A120" s="12" t="s">
        <v>74</v>
      </c>
      <c r="B120" s="17"/>
      <c r="C120" s="14">
        <v>3</v>
      </c>
      <c r="D120" s="14">
        <v>3</v>
      </c>
      <c r="E120" s="15">
        <v>0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80" t="s">
        <v>85</v>
      </c>
      <c r="B124" s="13" t="s">
        <v>86</v>
      </c>
      <c r="C124" s="18"/>
      <c r="D124" s="18"/>
      <c r="E124" s="15">
        <v>0</v>
      </c>
    </row>
    <row r="125" spans="1:5" x14ac:dyDescent="0.25">
      <c r="A125" s="182"/>
      <c r="B125" s="13" t="s">
        <v>87</v>
      </c>
      <c r="C125" s="18"/>
      <c r="D125" s="18"/>
      <c r="E125" s="15">
        <v>0</v>
      </c>
    </row>
    <row r="126" spans="1:5" x14ac:dyDescent="0.25">
      <c r="A126" s="180" t="s">
        <v>88</v>
      </c>
      <c r="B126" s="13" t="s">
        <v>86</v>
      </c>
      <c r="C126" s="14">
        <v>84</v>
      </c>
      <c r="D126" s="18"/>
      <c r="E126" s="15">
        <v>0</v>
      </c>
    </row>
    <row r="127" spans="1:5" x14ac:dyDescent="0.25">
      <c r="A127" s="182"/>
      <c r="B127" s="13" t="s">
        <v>87</v>
      </c>
      <c r="C127" s="14">
        <v>1851</v>
      </c>
      <c r="D127" s="18"/>
      <c r="E127" s="15">
        <v>0</v>
      </c>
    </row>
    <row r="128" spans="1:5" x14ac:dyDescent="0.25">
      <c r="A128" s="180" t="s">
        <v>89</v>
      </c>
      <c r="B128" s="13" t="s">
        <v>86</v>
      </c>
      <c r="C128" s="14">
        <v>3912</v>
      </c>
      <c r="D128" s="14">
        <v>3608</v>
      </c>
      <c r="E128" s="15">
        <v>8.4257206208425695E-2</v>
      </c>
    </row>
    <row r="129" spans="1:5" x14ac:dyDescent="0.25">
      <c r="A129" s="182"/>
      <c r="B129" s="13" t="s">
        <v>87</v>
      </c>
      <c r="C129" s="14">
        <v>9330</v>
      </c>
      <c r="D129" s="14">
        <v>8068</v>
      </c>
      <c r="E129" s="15">
        <v>0.156420426375806</v>
      </c>
    </row>
    <row r="130" spans="1:5" x14ac:dyDescent="0.25">
      <c r="A130" s="180" t="s">
        <v>90</v>
      </c>
      <c r="B130" s="13" t="s">
        <v>86</v>
      </c>
      <c r="C130" s="14">
        <v>1702</v>
      </c>
      <c r="D130" s="14">
        <v>1579</v>
      </c>
      <c r="E130" s="15">
        <v>7.7897403419886005E-2</v>
      </c>
    </row>
    <row r="131" spans="1:5" x14ac:dyDescent="0.25">
      <c r="A131" s="182"/>
      <c r="B131" s="13" t="s">
        <v>87</v>
      </c>
      <c r="C131" s="14">
        <v>3173</v>
      </c>
      <c r="D131" s="14">
        <v>2700</v>
      </c>
      <c r="E131" s="15">
        <v>0.175185185185185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80" t="s">
        <v>92</v>
      </c>
      <c r="B135" s="13" t="s">
        <v>93</v>
      </c>
      <c r="C135" s="14">
        <v>104</v>
      </c>
      <c r="D135" s="14">
        <v>90</v>
      </c>
      <c r="E135" s="15">
        <v>0.155555555555556</v>
      </c>
    </row>
    <row r="136" spans="1:5" x14ac:dyDescent="0.25">
      <c r="A136" s="182"/>
      <c r="B136" s="13" t="s">
        <v>94</v>
      </c>
      <c r="C136" s="18"/>
      <c r="D136" s="18"/>
      <c r="E136" s="15">
        <v>0</v>
      </c>
    </row>
    <row r="137" spans="1:5" x14ac:dyDescent="0.25">
      <c r="A137" s="180" t="s">
        <v>95</v>
      </c>
      <c r="B137" s="13" t="s">
        <v>93</v>
      </c>
      <c r="C137" s="18"/>
      <c r="D137" s="18"/>
      <c r="E137" s="15">
        <v>0</v>
      </c>
    </row>
    <row r="138" spans="1:5" x14ac:dyDescent="0.25">
      <c r="A138" s="182"/>
      <c r="B138" s="13" t="s">
        <v>94</v>
      </c>
      <c r="C138" s="18"/>
      <c r="D138" s="18"/>
      <c r="E138" s="15">
        <v>0</v>
      </c>
    </row>
    <row r="139" spans="1:5" x14ac:dyDescent="0.25">
      <c r="A139" s="180" t="s">
        <v>96</v>
      </c>
      <c r="B139" s="13" t="s">
        <v>93</v>
      </c>
      <c r="C139" s="18"/>
      <c r="D139" s="18"/>
      <c r="E139" s="15">
        <v>0</v>
      </c>
    </row>
    <row r="140" spans="1:5" x14ac:dyDescent="0.25">
      <c r="A140" s="182"/>
      <c r="B140" s="13" t="s">
        <v>97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125</v>
      </c>
      <c r="D144" s="14">
        <v>126</v>
      </c>
      <c r="E144" s="15">
        <v>-7.9365079365079395E-3</v>
      </c>
    </row>
    <row r="145" spans="1:5" x14ac:dyDescent="0.25">
      <c r="A145" s="180" t="s">
        <v>100</v>
      </c>
      <c r="B145" s="13" t="s">
        <v>101</v>
      </c>
      <c r="C145" s="14">
        <v>7</v>
      </c>
      <c r="D145" s="14">
        <v>9</v>
      </c>
      <c r="E145" s="15">
        <v>-0.22222222222222199</v>
      </c>
    </row>
    <row r="146" spans="1:5" x14ac:dyDescent="0.25">
      <c r="A146" s="181"/>
      <c r="B146" s="13" t="s">
        <v>102</v>
      </c>
      <c r="C146" s="14">
        <v>39</v>
      </c>
      <c r="D146" s="14">
        <v>45</v>
      </c>
      <c r="E146" s="15">
        <v>-0.133333333333333</v>
      </c>
    </row>
    <row r="147" spans="1:5" x14ac:dyDescent="0.25">
      <c r="A147" s="181"/>
      <c r="B147" s="13" t="s">
        <v>103</v>
      </c>
      <c r="C147" s="14">
        <v>9</v>
      </c>
      <c r="D147" s="14">
        <v>10</v>
      </c>
      <c r="E147" s="15">
        <v>-0.1</v>
      </c>
    </row>
    <row r="148" spans="1:5" x14ac:dyDescent="0.25">
      <c r="A148" s="181"/>
      <c r="B148" s="13" t="s">
        <v>104</v>
      </c>
      <c r="C148" s="14">
        <v>4</v>
      </c>
      <c r="D148" s="14">
        <v>11</v>
      </c>
      <c r="E148" s="15">
        <v>-0.63636363636363602</v>
      </c>
    </row>
    <row r="149" spans="1:5" x14ac:dyDescent="0.25">
      <c r="A149" s="181"/>
      <c r="B149" s="13" t="s">
        <v>105</v>
      </c>
      <c r="C149" s="14">
        <v>63</v>
      </c>
      <c r="D149" s="14">
        <v>50</v>
      </c>
      <c r="E149" s="15">
        <v>0.26</v>
      </c>
    </row>
    <row r="150" spans="1:5" x14ac:dyDescent="0.25">
      <c r="A150" s="182"/>
      <c r="B150" s="13" t="s">
        <v>106</v>
      </c>
      <c r="C150" s="14">
        <v>3</v>
      </c>
      <c r="D150" s="14">
        <v>1</v>
      </c>
      <c r="E150" s="15">
        <v>2</v>
      </c>
    </row>
    <row r="151" spans="1:5" x14ac:dyDescent="0.25">
      <c r="A151" s="180" t="s">
        <v>107</v>
      </c>
      <c r="B151" s="13" t="s">
        <v>108</v>
      </c>
      <c r="C151" s="14">
        <v>53</v>
      </c>
      <c r="D151" s="14">
        <v>68</v>
      </c>
      <c r="E151" s="15">
        <v>-0.220588235294118</v>
      </c>
    </row>
    <row r="152" spans="1:5" x14ac:dyDescent="0.25">
      <c r="A152" s="182"/>
      <c r="B152" s="13" t="s">
        <v>109</v>
      </c>
      <c r="C152" s="14">
        <v>64</v>
      </c>
      <c r="D152" s="14">
        <v>147</v>
      </c>
      <c r="E152" s="15">
        <v>-0.56462585034013602</v>
      </c>
    </row>
    <row r="153" spans="1:5" x14ac:dyDescent="0.25">
      <c r="A153" s="180" t="s">
        <v>110</v>
      </c>
      <c r="B153" s="13" t="s">
        <v>14</v>
      </c>
      <c r="C153" s="14">
        <v>13</v>
      </c>
      <c r="D153" s="14">
        <v>34</v>
      </c>
      <c r="E153" s="15">
        <v>-0.61764705882352899</v>
      </c>
    </row>
    <row r="154" spans="1:5" x14ac:dyDescent="0.25">
      <c r="A154" s="182"/>
      <c r="B154" s="13" t="s">
        <v>18</v>
      </c>
      <c r="C154" s="14">
        <v>19</v>
      </c>
      <c r="D154" s="14">
        <v>13</v>
      </c>
      <c r="E154" s="15">
        <v>0.46153846153846101</v>
      </c>
    </row>
    <row r="155" spans="1:5" x14ac:dyDescent="0.25">
      <c r="A155" s="12" t="s">
        <v>111</v>
      </c>
      <c r="B155" s="17"/>
      <c r="C155" s="18"/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80" t="s">
        <v>113</v>
      </c>
      <c r="B159" s="13" t="s">
        <v>114</v>
      </c>
      <c r="C159" s="14">
        <v>395</v>
      </c>
      <c r="D159" s="14">
        <v>431</v>
      </c>
      <c r="E159" s="15">
        <v>-8.3526682134570804E-2</v>
      </c>
    </row>
    <row r="160" spans="1:5" x14ac:dyDescent="0.25">
      <c r="A160" s="181"/>
      <c r="B160" s="13" t="s">
        <v>115</v>
      </c>
      <c r="C160" s="14">
        <v>140</v>
      </c>
      <c r="D160" s="14">
        <v>158</v>
      </c>
      <c r="E160" s="15">
        <v>-0.113924050632911</v>
      </c>
    </row>
    <row r="161" spans="1:5" x14ac:dyDescent="0.25">
      <c r="A161" s="181"/>
      <c r="B161" s="13" t="s">
        <v>116</v>
      </c>
      <c r="C161" s="14">
        <v>255</v>
      </c>
      <c r="D161" s="14">
        <v>243</v>
      </c>
      <c r="E161" s="15">
        <v>4.9382716049382699E-2</v>
      </c>
    </row>
    <row r="162" spans="1:5" x14ac:dyDescent="0.25">
      <c r="A162" s="181"/>
      <c r="B162" s="13" t="s">
        <v>117</v>
      </c>
      <c r="C162" s="14">
        <v>57</v>
      </c>
      <c r="D162" s="14">
        <v>75</v>
      </c>
      <c r="E162" s="15">
        <v>-0.24</v>
      </c>
    </row>
    <row r="163" spans="1:5" x14ac:dyDescent="0.25">
      <c r="A163" s="181"/>
      <c r="B163" s="13" t="s">
        <v>118</v>
      </c>
      <c r="C163" s="18"/>
      <c r="D163" s="18"/>
      <c r="E163" s="15">
        <v>0</v>
      </c>
    </row>
    <row r="164" spans="1:5" x14ac:dyDescent="0.25">
      <c r="A164" s="181"/>
      <c r="B164" s="13" t="s">
        <v>119</v>
      </c>
      <c r="C164" s="18"/>
      <c r="D164" s="18"/>
      <c r="E164" s="15">
        <v>0</v>
      </c>
    </row>
    <row r="165" spans="1:5" x14ac:dyDescent="0.25">
      <c r="A165" s="181"/>
      <c r="B165" s="13" t="s">
        <v>120</v>
      </c>
      <c r="C165" s="14">
        <v>413</v>
      </c>
      <c r="D165" s="14">
        <v>412</v>
      </c>
      <c r="E165" s="15">
        <v>2.4271844660194199E-3</v>
      </c>
    </row>
    <row r="166" spans="1:5" x14ac:dyDescent="0.25">
      <c r="A166" s="181"/>
      <c r="B166" s="13" t="s">
        <v>121</v>
      </c>
      <c r="C166" s="14">
        <v>2</v>
      </c>
      <c r="D166" s="18"/>
      <c r="E166" s="15">
        <v>0</v>
      </c>
    </row>
    <row r="167" spans="1:5" x14ac:dyDescent="0.25">
      <c r="A167" s="181"/>
      <c r="B167" s="13" t="s">
        <v>122</v>
      </c>
      <c r="C167" s="14">
        <v>183</v>
      </c>
      <c r="D167" s="14">
        <v>140</v>
      </c>
      <c r="E167" s="15">
        <v>0.307142857142857</v>
      </c>
    </row>
    <row r="168" spans="1:5" x14ac:dyDescent="0.25">
      <c r="A168" s="181"/>
      <c r="B168" s="13" t="s">
        <v>123</v>
      </c>
      <c r="C168" s="14">
        <v>866</v>
      </c>
      <c r="D168" s="14">
        <v>336</v>
      </c>
      <c r="E168" s="15">
        <v>1.5773809523809501</v>
      </c>
    </row>
    <row r="169" spans="1:5" x14ac:dyDescent="0.25">
      <c r="A169" s="181"/>
      <c r="B169" s="13" t="s">
        <v>124</v>
      </c>
      <c r="C169" s="14">
        <v>2</v>
      </c>
      <c r="D169" s="14">
        <v>495</v>
      </c>
      <c r="E169" s="15">
        <v>-0.99595959595959604</v>
      </c>
    </row>
    <row r="170" spans="1:5" x14ac:dyDescent="0.25">
      <c r="A170" s="181"/>
      <c r="B170" s="13" t="s">
        <v>125</v>
      </c>
      <c r="C170" s="14">
        <v>176</v>
      </c>
      <c r="D170" s="14">
        <v>140</v>
      </c>
      <c r="E170" s="15">
        <v>0.25714285714285701</v>
      </c>
    </row>
    <row r="171" spans="1:5" x14ac:dyDescent="0.25">
      <c r="A171" s="181"/>
      <c r="B171" s="13" t="s">
        <v>126</v>
      </c>
      <c r="C171" s="14">
        <v>7</v>
      </c>
      <c r="D171" s="14">
        <v>1</v>
      </c>
      <c r="E171" s="15">
        <v>6</v>
      </c>
    </row>
    <row r="172" spans="1:5" x14ac:dyDescent="0.25">
      <c r="A172" s="181"/>
      <c r="B172" s="13" t="s">
        <v>127</v>
      </c>
      <c r="C172" s="18"/>
      <c r="D172" s="14">
        <v>1</v>
      </c>
      <c r="E172" s="15">
        <v>0</v>
      </c>
    </row>
    <row r="173" spans="1:5" x14ac:dyDescent="0.25">
      <c r="A173" s="181"/>
      <c r="B173" s="13" t="s">
        <v>128</v>
      </c>
      <c r="C173" s="14">
        <v>9</v>
      </c>
      <c r="D173" s="14">
        <v>8</v>
      </c>
      <c r="E173" s="15">
        <v>0.125</v>
      </c>
    </row>
    <row r="174" spans="1:5" x14ac:dyDescent="0.25">
      <c r="A174" s="181"/>
      <c r="B174" s="13" t="s">
        <v>129</v>
      </c>
      <c r="C174" s="18"/>
      <c r="D174" s="18"/>
      <c r="E174" s="15">
        <v>0</v>
      </c>
    </row>
    <row r="175" spans="1:5" x14ac:dyDescent="0.25">
      <c r="A175" s="181"/>
      <c r="B175" s="13" t="s">
        <v>130</v>
      </c>
      <c r="C175" s="18"/>
      <c r="D175" s="18"/>
      <c r="E175" s="15">
        <v>0</v>
      </c>
    </row>
    <row r="176" spans="1:5" x14ac:dyDescent="0.25">
      <c r="A176" s="181"/>
      <c r="B176" s="13" t="s">
        <v>131</v>
      </c>
      <c r="C176" s="14">
        <v>2</v>
      </c>
      <c r="D176" s="14">
        <v>2</v>
      </c>
      <c r="E176" s="15">
        <v>0</v>
      </c>
    </row>
    <row r="177" spans="1:5" x14ac:dyDescent="0.25">
      <c r="A177" s="181"/>
      <c r="B177" s="13" t="s">
        <v>132</v>
      </c>
      <c r="C177" s="14">
        <v>5</v>
      </c>
      <c r="D177" s="14">
        <v>3</v>
      </c>
      <c r="E177" s="15">
        <v>0.66666666666666696</v>
      </c>
    </row>
    <row r="178" spans="1:5" x14ac:dyDescent="0.25">
      <c r="A178" s="181"/>
      <c r="B178" s="13" t="s">
        <v>133</v>
      </c>
      <c r="C178" s="14">
        <v>315</v>
      </c>
      <c r="D178" s="14">
        <v>278</v>
      </c>
      <c r="E178" s="15">
        <v>0.13309352517985601</v>
      </c>
    </row>
    <row r="179" spans="1:5" x14ac:dyDescent="0.25">
      <c r="A179" s="181"/>
      <c r="B179" s="13" t="s">
        <v>134</v>
      </c>
      <c r="C179" s="14">
        <v>310</v>
      </c>
      <c r="D179" s="14">
        <v>370</v>
      </c>
      <c r="E179" s="15">
        <v>-0.162162162162162</v>
      </c>
    </row>
    <row r="180" spans="1:5" x14ac:dyDescent="0.25">
      <c r="A180" s="181"/>
      <c r="B180" s="13" t="s">
        <v>135</v>
      </c>
      <c r="C180" s="18"/>
      <c r="D180" s="18"/>
      <c r="E180" s="15">
        <v>0</v>
      </c>
    </row>
    <row r="181" spans="1:5" x14ac:dyDescent="0.25">
      <c r="A181" s="181"/>
      <c r="B181" s="13" t="s">
        <v>136</v>
      </c>
      <c r="C181" s="14">
        <v>4</v>
      </c>
      <c r="D181" s="14">
        <v>5</v>
      </c>
      <c r="E181" s="15">
        <v>-0.2</v>
      </c>
    </row>
    <row r="182" spans="1:5" x14ac:dyDescent="0.25">
      <c r="A182" s="181"/>
      <c r="B182" s="13" t="s">
        <v>137</v>
      </c>
      <c r="C182" s="14">
        <v>5</v>
      </c>
      <c r="D182" s="14">
        <v>6</v>
      </c>
      <c r="E182" s="15">
        <v>-0.16666666666666699</v>
      </c>
    </row>
    <row r="183" spans="1:5" x14ac:dyDescent="0.25">
      <c r="A183" s="181"/>
      <c r="B183" s="13" t="s">
        <v>138</v>
      </c>
      <c r="C183" s="18"/>
      <c r="D183" s="18"/>
      <c r="E183" s="15">
        <v>0</v>
      </c>
    </row>
    <row r="184" spans="1:5" x14ac:dyDescent="0.25">
      <c r="A184" s="181"/>
      <c r="B184" s="13" t="s">
        <v>139</v>
      </c>
      <c r="C184" s="14">
        <v>4</v>
      </c>
      <c r="D184" s="14">
        <v>9</v>
      </c>
      <c r="E184" s="15">
        <v>-0.55555555555555503</v>
      </c>
    </row>
    <row r="185" spans="1:5" x14ac:dyDescent="0.25">
      <c r="A185" s="181"/>
      <c r="B185" s="13" t="s">
        <v>140</v>
      </c>
      <c r="C185" s="18"/>
      <c r="D185" s="18"/>
      <c r="E185" s="15">
        <v>0</v>
      </c>
    </row>
    <row r="186" spans="1:5" x14ac:dyDescent="0.25">
      <c r="A186" s="181"/>
      <c r="B186" s="13" t="s">
        <v>141</v>
      </c>
      <c r="C186" s="14">
        <v>21</v>
      </c>
      <c r="D186" s="14">
        <v>21</v>
      </c>
      <c r="E186" s="15">
        <v>0</v>
      </c>
    </row>
    <row r="187" spans="1:5" x14ac:dyDescent="0.25">
      <c r="A187" s="181"/>
      <c r="B187" s="13" t="s">
        <v>142</v>
      </c>
      <c r="C187" s="18"/>
      <c r="D187" s="18"/>
      <c r="E187" s="15">
        <v>0</v>
      </c>
    </row>
    <row r="188" spans="1:5" x14ac:dyDescent="0.25">
      <c r="A188" s="181"/>
      <c r="B188" s="13" t="s">
        <v>143</v>
      </c>
      <c r="C188" s="18"/>
      <c r="D188" s="18"/>
      <c r="E188" s="15">
        <v>0</v>
      </c>
    </row>
    <row r="189" spans="1:5" x14ac:dyDescent="0.25">
      <c r="A189" s="181"/>
      <c r="B189" s="13" t="s">
        <v>144</v>
      </c>
      <c r="C189" s="18"/>
      <c r="D189" s="18"/>
      <c r="E189" s="15">
        <v>0</v>
      </c>
    </row>
    <row r="190" spans="1:5" x14ac:dyDescent="0.25">
      <c r="A190" s="181"/>
      <c r="B190" s="13" t="s">
        <v>145</v>
      </c>
      <c r="C190" s="14">
        <v>30</v>
      </c>
      <c r="D190" s="14">
        <v>24</v>
      </c>
      <c r="E190" s="15">
        <v>0.25</v>
      </c>
    </row>
    <row r="191" spans="1:5" x14ac:dyDescent="0.25">
      <c r="A191" s="181"/>
      <c r="B191" s="13" t="s">
        <v>146</v>
      </c>
      <c r="C191" s="14">
        <v>138</v>
      </c>
      <c r="D191" s="14">
        <v>121</v>
      </c>
      <c r="E191" s="15">
        <v>0.14049586776859499</v>
      </c>
    </row>
    <row r="192" spans="1:5" x14ac:dyDescent="0.25">
      <c r="A192" s="181"/>
      <c r="B192" s="13" t="s">
        <v>147</v>
      </c>
      <c r="C192" s="18"/>
      <c r="D192" s="18"/>
      <c r="E192" s="15">
        <v>0</v>
      </c>
    </row>
    <row r="193" spans="1:5" x14ac:dyDescent="0.25">
      <c r="A193" s="181"/>
      <c r="B193" s="13" t="s">
        <v>148</v>
      </c>
      <c r="C193" s="14">
        <v>1438</v>
      </c>
      <c r="D193" s="14">
        <v>818</v>
      </c>
      <c r="E193" s="15">
        <v>0.75794621026894904</v>
      </c>
    </row>
    <row r="194" spans="1:5" x14ac:dyDescent="0.25">
      <c r="A194" s="181"/>
      <c r="B194" s="13" t="s">
        <v>149</v>
      </c>
      <c r="C194" s="18"/>
      <c r="D194" s="18"/>
      <c r="E194" s="15">
        <v>0</v>
      </c>
    </row>
    <row r="195" spans="1:5" x14ac:dyDescent="0.25">
      <c r="A195" s="181"/>
      <c r="B195" s="13" t="s">
        <v>150</v>
      </c>
      <c r="C195" s="18"/>
      <c r="D195" s="18"/>
      <c r="E195" s="15">
        <v>0</v>
      </c>
    </row>
    <row r="196" spans="1:5" x14ac:dyDescent="0.25">
      <c r="A196" s="181"/>
      <c r="B196" s="13" t="s">
        <v>151</v>
      </c>
      <c r="C196" s="14">
        <v>6</v>
      </c>
      <c r="D196" s="14">
        <v>7</v>
      </c>
      <c r="E196" s="15">
        <v>-0.14285714285714299</v>
      </c>
    </row>
    <row r="197" spans="1:5" x14ac:dyDescent="0.25">
      <c r="A197" s="181"/>
      <c r="B197" s="13" t="s">
        <v>152</v>
      </c>
      <c r="C197" s="18"/>
      <c r="D197" s="18"/>
      <c r="E197" s="15">
        <v>0</v>
      </c>
    </row>
    <row r="198" spans="1:5" x14ac:dyDescent="0.25">
      <c r="A198" s="181"/>
      <c r="B198" s="13" t="s">
        <v>153</v>
      </c>
      <c r="C198" s="18"/>
      <c r="D198" s="18"/>
      <c r="E198" s="15">
        <v>0</v>
      </c>
    </row>
    <row r="199" spans="1:5" x14ac:dyDescent="0.25">
      <c r="A199" s="181"/>
      <c r="B199" s="13" t="s">
        <v>154</v>
      </c>
      <c r="C199" s="18"/>
      <c r="D199" s="18"/>
      <c r="E199" s="15">
        <v>0</v>
      </c>
    </row>
    <row r="200" spans="1:5" x14ac:dyDescent="0.25">
      <c r="A200" s="182"/>
      <c r="B200" s="13" t="s">
        <v>155</v>
      </c>
      <c r="C200" s="18"/>
      <c r="D200" s="18"/>
      <c r="E200" s="15">
        <v>0</v>
      </c>
    </row>
    <row r="201" spans="1:5" x14ac:dyDescent="0.25">
      <c r="A201" s="180" t="s">
        <v>156</v>
      </c>
      <c r="B201" s="13" t="s">
        <v>157</v>
      </c>
      <c r="C201" s="14">
        <v>820</v>
      </c>
      <c r="D201" s="14">
        <v>968</v>
      </c>
      <c r="E201" s="15">
        <v>-0.15289256198347101</v>
      </c>
    </row>
    <row r="202" spans="1:5" x14ac:dyDescent="0.25">
      <c r="A202" s="181"/>
      <c r="B202" s="13" t="s">
        <v>115</v>
      </c>
      <c r="C202" s="14">
        <v>394</v>
      </c>
      <c r="D202" s="14">
        <v>419</v>
      </c>
      <c r="E202" s="15">
        <v>-5.9665871121718402E-2</v>
      </c>
    </row>
    <row r="203" spans="1:5" x14ac:dyDescent="0.25">
      <c r="A203" s="181"/>
      <c r="B203" s="13" t="s">
        <v>158</v>
      </c>
      <c r="C203" s="14">
        <v>558</v>
      </c>
      <c r="D203" s="14">
        <v>528</v>
      </c>
      <c r="E203" s="15">
        <v>5.6818181818181802E-2</v>
      </c>
    </row>
    <row r="204" spans="1:5" x14ac:dyDescent="0.25">
      <c r="A204" s="181"/>
      <c r="B204" s="13" t="s">
        <v>117</v>
      </c>
      <c r="C204" s="14">
        <v>233</v>
      </c>
      <c r="D204" s="14">
        <v>541</v>
      </c>
      <c r="E204" s="15">
        <v>-0.56931608133086897</v>
      </c>
    </row>
    <row r="205" spans="1:5" x14ac:dyDescent="0.25">
      <c r="A205" s="181"/>
      <c r="B205" s="13" t="s">
        <v>118</v>
      </c>
      <c r="C205" s="18"/>
      <c r="D205" s="14">
        <v>23</v>
      </c>
      <c r="E205" s="15">
        <v>0</v>
      </c>
    </row>
    <row r="206" spans="1:5" x14ac:dyDescent="0.25">
      <c r="A206" s="181"/>
      <c r="B206" s="13" t="s">
        <v>119</v>
      </c>
      <c r="C206" s="14">
        <v>10</v>
      </c>
      <c r="D206" s="14">
        <v>75</v>
      </c>
      <c r="E206" s="15">
        <v>-0.86666666666666703</v>
      </c>
    </row>
    <row r="207" spans="1:5" x14ac:dyDescent="0.25">
      <c r="A207" s="181"/>
      <c r="B207" s="13" t="s">
        <v>120</v>
      </c>
      <c r="C207" s="14">
        <v>834</v>
      </c>
      <c r="D207" s="14">
        <v>1063</v>
      </c>
      <c r="E207" s="15">
        <v>-0.21542803386641601</v>
      </c>
    </row>
    <row r="208" spans="1:5" x14ac:dyDescent="0.25">
      <c r="A208" s="181"/>
      <c r="B208" s="13" t="s">
        <v>159</v>
      </c>
      <c r="C208" s="14">
        <v>5</v>
      </c>
      <c r="D208" s="18"/>
      <c r="E208" s="15">
        <v>0</v>
      </c>
    </row>
    <row r="209" spans="1:5" x14ac:dyDescent="0.25">
      <c r="A209" s="181"/>
      <c r="B209" s="13" t="s">
        <v>122</v>
      </c>
      <c r="C209" s="14">
        <v>385</v>
      </c>
      <c r="D209" s="14">
        <v>298</v>
      </c>
      <c r="E209" s="15">
        <v>0.29194630872483202</v>
      </c>
    </row>
    <row r="210" spans="1:5" x14ac:dyDescent="0.25">
      <c r="A210" s="181"/>
      <c r="B210" s="13" t="s">
        <v>160</v>
      </c>
      <c r="C210" s="14">
        <v>1244</v>
      </c>
      <c r="D210" s="14">
        <v>704</v>
      </c>
      <c r="E210" s="15">
        <v>0.76704545454545403</v>
      </c>
    </row>
    <row r="211" spans="1:5" x14ac:dyDescent="0.25">
      <c r="A211" s="181"/>
      <c r="B211" s="13" t="s">
        <v>124</v>
      </c>
      <c r="C211" s="14">
        <v>6</v>
      </c>
      <c r="D211" s="14">
        <v>584</v>
      </c>
      <c r="E211" s="15">
        <v>-0.98972602739726001</v>
      </c>
    </row>
    <row r="212" spans="1:5" x14ac:dyDescent="0.25">
      <c r="A212" s="181"/>
      <c r="B212" s="13" t="s">
        <v>125</v>
      </c>
      <c r="C212" s="14">
        <v>162</v>
      </c>
      <c r="D212" s="14">
        <v>148</v>
      </c>
      <c r="E212" s="15">
        <v>9.45945945945946E-2</v>
      </c>
    </row>
    <row r="213" spans="1:5" x14ac:dyDescent="0.25">
      <c r="A213" s="181"/>
      <c r="B213" s="13" t="s">
        <v>126</v>
      </c>
      <c r="C213" s="14">
        <v>17</v>
      </c>
      <c r="D213" s="14">
        <v>2</v>
      </c>
      <c r="E213" s="15">
        <v>7.5</v>
      </c>
    </row>
    <row r="214" spans="1:5" x14ac:dyDescent="0.25">
      <c r="A214" s="181"/>
      <c r="B214" s="13" t="s">
        <v>127</v>
      </c>
      <c r="C214" s="18"/>
      <c r="D214" s="14">
        <v>2</v>
      </c>
      <c r="E214" s="15">
        <v>0</v>
      </c>
    </row>
    <row r="215" spans="1:5" x14ac:dyDescent="0.25">
      <c r="A215" s="181"/>
      <c r="B215" s="13" t="s">
        <v>128</v>
      </c>
      <c r="C215" s="14">
        <v>26</v>
      </c>
      <c r="D215" s="14">
        <v>18</v>
      </c>
      <c r="E215" s="15">
        <v>0.44444444444444398</v>
      </c>
    </row>
    <row r="216" spans="1:5" x14ac:dyDescent="0.25">
      <c r="A216" s="181"/>
      <c r="B216" s="13" t="s">
        <v>129</v>
      </c>
      <c r="C216" s="18"/>
      <c r="D216" s="18"/>
      <c r="E216" s="15">
        <v>0</v>
      </c>
    </row>
    <row r="217" spans="1:5" x14ac:dyDescent="0.25">
      <c r="A217" s="181"/>
      <c r="B217" s="13" t="s">
        <v>130</v>
      </c>
      <c r="C217" s="18"/>
      <c r="D217" s="18"/>
      <c r="E217" s="15">
        <v>0</v>
      </c>
    </row>
    <row r="218" spans="1:5" x14ac:dyDescent="0.25">
      <c r="A218" s="181"/>
      <c r="B218" s="13" t="s">
        <v>131</v>
      </c>
      <c r="C218" s="14">
        <v>2</v>
      </c>
      <c r="D218" s="14">
        <v>2</v>
      </c>
      <c r="E218" s="15">
        <v>0</v>
      </c>
    </row>
    <row r="219" spans="1:5" x14ac:dyDescent="0.25">
      <c r="A219" s="181"/>
      <c r="B219" s="13" t="s">
        <v>132</v>
      </c>
      <c r="C219" s="14">
        <v>12</v>
      </c>
      <c r="D219" s="14">
        <v>6</v>
      </c>
      <c r="E219" s="15">
        <v>1</v>
      </c>
    </row>
    <row r="220" spans="1:5" x14ac:dyDescent="0.25">
      <c r="A220" s="181"/>
      <c r="B220" s="13" t="s">
        <v>133</v>
      </c>
      <c r="C220" s="14">
        <v>307</v>
      </c>
      <c r="D220" s="14">
        <v>286</v>
      </c>
      <c r="E220" s="15">
        <v>7.3426573426573397E-2</v>
      </c>
    </row>
    <row r="221" spans="1:5" x14ac:dyDescent="0.25">
      <c r="A221" s="181"/>
      <c r="B221" s="13" t="s">
        <v>134</v>
      </c>
      <c r="C221" s="14">
        <v>862</v>
      </c>
      <c r="D221" s="14">
        <v>1025</v>
      </c>
      <c r="E221" s="15">
        <v>-0.159024390243902</v>
      </c>
    </row>
    <row r="222" spans="1:5" x14ac:dyDescent="0.25">
      <c r="A222" s="181"/>
      <c r="B222" s="13" t="s">
        <v>161</v>
      </c>
      <c r="C222" s="18"/>
      <c r="D222" s="18"/>
      <c r="E222" s="15">
        <v>0</v>
      </c>
    </row>
    <row r="223" spans="1:5" x14ac:dyDescent="0.25">
      <c r="A223" s="181"/>
      <c r="B223" s="13" t="s">
        <v>136</v>
      </c>
      <c r="C223" s="14">
        <v>34</v>
      </c>
      <c r="D223" s="14">
        <v>51</v>
      </c>
      <c r="E223" s="15">
        <v>-0.33333333333333298</v>
      </c>
    </row>
    <row r="224" spans="1:5" x14ac:dyDescent="0.25">
      <c r="A224" s="181"/>
      <c r="B224" s="13" t="s">
        <v>137</v>
      </c>
      <c r="C224" s="14">
        <v>15</v>
      </c>
      <c r="D224" s="14">
        <v>19</v>
      </c>
      <c r="E224" s="15">
        <v>-0.21052631578947401</v>
      </c>
    </row>
    <row r="225" spans="1:5" x14ac:dyDescent="0.25">
      <c r="A225" s="181"/>
      <c r="B225" s="13" t="s">
        <v>138</v>
      </c>
      <c r="C225" s="18"/>
      <c r="D225" s="14">
        <v>2</v>
      </c>
      <c r="E225" s="15">
        <v>0</v>
      </c>
    </row>
    <row r="226" spans="1:5" x14ac:dyDescent="0.25">
      <c r="A226" s="181"/>
      <c r="B226" s="13" t="s">
        <v>139</v>
      </c>
      <c r="C226" s="14">
        <v>20</v>
      </c>
      <c r="D226" s="14">
        <v>16</v>
      </c>
      <c r="E226" s="15">
        <v>0.25</v>
      </c>
    </row>
    <row r="227" spans="1:5" x14ac:dyDescent="0.25">
      <c r="A227" s="181"/>
      <c r="B227" s="13" t="s">
        <v>162</v>
      </c>
      <c r="C227" s="18"/>
      <c r="D227" s="18"/>
      <c r="E227" s="15">
        <v>0</v>
      </c>
    </row>
    <row r="228" spans="1:5" x14ac:dyDescent="0.25">
      <c r="A228" s="181"/>
      <c r="B228" s="13" t="s">
        <v>141</v>
      </c>
      <c r="C228" s="14">
        <v>42</v>
      </c>
      <c r="D228" s="14">
        <v>43</v>
      </c>
      <c r="E228" s="15">
        <v>-2.32558139534884E-2</v>
      </c>
    </row>
    <row r="229" spans="1:5" x14ac:dyDescent="0.25">
      <c r="A229" s="181"/>
      <c r="B229" s="13" t="s">
        <v>142</v>
      </c>
      <c r="C229" s="18"/>
      <c r="D229" s="18"/>
      <c r="E229" s="15">
        <v>0</v>
      </c>
    </row>
    <row r="230" spans="1:5" x14ac:dyDescent="0.25">
      <c r="A230" s="181"/>
      <c r="B230" s="13" t="s">
        <v>143</v>
      </c>
      <c r="C230" s="18"/>
      <c r="D230" s="18"/>
      <c r="E230" s="15">
        <v>0</v>
      </c>
    </row>
    <row r="231" spans="1:5" x14ac:dyDescent="0.25">
      <c r="A231" s="181"/>
      <c r="B231" s="13" t="s">
        <v>144</v>
      </c>
      <c r="C231" s="18"/>
      <c r="D231" s="18"/>
      <c r="E231" s="15">
        <v>0</v>
      </c>
    </row>
    <row r="232" spans="1:5" x14ac:dyDescent="0.25">
      <c r="A232" s="181"/>
      <c r="B232" s="13" t="s">
        <v>145</v>
      </c>
      <c r="C232" s="14">
        <v>65</v>
      </c>
      <c r="D232" s="14">
        <v>60</v>
      </c>
      <c r="E232" s="15">
        <v>8.3333333333333301E-2</v>
      </c>
    </row>
    <row r="233" spans="1:5" x14ac:dyDescent="0.25">
      <c r="A233" s="181"/>
      <c r="B233" s="13" t="s">
        <v>146</v>
      </c>
      <c r="C233" s="14">
        <v>350</v>
      </c>
      <c r="D233" s="14">
        <v>389</v>
      </c>
      <c r="E233" s="15">
        <v>-0.10025706940874</v>
      </c>
    </row>
    <row r="234" spans="1:5" x14ac:dyDescent="0.25">
      <c r="A234" s="181"/>
      <c r="B234" s="13" t="s">
        <v>147</v>
      </c>
      <c r="C234" s="18"/>
      <c r="D234" s="18"/>
      <c r="E234" s="15">
        <v>0</v>
      </c>
    </row>
    <row r="235" spans="1:5" x14ac:dyDescent="0.25">
      <c r="A235" s="181"/>
      <c r="B235" s="13" t="s">
        <v>148</v>
      </c>
      <c r="C235" s="18"/>
      <c r="D235" s="18"/>
      <c r="E235" s="15">
        <v>0</v>
      </c>
    </row>
    <row r="236" spans="1:5" x14ac:dyDescent="0.25">
      <c r="A236" s="181"/>
      <c r="B236" s="13" t="s">
        <v>149</v>
      </c>
      <c r="C236" s="18"/>
      <c r="D236" s="18"/>
      <c r="E236" s="15">
        <v>0</v>
      </c>
    </row>
    <row r="237" spans="1:5" x14ac:dyDescent="0.25">
      <c r="A237" s="181"/>
      <c r="B237" s="13" t="s">
        <v>150</v>
      </c>
      <c r="C237" s="18"/>
      <c r="D237" s="18"/>
      <c r="E237" s="15">
        <v>0</v>
      </c>
    </row>
    <row r="238" spans="1:5" x14ac:dyDescent="0.25">
      <c r="A238" s="181"/>
      <c r="B238" s="13" t="s">
        <v>151</v>
      </c>
      <c r="C238" s="14">
        <v>0</v>
      </c>
      <c r="D238" s="14">
        <v>0</v>
      </c>
      <c r="E238" s="15">
        <v>0</v>
      </c>
    </row>
    <row r="239" spans="1:5" x14ac:dyDescent="0.25">
      <c r="A239" s="181"/>
      <c r="B239" s="13" t="s">
        <v>152</v>
      </c>
      <c r="C239" s="18"/>
      <c r="D239" s="18"/>
      <c r="E239" s="15">
        <v>0</v>
      </c>
    </row>
    <row r="240" spans="1:5" x14ac:dyDescent="0.25">
      <c r="A240" s="181"/>
      <c r="B240" s="13" t="s">
        <v>153</v>
      </c>
      <c r="C240" s="14">
        <v>250</v>
      </c>
      <c r="D240" s="18"/>
      <c r="E240" s="15">
        <v>0</v>
      </c>
    </row>
    <row r="241" spans="1:5" x14ac:dyDescent="0.25">
      <c r="A241" s="181"/>
      <c r="B241" s="13" t="s">
        <v>154</v>
      </c>
      <c r="C241" s="18"/>
      <c r="D241" s="18"/>
      <c r="E241" s="15">
        <v>0</v>
      </c>
    </row>
    <row r="242" spans="1:5" x14ac:dyDescent="0.25">
      <c r="A242" s="182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0</v>
      </c>
      <c r="D246" s="14">
        <v>520</v>
      </c>
      <c r="E246" s="15">
        <v>-1</v>
      </c>
    </row>
    <row r="247" spans="1:5" x14ac:dyDescent="0.25">
      <c r="A247" s="12" t="s">
        <v>165</v>
      </c>
      <c r="B247" s="17"/>
      <c r="C247" s="14">
        <v>96</v>
      </c>
      <c r="D247" s="14">
        <v>265</v>
      </c>
      <c r="E247" s="15">
        <v>-0.63773584905660397</v>
      </c>
    </row>
    <row r="248" spans="1:5" x14ac:dyDescent="0.25">
      <c r="A248" s="12" t="s">
        <v>166</v>
      </c>
      <c r="B248" s="17"/>
      <c r="C248" s="14">
        <v>25</v>
      </c>
      <c r="D248" s="14">
        <v>348</v>
      </c>
      <c r="E248" s="15">
        <v>-0.92816091954022995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41</v>
      </c>
      <c r="D252" s="14">
        <v>57</v>
      </c>
      <c r="E252" s="15">
        <v>-0.28070175438596501</v>
      </c>
    </row>
    <row r="253" spans="1:5" x14ac:dyDescent="0.25">
      <c r="A253" s="180" t="s">
        <v>169</v>
      </c>
      <c r="B253" s="13" t="s">
        <v>170</v>
      </c>
      <c r="C253" s="18"/>
      <c r="D253" s="18"/>
      <c r="E253" s="15">
        <v>0</v>
      </c>
    </row>
    <row r="254" spans="1:5" x14ac:dyDescent="0.25">
      <c r="A254" s="181"/>
      <c r="B254" s="13" t="s">
        <v>171</v>
      </c>
      <c r="C254" s="18"/>
      <c r="D254" s="18"/>
      <c r="E254" s="15">
        <v>0</v>
      </c>
    </row>
    <row r="255" spans="1:5" x14ac:dyDescent="0.25">
      <c r="A255" s="182"/>
      <c r="B255" s="13" t="s">
        <v>172</v>
      </c>
      <c r="C255" s="18"/>
      <c r="D255" s="18"/>
      <c r="E255" s="15">
        <v>0</v>
      </c>
    </row>
    <row r="256" spans="1:5" x14ac:dyDescent="0.25">
      <c r="A256" s="12" t="s">
        <v>173</v>
      </c>
      <c r="B256" s="17"/>
      <c r="C256" s="18"/>
      <c r="D256" s="18"/>
      <c r="E256" s="15">
        <v>0</v>
      </c>
    </row>
    <row r="257" spans="1:5" x14ac:dyDescent="0.25">
      <c r="A257" s="12" t="s">
        <v>174</v>
      </c>
      <c r="B257" s="17"/>
      <c r="C257" s="14">
        <v>51</v>
      </c>
      <c r="D257" s="14">
        <v>65</v>
      </c>
      <c r="E257" s="15">
        <v>-0.21538461538461501</v>
      </c>
    </row>
    <row r="258" spans="1:5" x14ac:dyDescent="0.25">
      <c r="A258" s="12" t="s">
        <v>106</v>
      </c>
      <c r="B258" s="17"/>
      <c r="C258" s="14">
        <v>142</v>
      </c>
      <c r="D258" s="14">
        <v>162</v>
      </c>
      <c r="E258" s="15">
        <v>-0.12345679012345701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27</v>
      </c>
      <c r="D262" s="14">
        <v>33</v>
      </c>
      <c r="E262" s="15">
        <v>-0.18181818181818199</v>
      </c>
    </row>
    <row r="263" spans="1:5" x14ac:dyDescent="0.25">
      <c r="A263" s="180" t="s">
        <v>64</v>
      </c>
      <c r="B263" s="13" t="s">
        <v>177</v>
      </c>
      <c r="C263" s="14">
        <v>96</v>
      </c>
      <c r="D263" s="14">
        <v>98</v>
      </c>
      <c r="E263" s="15">
        <v>-2.04081632653061E-2</v>
      </c>
    </row>
    <row r="264" spans="1:5" x14ac:dyDescent="0.25">
      <c r="A264" s="182"/>
      <c r="B264" s="13" t="s">
        <v>106</v>
      </c>
      <c r="C264" s="14">
        <v>2</v>
      </c>
      <c r="D264" s="14">
        <v>1</v>
      </c>
      <c r="E264" s="15">
        <v>1</v>
      </c>
    </row>
    <row r="265" spans="1:5" x14ac:dyDescent="0.25">
      <c r="A265" s="12" t="s">
        <v>178</v>
      </c>
      <c r="B265" s="17"/>
      <c r="C265" s="14">
        <v>0</v>
      </c>
      <c r="D265" s="14">
        <v>1</v>
      </c>
      <c r="E265" s="15">
        <v>-1</v>
      </c>
    </row>
    <row r="266" spans="1:5" x14ac:dyDescent="0.25">
      <c r="A266" s="12" t="s">
        <v>179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80" t="s">
        <v>182</v>
      </c>
      <c r="B271" s="13" t="s">
        <v>183</v>
      </c>
      <c r="C271" s="14">
        <v>0</v>
      </c>
      <c r="D271" s="14">
        <v>1</v>
      </c>
      <c r="E271" s="15">
        <v>-1</v>
      </c>
    </row>
    <row r="272" spans="1:5" x14ac:dyDescent="0.25">
      <c r="A272" s="182"/>
      <c r="B272" s="13" t="s">
        <v>184</v>
      </c>
      <c r="C272" s="14">
        <v>53</v>
      </c>
      <c r="D272" s="14">
        <v>38</v>
      </c>
      <c r="E272" s="15">
        <v>0.394736842105263</v>
      </c>
    </row>
    <row r="273" spans="1:5" x14ac:dyDescent="0.25">
      <c r="A273" s="12" t="s">
        <v>185</v>
      </c>
      <c r="B273" s="17"/>
      <c r="C273" s="14">
        <v>4</v>
      </c>
      <c r="D273" s="14">
        <v>14</v>
      </c>
      <c r="E273" s="15">
        <v>-0.71428571428571397</v>
      </c>
    </row>
    <row r="274" spans="1:5" x14ac:dyDescent="0.25">
      <c r="A274" s="12" t="s">
        <v>186</v>
      </c>
      <c r="B274" s="17"/>
      <c r="C274" s="14">
        <v>1</v>
      </c>
      <c r="D274" s="14">
        <v>3</v>
      </c>
      <c r="E274" s="15">
        <v>-0.66666666666666696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8"/>
      <c r="E278" s="15">
        <v>0</v>
      </c>
    </row>
    <row r="279" spans="1:5" x14ac:dyDescent="0.25">
      <c r="A279" s="12" t="s">
        <v>189</v>
      </c>
      <c r="B279" s="17"/>
      <c r="C279" s="18"/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7" t="s">
        <v>193</v>
      </c>
      <c r="B283" s="13" t="s">
        <v>194</v>
      </c>
      <c r="C283" s="18"/>
      <c r="D283" s="18"/>
      <c r="E283" s="23"/>
    </row>
    <row r="284" spans="1:5" x14ac:dyDescent="0.25">
      <c r="A284" s="188"/>
      <c r="B284" s="13" t="s">
        <v>195</v>
      </c>
      <c r="C284" s="14">
        <v>296</v>
      </c>
      <c r="D284" s="14">
        <v>334</v>
      </c>
      <c r="E284" s="24">
        <v>0</v>
      </c>
    </row>
    <row r="285" spans="1:5" x14ac:dyDescent="0.25">
      <c r="A285" s="189"/>
      <c r="B285" s="13" t="s">
        <v>196</v>
      </c>
      <c r="C285" s="14">
        <v>1</v>
      </c>
      <c r="D285" s="14">
        <v>3</v>
      </c>
      <c r="E285" s="24">
        <v>0</v>
      </c>
    </row>
    <row r="286" spans="1:5" x14ac:dyDescent="0.25">
      <c r="A286" s="187" t="s">
        <v>197</v>
      </c>
      <c r="B286" s="13" t="s">
        <v>198</v>
      </c>
      <c r="C286" s="18"/>
      <c r="D286" s="18"/>
      <c r="E286" s="23"/>
    </row>
    <row r="287" spans="1:5" x14ac:dyDescent="0.25">
      <c r="A287" s="188"/>
      <c r="B287" s="13" t="s">
        <v>199</v>
      </c>
      <c r="C287" s="14">
        <v>20</v>
      </c>
      <c r="D287" s="14">
        <v>23</v>
      </c>
      <c r="E287" s="24">
        <v>0</v>
      </c>
    </row>
    <row r="288" spans="1:5" x14ac:dyDescent="0.25">
      <c r="A288" s="189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63</v>
      </c>
      <c r="D289" s="14">
        <v>90</v>
      </c>
      <c r="E289" s="24">
        <v>73</v>
      </c>
    </row>
    <row r="290" spans="1:5" x14ac:dyDescent="0.25">
      <c r="A290" s="187" t="s">
        <v>203</v>
      </c>
      <c r="B290" s="13" t="s">
        <v>204</v>
      </c>
      <c r="C290" s="14">
        <v>14</v>
      </c>
      <c r="D290" s="14">
        <v>7</v>
      </c>
      <c r="E290" s="24">
        <v>8</v>
      </c>
    </row>
    <row r="291" spans="1:5" x14ac:dyDescent="0.25">
      <c r="A291" s="188"/>
      <c r="B291" s="13" t="s">
        <v>205</v>
      </c>
      <c r="C291" s="18"/>
      <c r="D291" s="18"/>
      <c r="E291" s="23"/>
    </row>
    <row r="292" spans="1:5" x14ac:dyDescent="0.25">
      <c r="A292" s="189"/>
      <c r="B292" s="13" t="s">
        <v>206</v>
      </c>
      <c r="C292" s="14">
        <v>15</v>
      </c>
      <c r="D292" s="14">
        <v>24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7" t="s">
        <v>209</v>
      </c>
      <c r="B294" s="13" t="s">
        <v>200</v>
      </c>
      <c r="C294" s="14">
        <v>2</v>
      </c>
      <c r="D294" s="14">
        <v>0</v>
      </c>
      <c r="E294" s="24">
        <v>2</v>
      </c>
    </row>
    <row r="295" spans="1:5" x14ac:dyDescent="0.25">
      <c r="A295" s="188"/>
      <c r="B295" s="13" t="s">
        <v>210</v>
      </c>
      <c r="C295" s="14">
        <v>17</v>
      </c>
      <c r="D295" s="14">
        <v>41</v>
      </c>
      <c r="E295" s="24">
        <v>8</v>
      </c>
    </row>
    <row r="296" spans="1:5" x14ac:dyDescent="0.25">
      <c r="A296" s="189"/>
      <c r="B296" s="13" t="s">
        <v>211</v>
      </c>
      <c r="C296" s="14">
        <v>0</v>
      </c>
      <c r="D296" s="14">
        <v>0</v>
      </c>
      <c r="E296" s="24">
        <v>0</v>
      </c>
    </row>
    <row r="297" spans="1:5" x14ac:dyDescent="0.25">
      <c r="A297" s="187" t="s">
        <v>212</v>
      </c>
      <c r="B297" s="13" t="s">
        <v>213</v>
      </c>
      <c r="C297" s="18"/>
      <c r="D297" s="18"/>
      <c r="E297" s="23"/>
    </row>
    <row r="298" spans="1:5" x14ac:dyDescent="0.25">
      <c r="A298" s="188"/>
      <c r="B298" s="13" t="s">
        <v>214</v>
      </c>
      <c r="C298" s="18"/>
      <c r="D298" s="18"/>
      <c r="E298" s="23"/>
    </row>
    <row r="299" spans="1:5" x14ac:dyDescent="0.25">
      <c r="A299" s="188"/>
      <c r="B299" s="13" t="s">
        <v>215</v>
      </c>
      <c r="C299" s="14">
        <v>162</v>
      </c>
      <c r="D299" s="14">
        <v>296</v>
      </c>
      <c r="E299" s="24">
        <v>139</v>
      </c>
    </row>
    <row r="300" spans="1:5" x14ac:dyDescent="0.25">
      <c r="A300" s="188"/>
      <c r="B300" s="13" t="s">
        <v>216</v>
      </c>
      <c r="C300" s="14">
        <v>326</v>
      </c>
      <c r="D300" s="14">
        <v>417</v>
      </c>
      <c r="E300" s="24">
        <v>0</v>
      </c>
    </row>
    <row r="301" spans="1:5" x14ac:dyDescent="0.25">
      <c r="A301" s="188"/>
      <c r="B301" s="13" t="s">
        <v>217</v>
      </c>
      <c r="C301" s="14">
        <v>338</v>
      </c>
      <c r="D301" s="14">
        <v>232</v>
      </c>
      <c r="E301" s="24">
        <v>12</v>
      </c>
    </row>
    <row r="302" spans="1:5" x14ac:dyDescent="0.25">
      <c r="A302" s="188"/>
      <c r="B302" s="13" t="s">
        <v>218</v>
      </c>
      <c r="C302" s="14">
        <v>244</v>
      </c>
      <c r="D302" s="14">
        <v>370</v>
      </c>
      <c r="E302" s="24">
        <v>203</v>
      </c>
    </row>
    <row r="303" spans="1:5" x14ac:dyDescent="0.25">
      <c r="A303" s="188"/>
      <c r="B303" s="13" t="s">
        <v>219</v>
      </c>
      <c r="C303" s="14">
        <v>89</v>
      </c>
      <c r="D303" s="14">
        <v>108</v>
      </c>
      <c r="E303" s="24">
        <v>0</v>
      </c>
    </row>
    <row r="304" spans="1:5" x14ac:dyDescent="0.25">
      <c r="A304" s="188"/>
      <c r="B304" s="13" t="s">
        <v>220</v>
      </c>
      <c r="C304" s="14">
        <v>2</v>
      </c>
      <c r="D304" s="14">
        <v>2</v>
      </c>
      <c r="E304" s="24">
        <v>0</v>
      </c>
    </row>
    <row r="305" spans="1:5" x14ac:dyDescent="0.25">
      <c r="A305" s="188"/>
      <c r="B305" s="13" t="s">
        <v>221</v>
      </c>
      <c r="C305" s="14">
        <v>284</v>
      </c>
      <c r="D305" s="14">
        <v>38</v>
      </c>
      <c r="E305" s="24">
        <v>197</v>
      </c>
    </row>
    <row r="306" spans="1:5" x14ac:dyDescent="0.25">
      <c r="A306" s="188"/>
      <c r="B306" s="13" t="s">
        <v>222</v>
      </c>
      <c r="C306" s="14">
        <v>3</v>
      </c>
      <c r="D306" s="14">
        <v>5</v>
      </c>
      <c r="E306" s="24">
        <v>0</v>
      </c>
    </row>
    <row r="307" spans="1:5" x14ac:dyDescent="0.25">
      <c r="A307" s="188"/>
      <c r="B307" s="13" t="s">
        <v>223</v>
      </c>
      <c r="C307" s="14">
        <v>1</v>
      </c>
      <c r="D307" s="14">
        <v>1</v>
      </c>
      <c r="E307" s="24">
        <v>0</v>
      </c>
    </row>
    <row r="308" spans="1:5" x14ac:dyDescent="0.25">
      <c r="A308" s="188"/>
      <c r="B308" s="13" t="s">
        <v>224</v>
      </c>
      <c r="C308" s="14">
        <v>163</v>
      </c>
      <c r="D308" s="14">
        <v>268</v>
      </c>
      <c r="E308" s="24">
        <v>114</v>
      </c>
    </row>
    <row r="309" spans="1:5" x14ac:dyDescent="0.25">
      <c r="A309" s="188"/>
      <c r="B309" s="13" t="s">
        <v>225</v>
      </c>
      <c r="C309" s="14">
        <v>140</v>
      </c>
      <c r="D309" s="14">
        <v>187</v>
      </c>
      <c r="E309" s="24">
        <v>0</v>
      </c>
    </row>
    <row r="310" spans="1:5" x14ac:dyDescent="0.25">
      <c r="A310" s="188"/>
      <c r="B310" s="13" t="s">
        <v>226</v>
      </c>
      <c r="C310" s="14">
        <v>5</v>
      </c>
      <c r="D310" s="14">
        <v>5</v>
      </c>
      <c r="E310" s="24">
        <v>1</v>
      </c>
    </row>
    <row r="311" spans="1:5" x14ac:dyDescent="0.25">
      <c r="A311" s="189"/>
      <c r="B311" s="13" t="s">
        <v>227</v>
      </c>
      <c r="C311" s="14">
        <v>12</v>
      </c>
      <c r="D311" s="14">
        <v>11</v>
      </c>
      <c r="E311" s="24">
        <v>0</v>
      </c>
    </row>
    <row r="312" spans="1:5" x14ac:dyDescent="0.25">
      <c r="A312" s="187" t="s">
        <v>228</v>
      </c>
      <c r="B312" s="13" t="s">
        <v>229</v>
      </c>
      <c r="C312" s="18"/>
      <c r="D312" s="18"/>
      <c r="E312" s="23"/>
    </row>
    <row r="313" spans="1:5" x14ac:dyDescent="0.25">
      <c r="A313" s="188"/>
      <c r="B313" s="13" t="s">
        <v>230</v>
      </c>
      <c r="C313" s="18"/>
      <c r="D313" s="18"/>
      <c r="E313" s="23"/>
    </row>
    <row r="314" spans="1:5" x14ac:dyDescent="0.25">
      <c r="A314" s="188"/>
      <c r="B314" s="13" t="s">
        <v>231</v>
      </c>
      <c r="C314" s="18"/>
      <c r="D314" s="18"/>
      <c r="E314" s="23"/>
    </row>
    <row r="315" spans="1:5" x14ac:dyDescent="0.25">
      <c r="A315" s="188"/>
      <c r="B315" s="13" t="s">
        <v>232</v>
      </c>
      <c r="C315" s="18"/>
      <c r="D315" s="18"/>
      <c r="E315" s="23"/>
    </row>
    <row r="316" spans="1:5" x14ac:dyDescent="0.25">
      <c r="A316" s="188"/>
      <c r="B316" s="13" t="s">
        <v>233</v>
      </c>
      <c r="C316" s="14">
        <v>24</v>
      </c>
      <c r="D316" s="14">
        <v>52</v>
      </c>
      <c r="E316" s="24">
        <v>3</v>
      </c>
    </row>
    <row r="317" spans="1:5" x14ac:dyDescent="0.25">
      <c r="A317" s="188"/>
      <c r="B317" s="13" t="s">
        <v>234</v>
      </c>
      <c r="C317" s="18"/>
      <c r="D317" s="18"/>
      <c r="E317" s="23"/>
    </row>
    <row r="318" spans="1:5" x14ac:dyDescent="0.25">
      <c r="A318" s="188"/>
      <c r="B318" s="13" t="s">
        <v>235</v>
      </c>
      <c r="C318" s="18"/>
      <c r="D318" s="18"/>
      <c r="E318" s="23"/>
    </row>
    <row r="319" spans="1:5" x14ac:dyDescent="0.25">
      <c r="A319" s="188"/>
      <c r="B319" s="13" t="s">
        <v>236</v>
      </c>
      <c r="C319" s="14">
        <v>13</v>
      </c>
      <c r="D319" s="14">
        <v>25</v>
      </c>
      <c r="E319" s="24">
        <v>9</v>
      </c>
    </row>
    <row r="320" spans="1:5" x14ac:dyDescent="0.25">
      <c r="A320" s="188"/>
      <c r="B320" s="13" t="s">
        <v>237</v>
      </c>
      <c r="C320" s="14">
        <v>192</v>
      </c>
      <c r="D320" s="14">
        <v>235</v>
      </c>
      <c r="E320" s="24">
        <v>49</v>
      </c>
    </row>
    <row r="321" spans="1:5" x14ac:dyDescent="0.25">
      <c r="A321" s="188"/>
      <c r="B321" s="13" t="s">
        <v>238</v>
      </c>
      <c r="C321" s="14">
        <v>111</v>
      </c>
      <c r="D321" s="14">
        <v>175</v>
      </c>
      <c r="E321" s="24">
        <v>27</v>
      </c>
    </row>
    <row r="322" spans="1:5" x14ac:dyDescent="0.25">
      <c r="A322" s="188"/>
      <c r="B322" s="13" t="s">
        <v>239</v>
      </c>
      <c r="C322" s="14">
        <v>3</v>
      </c>
      <c r="D322" s="14">
        <v>17</v>
      </c>
      <c r="E322" s="24">
        <v>6</v>
      </c>
    </row>
    <row r="323" spans="1:5" x14ac:dyDescent="0.25">
      <c r="A323" s="188"/>
      <c r="B323" s="13" t="s">
        <v>240</v>
      </c>
      <c r="C323" s="14">
        <v>11</v>
      </c>
      <c r="D323" s="14">
        <v>11</v>
      </c>
      <c r="E323" s="24">
        <v>0</v>
      </c>
    </row>
    <row r="324" spans="1:5" x14ac:dyDescent="0.25">
      <c r="A324" s="188"/>
      <c r="B324" s="13" t="s">
        <v>241</v>
      </c>
      <c r="C324" s="18"/>
      <c r="D324" s="18"/>
      <c r="E324" s="23"/>
    </row>
    <row r="325" spans="1:5" x14ac:dyDescent="0.25">
      <c r="A325" s="188"/>
      <c r="B325" s="13" t="s">
        <v>242</v>
      </c>
      <c r="C325" s="14">
        <v>2</v>
      </c>
      <c r="D325" s="14">
        <v>2</v>
      </c>
      <c r="E325" s="24">
        <v>0</v>
      </c>
    </row>
    <row r="326" spans="1:5" x14ac:dyDescent="0.25">
      <c r="A326" s="188"/>
      <c r="B326" s="13" t="s">
        <v>243</v>
      </c>
      <c r="C326" s="14">
        <v>13</v>
      </c>
      <c r="D326" s="14">
        <v>24</v>
      </c>
      <c r="E326" s="24">
        <v>0</v>
      </c>
    </row>
    <row r="327" spans="1:5" x14ac:dyDescent="0.25">
      <c r="A327" s="188"/>
      <c r="B327" s="13" t="s">
        <v>244</v>
      </c>
      <c r="C327" s="18"/>
      <c r="D327" s="18"/>
      <c r="E327" s="23"/>
    </row>
    <row r="328" spans="1:5" x14ac:dyDescent="0.25">
      <c r="A328" s="188"/>
      <c r="B328" s="13" t="s">
        <v>245</v>
      </c>
      <c r="C328" s="18"/>
      <c r="D328" s="18"/>
      <c r="E328" s="23"/>
    </row>
    <row r="329" spans="1:5" x14ac:dyDescent="0.25">
      <c r="A329" s="188"/>
      <c r="B329" s="13" t="s">
        <v>246</v>
      </c>
      <c r="C329" s="14">
        <v>40</v>
      </c>
      <c r="D329" s="14">
        <v>29</v>
      </c>
      <c r="E329" s="24">
        <v>3</v>
      </c>
    </row>
    <row r="330" spans="1:5" x14ac:dyDescent="0.25">
      <c r="A330" s="188"/>
      <c r="B330" s="13" t="s">
        <v>247</v>
      </c>
      <c r="C330" s="14">
        <v>33</v>
      </c>
      <c r="D330" s="14">
        <v>23</v>
      </c>
      <c r="E330" s="24">
        <v>13</v>
      </c>
    </row>
    <row r="331" spans="1:5" x14ac:dyDescent="0.25">
      <c r="A331" s="188"/>
      <c r="B331" s="13" t="s">
        <v>248</v>
      </c>
      <c r="C331" s="14">
        <v>3</v>
      </c>
      <c r="D331" s="14">
        <v>0</v>
      </c>
      <c r="E331" s="24">
        <v>0</v>
      </c>
    </row>
    <row r="332" spans="1:5" x14ac:dyDescent="0.25">
      <c r="A332" s="188"/>
      <c r="B332" s="13" t="s">
        <v>249</v>
      </c>
      <c r="C332" s="18"/>
      <c r="D332" s="18"/>
      <c r="E332" s="23"/>
    </row>
    <row r="333" spans="1:5" x14ac:dyDescent="0.25">
      <c r="A333" s="188"/>
      <c r="B333" s="13" t="s">
        <v>250</v>
      </c>
      <c r="C333" s="14">
        <v>9</v>
      </c>
      <c r="D333" s="14">
        <v>17</v>
      </c>
      <c r="E333" s="24">
        <v>10</v>
      </c>
    </row>
    <row r="334" spans="1:5" x14ac:dyDescent="0.25">
      <c r="A334" s="188"/>
      <c r="B334" s="13" t="s">
        <v>251</v>
      </c>
      <c r="C334" s="14">
        <v>134</v>
      </c>
      <c r="D334" s="14">
        <v>1</v>
      </c>
      <c r="E334" s="24">
        <v>0</v>
      </c>
    </row>
    <row r="335" spans="1:5" x14ac:dyDescent="0.25">
      <c r="A335" s="188"/>
      <c r="B335" s="13" t="s">
        <v>252</v>
      </c>
      <c r="C335" s="14">
        <v>22</v>
      </c>
      <c r="D335" s="14">
        <v>33</v>
      </c>
      <c r="E335" s="24">
        <v>7</v>
      </c>
    </row>
    <row r="336" spans="1:5" x14ac:dyDescent="0.25">
      <c r="A336" s="188"/>
      <c r="B336" s="13" t="s">
        <v>253</v>
      </c>
      <c r="C336" s="14">
        <v>64</v>
      </c>
      <c r="D336" s="14">
        <v>37</v>
      </c>
      <c r="E336" s="24">
        <v>45</v>
      </c>
    </row>
    <row r="337" spans="1:5" x14ac:dyDescent="0.25">
      <c r="A337" s="188"/>
      <c r="B337" s="13" t="s">
        <v>254</v>
      </c>
      <c r="C337" s="18"/>
      <c r="D337" s="18"/>
      <c r="E337" s="23"/>
    </row>
    <row r="338" spans="1:5" x14ac:dyDescent="0.25">
      <c r="A338" s="188"/>
      <c r="B338" s="13" t="s">
        <v>255</v>
      </c>
      <c r="C338" s="14">
        <v>1</v>
      </c>
      <c r="D338" s="14">
        <v>2</v>
      </c>
      <c r="E338" s="24">
        <v>0</v>
      </c>
    </row>
    <row r="339" spans="1:5" x14ac:dyDescent="0.25">
      <c r="A339" s="188"/>
      <c r="B339" s="13" t="s">
        <v>256</v>
      </c>
      <c r="C339" s="18"/>
      <c r="D339" s="18"/>
      <c r="E339" s="23"/>
    </row>
    <row r="340" spans="1:5" x14ac:dyDescent="0.25">
      <c r="A340" s="188"/>
      <c r="B340" s="13" t="s">
        <v>257</v>
      </c>
      <c r="C340" s="18"/>
      <c r="D340" s="18"/>
      <c r="E340" s="23"/>
    </row>
    <row r="341" spans="1:5" x14ac:dyDescent="0.25">
      <c r="A341" s="188"/>
      <c r="B341" s="13" t="s">
        <v>258</v>
      </c>
      <c r="C341" s="18"/>
      <c r="D341" s="18"/>
      <c r="E341" s="23"/>
    </row>
    <row r="342" spans="1:5" x14ac:dyDescent="0.25">
      <c r="A342" s="188"/>
      <c r="B342" s="13" t="s">
        <v>259</v>
      </c>
      <c r="C342" s="14">
        <v>1</v>
      </c>
      <c r="D342" s="14">
        <v>3</v>
      </c>
      <c r="E342" s="24">
        <v>1</v>
      </c>
    </row>
    <row r="343" spans="1:5" x14ac:dyDescent="0.25">
      <c r="A343" s="188"/>
      <c r="B343" s="13" t="s">
        <v>260</v>
      </c>
      <c r="C343" s="18"/>
      <c r="D343" s="18"/>
      <c r="E343" s="23"/>
    </row>
    <row r="344" spans="1:5" x14ac:dyDescent="0.25">
      <c r="A344" s="189"/>
      <c r="B344" s="13" t="s">
        <v>261</v>
      </c>
      <c r="C344" s="14">
        <v>4</v>
      </c>
      <c r="D344" s="14">
        <v>9</v>
      </c>
      <c r="E344" s="24">
        <v>4</v>
      </c>
    </row>
    <row r="345" spans="1:5" x14ac:dyDescent="0.25">
      <c r="A345" s="187" t="s">
        <v>262</v>
      </c>
      <c r="B345" s="13" t="s">
        <v>263</v>
      </c>
      <c r="C345" s="18"/>
      <c r="D345" s="18"/>
      <c r="E345" s="23"/>
    </row>
    <row r="346" spans="1:5" x14ac:dyDescent="0.25">
      <c r="A346" s="188"/>
      <c r="B346" s="13" t="s">
        <v>264</v>
      </c>
      <c r="C346" s="14">
        <v>4</v>
      </c>
      <c r="D346" s="14">
        <v>2</v>
      </c>
      <c r="E346" s="24">
        <v>0</v>
      </c>
    </row>
    <row r="347" spans="1:5" x14ac:dyDescent="0.25">
      <c r="A347" s="188"/>
      <c r="B347" s="13" t="s">
        <v>265</v>
      </c>
      <c r="C347" s="18"/>
      <c r="D347" s="18"/>
      <c r="E347" s="23"/>
    </row>
    <row r="348" spans="1:5" x14ac:dyDescent="0.25">
      <c r="A348" s="188"/>
      <c r="B348" s="13" t="s">
        <v>266</v>
      </c>
      <c r="C348" s="18"/>
      <c r="D348" s="18"/>
      <c r="E348" s="23"/>
    </row>
    <row r="349" spans="1:5" x14ac:dyDescent="0.25">
      <c r="A349" s="188"/>
      <c r="B349" s="13" t="s">
        <v>267</v>
      </c>
      <c r="C349" s="18"/>
      <c r="D349" s="18"/>
      <c r="E349" s="23"/>
    </row>
    <row r="350" spans="1:5" x14ac:dyDescent="0.25">
      <c r="A350" s="188"/>
      <c r="B350" s="13" t="s">
        <v>268</v>
      </c>
      <c r="C350" s="14">
        <v>1</v>
      </c>
      <c r="D350" s="14">
        <v>2</v>
      </c>
      <c r="E350" s="24">
        <v>0</v>
      </c>
    </row>
    <row r="351" spans="1:5" x14ac:dyDescent="0.25">
      <c r="A351" s="188"/>
      <c r="B351" s="13" t="s">
        <v>269</v>
      </c>
      <c r="C351" s="18"/>
      <c r="D351" s="18"/>
      <c r="E351" s="23"/>
    </row>
    <row r="352" spans="1:5" x14ac:dyDescent="0.25">
      <c r="A352" s="188"/>
      <c r="B352" s="13" t="s">
        <v>270</v>
      </c>
      <c r="C352" s="18"/>
      <c r="D352" s="18"/>
      <c r="E352" s="23"/>
    </row>
    <row r="353" spans="1:5" x14ac:dyDescent="0.25">
      <c r="A353" s="188"/>
      <c r="B353" s="13" t="s">
        <v>271</v>
      </c>
      <c r="C353" s="18"/>
      <c r="D353" s="18"/>
      <c r="E353" s="23"/>
    </row>
    <row r="354" spans="1:5" x14ac:dyDescent="0.25">
      <c r="A354" s="188"/>
      <c r="B354" s="13" t="s">
        <v>272</v>
      </c>
      <c r="C354" s="18"/>
      <c r="D354" s="18"/>
      <c r="E354" s="23"/>
    </row>
    <row r="355" spans="1:5" x14ac:dyDescent="0.25">
      <c r="A355" s="189"/>
      <c r="B355" s="13" t="s">
        <v>273</v>
      </c>
      <c r="C355" s="18"/>
      <c r="D355" s="18"/>
      <c r="E355" s="23"/>
    </row>
    <row r="356" spans="1:5" x14ac:dyDescent="0.25">
      <c r="A356" s="187" t="s">
        <v>274</v>
      </c>
      <c r="B356" s="13" t="s">
        <v>275</v>
      </c>
      <c r="C356" s="14">
        <v>83</v>
      </c>
      <c r="D356" s="14">
        <v>105</v>
      </c>
      <c r="E356" s="24">
        <v>2</v>
      </c>
    </row>
    <row r="357" spans="1:5" x14ac:dyDescent="0.25">
      <c r="A357" s="188"/>
      <c r="B357" s="13" t="s">
        <v>276</v>
      </c>
      <c r="C357" s="18"/>
      <c r="D357" s="18"/>
      <c r="E357" s="23"/>
    </row>
    <row r="358" spans="1:5" x14ac:dyDescent="0.25">
      <c r="A358" s="188"/>
      <c r="B358" s="13" t="s">
        <v>277</v>
      </c>
      <c r="C358" s="18"/>
      <c r="D358" s="18"/>
      <c r="E358" s="23"/>
    </row>
    <row r="359" spans="1:5" x14ac:dyDescent="0.25">
      <c r="A359" s="188"/>
      <c r="B359" s="13" t="s">
        <v>278</v>
      </c>
      <c r="C359" s="14">
        <v>4</v>
      </c>
      <c r="D359" s="14">
        <v>9</v>
      </c>
      <c r="E359" s="24">
        <v>0</v>
      </c>
    </row>
    <row r="360" spans="1:5" x14ac:dyDescent="0.25">
      <c r="A360" s="188"/>
      <c r="B360" s="13" t="s">
        <v>279</v>
      </c>
      <c r="C360" s="14">
        <v>2</v>
      </c>
      <c r="D360" s="14">
        <v>0</v>
      </c>
      <c r="E360" s="24">
        <v>0</v>
      </c>
    </row>
    <row r="361" spans="1:5" x14ac:dyDescent="0.25">
      <c r="A361" s="188"/>
      <c r="B361" s="13" t="s">
        <v>280</v>
      </c>
      <c r="C361" s="18"/>
      <c r="D361" s="18"/>
      <c r="E361" s="23"/>
    </row>
    <row r="362" spans="1:5" x14ac:dyDescent="0.25">
      <c r="A362" s="188"/>
      <c r="B362" s="13" t="s">
        <v>281</v>
      </c>
      <c r="C362" s="18"/>
      <c r="D362" s="18"/>
      <c r="E362" s="23"/>
    </row>
    <row r="363" spans="1:5" x14ac:dyDescent="0.25">
      <c r="A363" s="188"/>
      <c r="B363" s="13" t="s">
        <v>282</v>
      </c>
      <c r="C363" s="18"/>
      <c r="D363" s="18"/>
      <c r="E363" s="23"/>
    </row>
    <row r="364" spans="1:5" x14ac:dyDescent="0.25">
      <c r="A364" s="189"/>
      <c r="B364" s="13" t="s">
        <v>283</v>
      </c>
      <c r="C364" s="14">
        <v>1</v>
      </c>
      <c r="D364" s="14">
        <v>1</v>
      </c>
      <c r="E364" s="24">
        <v>0</v>
      </c>
    </row>
    <row r="365" spans="1:5" x14ac:dyDescent="0.25">
      <c r="A365" s="187" t="s">
        <v>284</v>
      </c>
      <c r="B365" s="13" t="s">
        <v>285</v>
      </c>
      <c r="C365" s="18"/>
      <c r="D365" s="18"/>
      <c r="E365" s="23"/>
    </row>
    <row r="366" spans="1:5" x14ac:dyDescent="0.25">
      <c r="A366" s="188"/>
      <c r="B366" s="13" t="s">
        <v>286</v>
      </c>
      <c r="C366" s="14">
        <v>17</v>
      </c>
      <c r="D366" s="14">
        <v>3</v>
      </c>
      <c r="E366" s="24">
        <v>0</v>
      </c>
    </row>
    <row r="367" spans="1:5" x14ac:dyDescent="0.25">
      <c r="A367" s="188"/>
      <c r="B367" s="13" t="s">
        <v>287</v>
      </c>
      <c r="C367" s="14">
        <v>5</v>
      </c>
      <c r="D367" s="14">
        <v>10</v>
      </c>
      <c r="E367" s="24">
        <v>0</v>
      </c>
    </row>
    <row r="368" spans="1:5" x14ac:dyDescent="0.25">
      <c r="A368" s="188"/>
      <c r="B368" s="13" t="s">
        <v>288</v>
      </c>
      <c r="C368" s="14">
        <v>0</v>
      </c>
      <c r="D368" s="14">
        <v>1</v>
      </c>
      <c r="E368" s="24">
        <v>0</v>
      </c>
    </row>
    <row r="369" spans="1:5" x14ac:dyDescent="0.25">
      <c r="A369" s="188"/>
      <c r="B369" s="13" t="s">
        <v>204</v>
      </c>
      <c r="C369" s="18"/>
      <c r="D369" s="18"/>
      <c r="E369" s="23"/>
    </row>
    <row r="370" spans="1:5" x14ac:dyDescent="0.25">
      <c r="A370" s="188"/>
      <c r="B370" s="13" t="s">
        <v>289</v>
      </c>
      <c r="C370" s="18"/>
      <c r="D370" s="18"/>
      <c r="E370" s="23"/>
    </row>
    <row r="371" spans="1:5" x14ac:dyDescent="0.25">
      <c r="A371" s="188"/>
      <c r="B371" s="13" t="s">
        <v>290</v>
      </c>
      <c r="C371" s="14">
        <v>1</v>
      </c>
      <c r="D371" s="14">
        <v>1</v>
      </c>
      <c r="E371" s="24">
        <v>2</v>
      </c>
    </row>
    <row r="372" spans="1:5" x14ac:dyDescent="0.25">
      <c r="A372" s="188"/>
      <c r="B372" s="13" t="s">
        <v>291</v>
      </c>
      <c r="C372" s="14">
        <v>32</v>
      </c>
      <c r="D372" s="14">
        <v>50</v>
      </c>
      <c r="E372" s="24">
        <v>0</v>
      </c>
    </row>
    <row r="373" spans="1:5" x14ac:dyDescent="0.25">
      <c r="A373" s="188"/>
      <c r="B373" s="13" t="s">
        <v>292</v>
      </c>
      <c r="C373" s="18"/>
      <c r="D373" s="18"/>
      <c r="E373" s="23"/>
    </row>
    <row r="374" spans="1:5" x14ac:dyDescent="0.25">
      <c r="A374" s="188"/>
      <c r="B374" s="13" t="s">
        <v>293</v>
      </c>
      <c r="C374" s="18"/>
      <c r="D374" s="18"/>
      <c r="E374" s="23"/>
    </row>
    <row r="375" spans="1:5" x14ac:dyDescent="0.25">
      <c r="A375" s="188"/>
      <c r="B375" s="13" t="s">
        <v>294</v>
      </c>
      <c r="C375" s="18"/>
      <c r="D375" s="18"/>
      <c r="E375" s="23"/>
    </row>
    <row r="376" spans="1:5" x14ac:dyDescent="0.25">
      <c r="A376" s="188"/>
      <c r="B376" s="13" t="s">
        <v>295</v>
      </c>
      <c r="C376" s="18"/>
      <c r="D376" s="18"/>
      <c r="E376" s="23"/>
    </row>
    <row r="377" spans="1:5" x14ac:dyDescent="0.25">
      <c r="A377" s="189"/>
      <c r="B377" s="13" t="s">
        <v>296</v>
      </c>
      <c r="C377" s="14">
        <v>174</v>
      </c>
      <c r="D377" s="14">
        <v>15</v>
      </c>
      <c r="E377" s="24">
        <v>5</v>
      </c>
    </row>
  </sheetData>
  <sheetProtection algorithmName="SHA-512" hashValue="e4tnLCi7AgtC28u+QFOKJmW2SzRHyccL+UXHlfbk/A7tNAuCAP07V1S+YzxcQdN7fuUYJn6ebNwTyHoYYs3adw==" saltValue="NyvhRff8EKe3P+wsxnpDWg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1240E-C4F1-48F8-A88E-DB81CFE54CC5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9" t="s">
        <v>1817</v>
      </c>
      <c r="D1" s="219"/>
      <c r="E1" s="219"/>
      <c r="F1" s="219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20" t="s">
        <v>1806</v>
      </c>
      <c r="D3" s="220"/>
      <c r="F3" s="220" t="s">
        <v>1222</v>
      </c>
      <c r="G3" s="220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858</v>
      </c>
      <c r="F4" s="162" t="s">
        <v>1812</v>
      </c>
      <c r="G4" s="164">
        <f>DatosViolenciaGénero!E82</f>
        <v>353</v>
      </c>
      <c r="H4" s="165"/>
    </row>
    <row r="5" spans="1:30" x14ac:dyDescent="0.2">
      <c r="C5" s="162" t="s">
        <v>35</v>
      </c>
      <c r="D5" s="163">
        <f>DatosViolenciaGénero!C5</f>
        <v>740</v>
      </c>
      <c r="F5" s="162" t="s">
        <v>1813</v>
      </c>
      <c r="G5" s="164">
        <f>DatosViolenciaGénero!F82</f>
        <v>225</v>
      </c>
      <c r="H5" s="165"/>
    </row>
    <row r="6" spans="1:30" x14ac:dyDescent="0.2">
      <c r="C6" s="162" t="s">
        <v>1814</v>
      </c>
      <c r="D6" s="173">
        <f>DatosViolenciaGénero!C8</f>
        <v>106</v>
      </c>
    </row>
    <row r="7" spans="1:30" x14ac:dyDescent="0.2">
      <c r="C7" s="162" t="s">
        <v>55</v>
      </c>
      <c r="D7" s="173">
        <f>DatosViolenciaGénero!C9</f>
        <v>3</v>
      </c>
    </row>
    <row r="8" spans="1:30" x14ac:dyDescent="0.2">
      <c r="C8" s="162" t="s">
        <v>1818</v>
      </c>
      <c r="D8" s="163">
        <f>DatosViolenciaGénero!C11</f>
        <v>1</v>
      </c>
    </row>
    <row r="9" spans="1:30" x14ac:dyDescent="0.2">
      <c r="C9" s="162" t="s">
        <v>1819</v>
      </c>
      <c r="D9" s="163">
        <f>DatosViolenciaGénero!C12</f>
        <v>1</v>
      </c>
    </row>
    <row r="10" spans="1:30" x14ac:dyDescent="0.2">
      <c r="C10" s="162" t="s">
        <v>1811</v>
      </c>
      <c r="D10" s="173">
        <f>DatosViolenciaGénero!C6</f>
        <v>271</v>
      </c>
    </row>
    <row r="11" spans="1:30" x14ac:dyDescent="0.2">
      <c r="C11" s="162" t="s">
        <v>1815</v>
      </c>
      <c r="D11" s="173">
        <f>DatosViolenciaGénero!C10</f>
        <v>3</v>
      </c>
    </row>
    <row r="20" spans="3:32" x14ac:dyDescent="0.2">
      <c r="C20" s="168"/>
      <c r="D20" s="168"/>
    </row>
    <row r="21" spans="3:32" x14ac:dyDescent="0.2">
      <c r="C21" s="169"/>
      <c r="D21" s="169"/>
    </row>
    <row r="22" spans="3:32" s="168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9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70"/>
      <c r="J25" s="170"/>
      <c r="K25" s="171" t="s">
        <v>1774</v>
      </c>
      <c r="L25" s="172">
        <v>0</v>
      </c>
      <c r="M25" s="170"/>
      <c r="N25" s="170"/>
      <c r="O25" s="170"/>
      <c r="P25" s="171" t="s">
        <v>1774</v>
      </c>
      <c r="Q25" s="172">
        <v>0</v>
      </c>
      <c r="R25" s="170"/>
      <c r="S25" s="170"/>
      <c r="T25" s="170"/>
      <c r="U25" s="171" t="s">
        <v>1774</v>
      </c>
      <c r="V25" s="172">
        <v>0</v>
      </c>
      <c r="W25" s="170"/>
      <c r="X25" s="170"/>
      <c r="Y25" s="170"/>
      <c r="Z25" s="170"/>
      <c r="AA25" s="170"/>
      <c r="AB25" s="155"/>
      <c r="AC25" s="170"/>
      <c r="AE25" s="171" t="s">
        <v>1774</v>
      </c>
      <c r="AF25" s="172">
        <v>0</v>
      </c>
    </row>
  </sheetData>
  <sheetProtection algorithmName="SHA-512" hashValue="JZQ0mFyg6l7ojcArEN/7ZHjW1hJGNVr3sOG+/hcoYTiIwdpt3U6ccw4mH3TDlyO0c7KGfb/cQn4xKrjijDGyNQ==" saltValue="6AGvKc+cxaCmL/GF5DyxN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E086C-91E3-4DC2-ABFD-1939453E2808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5" t="s">
        <v>1820</v>
      </c>
      <c r="D1" s="215"/>
      <c r="E1" s="215"/>
      <c r="F1" s="140"/>
      <c r="H1" s="174"/>
      <c r="I1" s="174"/>
      <c r="J1" s="174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NhHqbieA6nhcRGwI/CXxv/Fmblt4Yb2qMBPnSNKL1WFi4RGdfHkg8ccBa7exh+dG7aYNdNyudcKAKXX94Hwspw==" saltValue="3N8SSUU65F748n9OQ3Pgg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6916D-DFF5-46E6-975B-BD33CF890DFA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5" t="s">
        <v>1825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40"/>
      <c r="R1" s="174"/>
      <c r="S1" s="174"/>
      <c r="T1" s="174"/>
      <c r="U1" s="140"/>
      <c r="W1" s="174"/>
      <c r="X1" s="174"/>
      <c r="Y1" s="174"/>
      <c r="Z1" s="140"/>
      <c r="AB1" s="174"/>
      <c r="AC1" s="174"/>
      <c r="AD1" s="174"/>
      <c r="AE1" s="140"/>
      <c r="AG1" s="174"/>
      <c r="AH1" s="174"/>
      <c r="AI1" s="174"/>
      <c r="AJ1" s="140"/>
      <c r="AL1" s="174"/>
      <c r="AM1" s="174"/>
      <c r="AN1" s="174"/>
      <c r="AO1" s="140"/>
      <c r="AQ1" s="174"/>
      <c r="AR1" s="174"/>
      <c r="AS1" s="174"/>
      <c r="AT1" s="140"/>
      <c r="AV1" s="174"/>
      <c r="AW1" s="174"/>
      <c r="AX1" s="174"/>
      <c r="AY1" s="140"/>
      <c r="BA1" s="174"/>
      <c r="BB1" s="174"/>
      <c r="BC1" s="174"/>
      <c r="BD1" s="140"/>
      <c r="BF1" s="174"/>
      <c r="BG1" s="174"/>
      <c r="BH1" s="174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Q0rdfiZjusUIA+umwnW/C4DRsYBTIXs4tDf39EXKExHU1IyTwHNA4Z74zw3xIMElbhMSD97Oxf6ln0NaV3Cuyg==" saltValue="+Yh5H5uahJ6/5/NI8n2+L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1B9EA-0E8D-4EB4-9279-8D125BBC9B42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5" t="s">
        <v>1829</v>
      </c>
      <c r="D1" s="215"/>
      <c r="E1" s="215"/>
      <c r="F1" s="140"/>
      <c r="H1" s="174"/>
      <c r="I1" s="174"/>
      <c r="J1" s="174"/>
      <c r="K1" s="140"/>
      <c r="M1" s="174"/>
      <c r="N1" s="174"/>
      <c r="O1" s="174"/>
      <c r="P1" s="174"/>
      <c r="Q1" s="174"/>
      <c r="S1" s="140"/>
      <c r="U1" s="174"/>
      <c r="V1" s="174"/>
      <c r="W1" s="174"/>
      <c r="X1" s="174"/>
      <c r="Y1" s="174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5" t="s">
        <v>1179</v>
      </c>
      <c r="N5" s="175" t="s">
        <v>1180</v>
      </c>
      <c r="O5" s="175" t="s">
        <v>1181</v>
      </c>
      <c r="P5" s="175" t="s">
        <v>1182</v>
      </c>
      <c r="Q5" s="175" t="s">
        <v>610</v>
      </c>
      <c r="R5" s="175" t="s">
        <v>1183</v>
      </c>
      <c r="S5" s="176"/>
      <c r="U5" s="177" t="s">
        <v>1179</v>
      </c>
      <c r="V5" s="177" t="s">
        <v>1180</v>
      </c>
      <c r="W5" s="177" t="s">
        <v>1181</v>
      </c>
      <c r="X5" s="177" t="s">
        <v>1182</v>
      </c>
      <c r="Y5" s="177" t="s">
        <v>610</v>
      </c>
      <c r="Z5" s="177" t="s">
        <v>1183</v>
      </c>
    </row>
    <row r="6" spans="1:26" x14ac:dyDescent="0.2">
      <c r="M6" s="178">
        <f>DatosMedioAmbiente!C53</f>
        <v>0</v>
      </c>
      <c r="N6" s="178">
        <f>DatosMedioAmbiente!C55</f>
        <v>0</v>
      </c>
      <c r="O6" s="178">
        <f>DatosMedioAmbiente!C57</f>
        <v>0</v>
      </c>
      <c r="P6" s="178">
        <f>DatosMedioAmbiente!C59</f>
        <v>0</v>
      </c>
      <c r="Q6" s="178">
        <f>DatosMedioAmbiente!C61</f>
        <v>0</v>
      </c>
      <c r="R6" s="178">
        <f>DatosMedioAmbiente!C63</f>
        <v>6</v>
      </c>
      <c r="S6" s="176"/>
      <c r="U6" s="179">
        <f>DatosMedioAmbiente!C54</f>
        <v>1</v>
      </c>
      <c r="V6" s="179">
        <f>DatosMedioAmbiente!C56</f>
        <v>0</v>
      </c>
      <c r="W6" s="179">
        <f>DatosMedioAmbiente!C58</f>
        <v>4</v>
      </c>
      <c r="X6" s="179">
        <f>DatosMedioAmbiente!C60</f>
        <v>0</v>
      </c>
      <c r="Y6" s="179">
        <f>DatosMedioAmbiente!C62</f>
        <v>0</v>
      </c>
      <c r="Z6" s="179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oN0jofLYG8947BIy2tMNHgV3iiB24KVrd4NOYbcnAZT9csuSmlqyxS9DfXoqxPOS0f53WH8EH7M+aTyyoKOwCQ==" saltValue="He48H+JWoCBkSAdFdtVA+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0E88D-0461-4EFB-AC33-7ED86D8D8344}">
  <dimension ref="A1:BI17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E2" s="92" t="s">
        <v>1624</v>
      </c>
      <c r="F2" s="92" t="s">
        <v>970</v>
      </c>
      <c r="G2" s="92" t="s">
        <v>1625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1624</v>
      </c>
      <c r="M2" s="92" t="s">
        <v>1624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D2" s="92" t="s">
        <v>642</v>
      </c>
      <c r="AE2" s="92" t="s">
        <v>1179</v>
      </c>
      <c r="AF2" s="92" t="s">
        <v>1082</v>
      </c>
      <c r="AI2" s="92" t="s">
        <v>224</v>
      </c>
      <c r="AL2" s="92" t="s">
        <v>642</v>
      </c>
      <c r="AM2" s="92" t="s">
        <v>642</v>
      </c>
      <c r="AN2" s="92" t="s">
        <v>642</v>
      </c>
      <c r="AO2" s="92" t="s">
        <v>642</v>
      </c>
      <c r="AT2" s="92" t="s">
        <v>642</v>
      </c>
      <c r="AU2" s="92" t="s">
        <v>644</v>
      </c>
      <c r="AV2" s="92" t="s">
        <v>642</v>
      </c>
      <c r="AW2" s="92" t="s">
        <v>1183</v>
      </c>
      <c r="AX2" s="92" t="s">
        <v>1179</v>
      </c>
      <c r="AY2" s="92" t="s">
        <v>15</v>
      </c>
      <c r="AZ2" s="92" t="s">
        <v>1004</v>
      </c>
      <c r="BA2" s="92" t="s">
        <v>77</v>
      </c>
      <c r="BC2" s="92" t="s">
        <v>975</v>
      </c>
      <c r="BD2" s="92" t="s">
        <v>955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E3" s="92" t="s">
        <v>1625</v>
      </c>
      <c r="F3" s="92" t="s">
        <v>1639</v>
      </c>
      <c r="G3" s="92" t="s">
        <v>1626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1625</v>
      </c>
      <c r="M3" s="92" t="s">
        <v>1625</v>
      </c>
      <c r="N3" s="92" t="s">
        <v>1630</v>
      </c>
      <c r="O3" s="92" t="s">
        <v>1625</v>
      </c>
      <c r="P3" s="92" t="s">
        <v>1626</v>
      </c>
      <c r="Q3" s="92" t="s">
        <v>1674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D3" s="92" t="s">
        <v>644</v>
      </c>
      <c r="AE3" s="92" t="s">
        <v>1180</v>
      </c>
      <c r="AF3" s="92" t="s">
        <v>1189</v>
      </c>
      <c r="AI3" s="92" t="s">
        <v>225</v>
      </c>
      <c r="AL3" s="92" t="s">
        <v>644</v>
      </c>
      <c r="AM3" s="92" t="s">
        <v>644</v>
      </c>
      <c r="AN3" s="92" t="s">
        <v>644</v>
      </c>
      <c r="AO3" s="92" t="s">
        <v>644</v>
      </c>
      <c r="AT3" s="92" t="s">
        <v>646</v>
      </c>
      <c r="AV3" s="92" t="s">
        <v>644</v>
      </c>
      <c r="AX3" s="92" t="s">
        <v>1181</v>
      </c>
      <c r="AY3" s="92" t="s">
        <v>999</v>
      </c>
      <c r="AZ3" s="92" t="s">
        <v>1005</v>
      </c>
      <c r="BA3" s="92" t="s">
        <v>1798</v>
      </c>
      <c r="BC3" s="92" t="s">
        <v>1800</v>
      </c>
      <c r="BD3" s="92" t="s">
        <v>329</v>
      </c>
      <c r="BE3" s="92" t="s">
        <v>1663</v>
      </c>
      <c r="BF3" s="92" t="s">
        <v>109</v>
      </c>
      <c r="BG3" s="92" t="s">
        <v>109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E4" s="92" t="s">
        <v>1626</v>
      </c>
      <c r="F4" s="92" t="s">
        <v>1640</v>
      </c>
      <c r="G4" s="92" t="s">
        <v>1639</v>
      </c>
      <c r="H4" s="92" t="s">
        <v>1626</v>
      </c>
      <c r="I4" s="92" t="s">
        <v>1626</v>
      </c>
      <c r="J4" s="92" t="s">
        <v>1626</v>
      </c>
      <c r="K4" s="92" t="s">
        <v>1628</v>
      </c>
      <c r="L4" s="92" t="s">
        <v>1626</v>
      </c>
      <c r="M4" s="92" t="s">
        <v>1630</v>
      </c>
      <c r="N4" s="92" t="s">
        <v>970</v>
      </c>
      <c r="O4" s="92" t="s">
        <v>1626</v>
      </c>
      <c r="P4" s="92" t="s">
        <v>1672</v>
      </c>
      <c r="Q4" s="92" t="s">
        <v>1676</v>
      </c>
      <c r="R4" s="92" t="s">
        <v>1037</v>
      </c>
      <c r="S4" s="92" t="s">
        <v>1672</v>
      </c>
      <c r="T4" s="92" t="s">
        <v>1673</v>
      </c>
      <c r="V4" s="92" t="s">
        <v>26</v>
      </c>
      <c r="W4" s="92" t="s">
        <v>1767</v>
      </c>
      <c r="AD4" s="92" t="s">
        <v>646</v>
      </c>
      <c r="AE4" s="92" t="s">
        <v>1182</v>
      </c>
      <c r="AF4" s="92" t="s">
        <v>1122</v>
      </c>
      <c r="AI4" s="92" t="s">
        <v>233</v>
      </c>
      <c r="AL4" s="92" t="s">
        <v>646</v>
      </c>
      <c r="AM4" s="92" t="s">
        <v>646</v>
      </c>
      <c r="AN4" s="92" t="s">
        <v>646</v>
      </c>
      <c r="AO4" s="92" t="s">
        <v>646</v>
      </c>
      <c r="AT4" s="92" t="s">
        <v>652</v>
      </c>
      <c r="AV4" s="92" t="s">
        <v>646</v>
      </c>
      <c r="AY4" s="92" t="s">
        <v>1000</v>
      </c>
      <c r="AZ4" s="92" t="s">
        <v>1006</v>
      </c>
      <c r="BA4" s="92" t="s">
        <v>1799</v>
      </c>
      <c r="BC4" s="92" t="s">
        <v>981</v>
      </c>
      <c r="BD4" s="92" t="s">
        <v>956</v>
      </c>
      <c r="BE4" s="92" t="s">
        <v>1664</v>
      </c>
      <c r="BF4" s="92" t="s">
        <v>1055</v>
      </c>
      <c r="BG4" s="92" t="s">
        <v>1055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E5" s="92" t="s">
        <v>1628</v>
      </c>
      <c r="F5" s="92" t="s">
        <v>1641</v>
      </c>
      <c r="G5" s="92" t="s">
        <v>1642</v>
      </c>
      <c r="H5" s="92" t="s">
        <v>970</v>
      </c>
      <c r="I5" s="92" t="s">
        <v>1632</v>
      </c>
      <c r="J5" s="92" t="s">
        <v>970</v>
      </c>
      <c r="K5" s="92" t="s">
        <v>970</v>
      </c>
      <c r="L5" s="92" t="s">
        <v>1628</v>
      </c>
      <c r="M5" s="92" t="s">
        <v>1641</v>
      </c>
      <c r="N5" s="92" t="s">
        <v>1640</v>
      </c>
      <c r="O5" s="92" t="s">
        <v>970</v>
      </c>
      <c r="P5" s="92" t="s">
        <v>1673</v>
      </c>
      <c r="R5" s="92" t="s">
        <v>1038</v>
      </c>
      <c r="S5" s="92" t="s">
        <v>1673</v>
      </c>
      <c r="T5" s="92" t="s">
        <v>1676</v>
      </c>
      <c r="V5" s="92" t="s">
        <v>27</v>
      </c>
      <c r="AD5" s="92" t="s">
        <v>650</v>
      </c>
      <c r="AE5" s="92" t="s">
        <v>1183</v>
      </c>
      <c r="AF5" s="92" t="s">
        <v>1190</v>
      </c>
      <c r="AI5" s="92" t="s">
        <v>237</v>
      </c>
      <c r="AL5" s="92" t="s">
        <v>650</v>
      </c>
      <c r="AM5" s="92" t="s">
        <v>650</v>
      </c>
      <c r="AN5" s="92" t="s">
        <v>648</v>
      </c>
      <c r="AO5" s="92" t="s">
        <v>648</v>
      </c>
      <c r="AV5" s="92" t="s">
        <v>650</v>
      </c>
      <c r="AY5" s="92" t="s">
        <v>1001</v>
      </c>
      <c r="AZ5" s="92" t="s">
        <v>1007</v>
      </c>
      <c r="BC5" s="92" t="s">
        <v>982</v>
      </c>
      <c r="BD5" s="92" t="s">
        <v>957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1631</v>
      </c>
      <c r="E6" s="92" t="s">
        <v>1630</v>
      </c>
      <c r="F6" s="92" t="s">
        <v>1648</v>
      </c>
      <c r="G6" s="92" t="s">
        <v>106</v>
      </c>
      <c r="H6" s="92" t="s">
        <v>1638</v>
      </c>
      <c r="I6" s="92" t="s">
        <v>970</v>
      </c>
      <c r="J6" s="92" t="s">
        <v>1639</v>
      </c>
      <c r="K6" s="92" t="s">
        <v>1638</v>
      </c>
      <c r="L6" s="92" t="s">
        <v>1638</v>
      </c>
      <c r="N6" s="92" t="s">
        <v>1641</v>
      </c>
      <c r="O6" s="92" t="s">
        <v>1639</v>
      </c>
      <c r="P6" s="92" t="s">
        <v>1674</v>
      </c>
      <c r="R6" s="92" t="s">
        <v>1039</v>
      </c>
      <c r="S6" s="92" t="s">
        <v>1675</v>
      </c>
      <c r="V6" s="92" t="s">
        <v>28</v>
      </c>
      <c r="AD6" s="92" t="s">
        <v>652</v>
      </c>
      <c r="AF6" s="92" t="s">
        <v>1027</v>
      </c>
      <c r="AI6" s="92" t="s">
        <v>238</v>
      </c>
      <c r="AL6" s="92" t="s">
        <v>652</v>
      </c>
      <c r="AM6" s="92" t="s">
        <v>652</v>
      </c>
      <c r="AN6" s="92" t="s">
        <v>650</v>
      </c>
      <c r="AO6" s="92" t="s">
        <v>650</v>
      </c>
      <c r="AV6" s="92" t="s">
        <v>652</v>
      </c>
      <c r="AY6" s="92" t="s">
        <v>1002</v>
      </c>
      <c r="AZ6" s="92" t="s">
        <v>1002</v>
      </c>
      <c r="BC6" s="92" t="s">
        <v>1801</v>
      </c>
      <c r="BD6" s="92" t="s">
        <v>958</v>
      </c>
      <c r="BE6" s="92" t="s">
        <v>1665</v>
      </c>
    </row>
    <row r="7" spans="1:61" x14ac:dyDescent="0.2">
      <c r="B7" s="92" t="s">
        <v>106</v>
      </c>
      <c r="C7" s="92" t="s">
        <v>1745</v>
      </c>
      <c r="D7" s="92" t="s">
        <v>1632</v>
      </c>
      <c r="E7" s="92" t="s">
        <v>1632</v>
      </c>
      <c r="F7" s="92" t="s">
        <v>106</v>
      </c>
      <c r="H7" s="92" t="s">
        <v>1639</v>
      </c>
      <c r="I7" s="92" t="s">
        <v>1638</v>
      </c>
      <c r="J7" s="92" t="s">
        <v>1642</v>
      </c>
      <c r="L7" s="92" t="s">
        <v>1644</v>
      </c>
      <c r="N7" s="92" t="s">
        <v>1644</v>
      </c>
      <c r="O7" s="92" t="s">
        <v>1642</v>
      </c>
      <c r="P7" s="92" t="s">
        <v>1676</v>
      </c>
      <c r="R7" s="92" t="s">
        <v>1040</v>
      </c>
      <c r="S7" s="92" t="s">
        <v>1676</v>
      </c>
      <c r="AD7" s="92" t="s">
        <v>654</v>
      </c>
      <c r="AI7" s="92" t="s">
        <v>106</v>
      </c>
      <c r="AN7" s="92" t="s">
        <v>652</v>
      </c>
      <c r="AO7" s="92" t="s">
        <v>652</v>
      </c>
      <c r="AV7" s="92" t="s">
        <v>654</v>
      </c>
      <c r="BC7" s="92" t="s">
        <v>984</v>
      </c>
      <c r="BD7" s="92" t="s">
        <v>959</v>
      </c>
      <c r="BE7" s="92" t="s">
        <v>1016</v>
      </c>
    </row>
    <row r="8" spans="1:61" x14ac:dyDescent="0.2">
      <c r="C8" s="92" t="s">
        <v>1746</v>
      </c>
      <c r="D8" s="92" t="s">
        <v>970</v>
      </c>
      <c r="E8" s="92" t="s">
        <v>970</v>
      </c>
      <c r="H8" s="92" t="s">
        <v>1642</v>
      </c>
      <c r="I8" s="92" t="s">
        <v>1639</v>
      </c>
      <c r="J8" s="92" t="s">
        <v>1644</v>
      </c>
      <c r="O8" s="92" t="s">
        <v>1644</v>
      </c>
      <c r="R8" s="92" t="s">
        <v>1041</v>
      </c>
      <c r="BC8" s="92" t="s">
        <v>972</v>
      </c>
      <c r="BD8" s="92" t="s">
        <v>960</v>
      </c>
    </row>
    <row r="9" spans="1:61" x14ac:dyDescent="0.2">
      <c r="C9" s="92" t="s">
        <v>204</v>
      </c>
      <c r="D9" s="92" t="s">
        <v>1639</v>
      </c>
      <c r="E9" s="92" t="s">
        <v>1637</v>
      </c>
      <c r="H9" s="92" t="s">
        <v>106</v>
      </c>
      <c r="I9" s="92" t="s">
        <v>1640</v>
      </c>
      <c r="J9" s="92" t="s">
        <v>106</v>
      </c>
      <c r="O9" s="92" t="s">
        <v>106</v>
      </c>
      <c r="R9" s="92" t="s">
        <v>1042</v>
      </c>
      <c r="BD9" s="92" t="s">
        <v>513</v>
      </c>
    </row>
    <row r="10" spans="1:61" x14ac:dyDescent="0.2">
      <c r="C10" s="92" t="s">
        <v>1747</v>
      </c>
      <c r="D10" s="92" t="s">
        <v>1640</v>
      </c>
      <c r="E10" s="92" t="s">
        <v>1638</v>
      </c>
      <c r="I10" s="92" t="s">
        <v>1642</v>
      </c>
      <c r="R10" s="92" t="s">
        <v>1044</v>
      </c>
      <c r="BD10" s="92" t="s">
        <v>961</v>
      </c>
    </row>
    <row r="11" spans="1:61" x14ac:dyDescent="0.2">
      <c r="C11" s="92" t="s">
        <v>284</v>
      </c>
      <c r="D11" s="92" t="s">
        <v>1642</v>
      </c>
      <c r="E11" s="92" t="s">
        <v>1639</v>
      </c>
      <c r="I11" s="92" t="s">
        <v>1644</v>
      </c>
      <c r="BD11" s="92" t="s">
        <v>646</v>
      </c>
    </row>
    <row r="12" spans="1:61" x14ac:dyDescent="0.2">
      <c r="D12" s="92" t="s">
        <v>1644</v>
      </c>
      <c r="E12" s="92" t="s">
        <v>1642</v>
      </c>
      <c r="I12" s="92" t="s">
        <v>106</v>
      </c>
      <c r="BD12" s="92" t="s">
        <v>963</v>
      </c>
    </row>
    <row r="13" spans="1:61" x14ac:dyDescent="0.2">
      <c r="D13" s="92" t="s">
        <v>1648</v>
      </c>
      <c r="BD13" s="92" t="s">
        <v>964</v>
      </c>
    </row>
    <row r="14" spans="1:61" x14ac:dyDescent="0.2">
      <c r="D14" s="92" t="s">
        <v>106</v>
      </c>
      <c r="BD14" s="92" t="s">
        <v>965</v>
      </c>
    </row>
    <row r="15" spans="1:61" x14ac:dyDescent="0.2">
      <c r="BD15" s="92" t="s">
        <v>106</v>
      </c>
    </row>
    <row r="16" spans="1:61" x14ac:dyDescent="0.2">
      <c r="BD16" s="92" t="s">
        <v>967</v>
      </c>
    </row>
    <row r="17" spans="56:56" x14ac:dyDescent="0.2">
      <c r="BD17" s="92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09AF5-C431-4A7F-91D4-46D0A8A03D40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782</v>
      </c>
      <c r="D4" s="100">
        <f>SUM(DatosViolenciaGénero!D63:D69)</f>
        <v>256</v>
      </c>
    </row>
    <row r="5" spans="2:4" x14ac:dyDescent="0.2">
      <c r="B5" s="99" t="s">
        <v>1626</v>
      </c>
      <c r="C5" s="100">
        <f>SUM(DatosViolenciaGénero!C70:C73)</f>
        <v>66</v>
      </c>
      <c r="D5" s="100">
        <f>SUM(DatosViolenciaGénero!D70:D73)</f>
        <v>17</v>
      </c>
    </row>
    <row r="6" spans="2:4" ht="12.75" customHeight="1" x14ac:dyDescent="0.2">
      <c r="B6" s="99" t="s">
        <v>1672</v>
      </c>
      <c r="C6" s="100">
        <f>DatosViolenciaGénero!C74</f>
        <v>9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8</v>
      </c>
      <c r="D7" s="100">
        <f>SUM(DatosViolenciaGénero!D75:D77)</f>
        <v>1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0</v>
      </c>
    </row>
    <row r="9" spans="2:4" ht="12.75" customHeight="1" x14ac:dyDescent="0.2">
      <c r="B9" s="99" t="s">
        <v>1675</v>
      </c>
      <c r="C9" s="100">
        <f>DatosViolenciaGénero!C78</f>
        <v>1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168</v>
      </c>
      <c r="D10" s="100">
        <f>SUM(DatosViolenciaGénero!D79:D80)</f>
        <v>108</v>
      </c>
    </row>
    <row r="14" spans="2:4" ht="12.95" customHeight="1" thickTop="1" thickBot="1" x14ac:dyDescent="0.25">
      <c r="B14" s="221" t="s">
        <v>1680</v>
      </c>
      <c r="C14" s="221"/>
    </row>
    <row r="15" spans="2:4" ht="13.5" thickTop="1" x14ac:dyDescent="0.2">
      <c r="B15" s="101" t="s">
        <v>1678</v>
      </c>
      <c r="C15" s="102">
        <f>DatosViolenciaGénero!C38</f>
        <v>15</v>
      </c>
    </row>
    <row r="16" spans="2:4" ht="13.5" thickBot="1" x14ac:dyDescent="0.25">
      <c r="B16" s="103" t="s">
        <v>1679</v>
      </c>
      <c r="C16" s="104">
        <f>DatosViolenciaGénero!C39</f>
        <v>441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EDC15E-FEFC-466A-90F3-CB0346FA159D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280</v>
      </c>
      <c r="D4" s="100">
        <f>SUM(DatosViolenciaDoméstica!D48:D54)</f>
        <v>110</v>
      </c>
    </row>
    <row r="5" spans="2:4" x14ac:dyDescent="0.2">
      <c r="B5" s="99" t="s">
        <v>1626</v>
      </c>
      <c r="C5" s="100">
        <f>SUM(DatosViolenciaDoméstica!C55:C58)</f>
        <v>42</v>
      </c>
      <c r="D5" s="100">
        <f>SUM(DatosViolenciaDoméstica!D55:D58)</f>
        <v>0</v>
      </c>
    </row>
    <row r="6" spans="2:4" ht="12.75" customHeight="1" x14ac:dyDescent="0.2">
      <c r="B6" s="99" t="s">
        <v>1672</v>
      </c>
      <c r="C6" s="100">
        <f>DatosViolenciaDoméstica!C59</f>
        <v>2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7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1</v>
      </c>
      <c r="D8" s="100">
        <f>DatosViolenciaDoméstica!D66</f>
        <v>2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19</v>
      </c>
      <c r="D10" s="100">
        <f>SUM(DatosViolenciaDoméstica!D64:D65)</f>
        <v>11</v>
      </c>
    </row>
    <row r="14" spans="2:4" ht="12.95" customHeight="1" thickTop="1" thickBot="1" x14ac:dyDescent="0.25">
      <c r="B14" s="221" t="s">
        <v>1677</v>
      </c>
      <c r="C14" s="221"/>
    </row>
    <row r="15" spans="2:4" ht="13.5" thickTop="1" x14ac:dyDescent="0.2">
      <c r="B15" s="101" t="s">
        <v>1678</v>
      </c>
      <c r="C15" s="102">
        <f>DatosViolenciaDoméstica!C33</f>
        <v>18</v>
      </c>
    </row>
    <row r="16" spans="2:4" ht="13.5" thickBot="1" x14ac:dyDescent="0.25">
      <c r="B16" s="103" t="s">
        <v>1679</v>
      </c>
      <c r="C16" s="104">
        <f>DatosViolenciaDoméstica!C34</f>
        <v>77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E912-141D-4D47-853B-C2A39818E3D1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2" t="s">
        <v>1661</v>
      </c>
      <c r="C3" s="222"/>
    </row>
    <row r="4" spans="2:3" x14ac:dyDescent="0.2">
      <c r="B4" s="93" t="s">
        <v>1662</v>
      </c>
      <c r="C4" s="94">
        <f>DatosMenores!C69</f>
        <v>151</v>
      </c>
    </row>
    <row r="5" spans="2:3" x14ac:dyDescent="0.2">
      <c r="B5" s="93" t="s">
        <v>1663</v>
      </c>
      <c r="C5" s="95">
        <f>DatosMenores!C70</f>
        <v>67</v>
      </c>
    </row>
    <row r="6" spans="2:3" x14ac:dyDescent="0.2">
      <c r="B6" s="93" t="s">
        <v>1664</v>
      </c>
      <c r="C6" s="95">
        <f>DatosMenores!C71</f>
        <v>84</v>
      </c>
    </row>
    <row r="7" spans="2:3" ht="25.5" x14ac:dyDescent="0.2">
      <c r="B7" s="93" t="s">
        <v>1665</v>
      </c>
      <c r="C7" s="95">
        <f>DatosMenores!C74</f>
        <v>10</v>
      </c>
    </row>
    <row r="8" spans="2:3" ht="25.5" x14ac:dyDescent="0.2">
      <c r="B8" s="93" t="s">
        <v>1016</v>
      </c>
      <c r="C8" s="95">
        <f>DatosMenores!C75</f>
        <v>12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0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19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816BE-7746-4B67-9ACB-313A1B6B0415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3" t="s">
        <v>1624</v>
      </c>
      <c r="C11" s="223"/>
      <c r="D11" s="77">
        <f>DatosDelitos!C5+DatosDelitos!C13-DatosDelitos!C17</f>
        <v>4315</v>
      </c>
      <c r="E11" s="78">
        <f>DatosDelitos!H5+DatosDelitos!H13-DatosDelitos!H17</f>
        <v>248</v>
      </c>
      <c r="F11" s="78">
        <f>DatosDelitos!I5+DatosDelitos!I13-DatosDelitos!I17</f>
        <v>309</v>
      </c>
      <c r="G11" s="78">
        <f>DatosDelitos!J5+DatosDelitos!J13-DatosDelitos!J17</f>
        <v>5</v>
      </c>
      <c r="H11" s="79">
        <f>DatosDelitos!K5+DatosDelitos!K13-DatosDelitos!K17</f>
        <v>7</v>
      </c>
      <c r="I11" s="79">
        <f>DatosDelitos!L5+DatosDelitos!L13-DatosDelitos!L17</f>
        <v>1</v>
      </c>
      <c r="J11" s="79">
        <f>DatosDelitos!M5+DatosDelitos!M13-DatosDelitos!M17</f>
        <v>1</v>
      </c>
      <c r="K11" s="79">
        <f>DatosDelitos!O5+DatosDelitos!O13-DatosDelitos!O17</f>
        <v>9</v>
      </c>
      <c r="L11" s="80">
        <f>DatosDelitos!P5+DatosDelitos!P13-DatosDelitos!P17</f>
        <v>282</v>
      </c>
    </row>
    <row r="12" spans="2:13" ht="13.15" customHeight="1" x14ac:dyDescent="0.2">
      <c r="B12" s="224" t="s">
        <v>324</v>
      </c>
      <c r="C12" s="224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4" t="s">
        <v>342</v>
      </c>
      <c r="C13" s="224"/>
      <c r="D13" s="81">
        <f>DatosDelitos!C20</f>
        <v>1</v>
      </c>
      <c r="E13" s="82">
        <f>DatosDelitos!H20</f>
        <v>1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4" t="s">
        <v>347</v>
      </c>
      <c r="C14" s="224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4" t="s">
        <v>1625</v>
      </c>
      <c r="C15" s="224"/>
      <c r="D15" s="81">
        <f>DatosDelitos!C17+DatosDelitos!C44</f>
        <v>753</v>
      </c>
      <c r="E15" s="82">
        <f>DatosDelitos!H17+DatosDelitos!H44</f>
        <v>127</v>
      </c>
      <c r="F15" s="82">
        <f>DatosDelitos!I16+DatosDelitos!I44</f>
        <v>57</v>
      </c>
      <c r="G15" s="82">
        <f>DatosDelitos!J17+DatosDelitos!J44</f>
        <v>3</v>
      </c>
      <c r="H15" s="82">
        <f>DatosDelitos!K17+DatosDelitos!K44</f>
        <v>5</v>
      </c>
      <c r="I15" s="82">
        <f>DatosDelitos!L17+DatosDelitos!L44</f>
        <v>1</v>
      </c>
      <c r="J15" s="82">
        <f>DatosDelitos!M17+DatosDelitos!M44</f>
        <v>0</v>
      </c>
      <c r="K15" s="82">
        <f>DatosDelitos!O17+DatosDelitos!O44</f>
        <v>10</v>
      </c>
      <c r="L15" s="83">
        <f>DatosDelitos!P17+DatosDelitos!P44</f>
        <v>237</v>
      </c>
    </row>
    <row r="16" spans="2:13" ht="13.15" customHeight="1" x14ac:dyDescent="0.2">
      <c r="B16" s="224" t="s">
        <v>1626</v>
      </c>
      <c r="C16" s="224"/>
      <c r="D16" s="81">
        <f>DatosDelitos!C30</f>
        <v>833</v>
      </c>
      <c r="E16" s="82">
        <f>DatosDelitos!H30</f>
        <v>59</v>
      </c>
      <c r="F16" s="82">
        <f>DatosDelitos!I30</f>
        <v>122</v>
      </c>
      <c r="G16" s="82">
        <f>DatosDelitos!J30</f>
        <v>0</v>
      </c>
      <c r="H16" s="82">
        <f>DatosDelitos!K30</f>
        <v>4</v>
      </c>
      <c r="I16" s="82">
        <f>DatosDelitos!L30</f>
        <v>0</v>
      </c>
      <c r="J16" s="82">
        <f>DatosDelitos!M30</f>
        <v>0</v>
      </c>
      <c r="K16" s="82">
        <f>DatosDelitos!O30</f>
        <v>2</v>
      </c>
      <c r="L16" s="83">
        <f>DatosDelitos!P30</f>
        <v>225</v>
      </c>
    </row>
    <row r="17" spans="2:12" ht="13.15" customHeight="1" x14ac:dyDescent="0.2">
      <c r="B17" s="225" t="s">
        <v>1627</v>
      </c>
      <c r="C17" s="225"/>
      <c r="D17" s="81">
        <f>DatosDelitos!C42-DatosDelitos!C44</f>
        <v>24</v>
      </c>
      <c r="E17" s="82">
        <f>DatosDelitos!H42-DatosDelitos!H44</f>
        <v>2</v>
      </c>
      <c r="F17" s="82">
        <f>DatosDelitos!I42-DatosDelitos!I44</f>
        <v>6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1</v>
      </c>
    </row>
    <row r="18" spans="2:12" ht="13.15" customHeight="1" x14ac:dyDescent="0.2">
      <c r="B18" s="224" t="s">
        <v>1628</v>
      </c>
      <c r="C18" s="224"/>
      <c r="D18" s="81">
        <f>DatosDelitos!C50</f>
        <v>180</v>
      </c>
      <c r="E18" s="82">
        <f>DatosDelitos!H50</f>
        <v>39</v>
      </c>
      <c r="F18" s="82">
        <f>DatosDelitos!I50</f>
        <v>35</v>
      </c>
      <c r="G18" s="82">
        <f>DatosDelitos!J50</f>
        <v>12</v>
      </c>
      <c r="H18" s="82">
        <f>DatosDelitos!K50</f>
        <v>10</v>
      </c>
      <c r="I18" s="82">
        <f>DatosDelitos!L50</f>
        <v>0</v>
      </c>
      <c r="J18" s="82">
        <f>DatosDelitos!M50</f>
        <v>0</v>
      </c>
      <c r="K18" s="82">
        <f>DatosDelitos!O50</f>
        <v>3</v>
      </c>
      <c r="L18" s="83">
        <f>DatosDelitos!P50</f>
        <v>46</v>
      </c>
    </row>
    <row r="19" spans="2:12" ht="13.15" customHeight="1" x14ac:dyDescent="0.2">
      <c r="B19" s="224" t="s">
        <v>1629</v>
      </c>
      <c r="C19" s="224"/>
      <c r="D19" s="81">
        <f>DatosDelitos!C72</f>
        <v>6</v>
      </c>
      <c r="E19" s="82">
        <f>DatosDelitos!H72</f>
        <v>2</v>
      </c>
      <c r="F19" s="82">
        <f>DatosDelitos!I72</f>
        <v>5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1</v>
      </c>
    </row>
    <row r="20" spans="2:12" ht="27" customHeight="1" x14ac:dyDescent="0.2">
      <c r="B20" s="224" t="s">
        <v>1630</v>
      </c>
      <c r="C20" s="224"/>
      <c r="D20" s="81">
        <f>DatosDelitos!C74</f>
        <v>100</v>
      </c>
      <c r="E20" s="82">
        <f>DatosDelitos!H74</f>
        <v>14</v>
      </c>
      <c r="F20" s="82">
        <f>DatosDelitos!I74</f>
        <v>13</v>
      </c>
      <c r="G20" s="82">
        <f>DatosDelitos!J74</f>
        <v>0</v>
      </c>
      <c r="H20" s="82">
        <f>DatosDelitos!K74</f>
        <v>0</v>
      </c>
      <c r="I20" s="82">
        <f>DatosDelitos!L74</f>
        <v>1</v>
      </c>
      <c r="J20" s="82">
        <f>DatosDelitos!M74</f>
        <v>1</v>
      </c>
      <c r="K20" s="82">
        <f>DatosDelitos!O74</f>
        <v>1</v>
      </c>
      <c r="L20" s="83">
        <f>DatosDelitos!P74</f>
        <v>7</v>
      </c>
    </row>
    <row r="21" spans="2:12" ht="13.15" customHeight="1" x14ac:dyDescent="0.2">
      <c r="B21" s="225" t="s">
        <v>1631</v>
      </c>
      <c r="C21" s="225"/>
      <c r="D21" s="81">
        <f>DatosDelitos!C82</f>
        <v>116</v>
      </c>
      <c r="E21" s="82">
        <f>DatosDelitos!H82</f>
        <v>4</v>
      </c>
      <c r="F21" s="82">
        <f>DatosDelitos!I82</f>
        <v>2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8</v>
      </c>
    </row>
    <row r="22" spans="2:12" ht="13.15" customHeight="1" x14ac:dyDescent="0.2">
      <c r="B22" s="224" t="s">
        <v>1632</v>
      </c>
      <c r="C22" s="224"/>
      <c r="D22" s="81">
        <f>DatosDelitos!C85</f>
        <v>228</v>
      </c>
      <c r="E22" s="82">
        <f>DatosDelitos!H85</f>
        <v>64</v>
      </c>
      <c r="F22" s="82">
        <f>DatosDelitos!I85</f>
        <v>36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1</v>
      </c>
      <c r="L22" s="83">
        <f>DatosDelitos!P85</f>
        <v>27</v>
      </c>
    </row>
    <row r="23" spans="2:12" ht="13.15" customHeight="1" x14ac:dyDescent="0.2">
      <c r="B23" s="224" t="s">
        <v>970</v>
      </c>
      <c r="C23" s="224"/>
      <c r="D23" s="81">
        <f>DatosDelitos!C97</f>
        <v>3693</v>
      </c>
      <c r="E23" s="82">
        <f>DatosDelitos!H97</f>
        <v>869</v>
      </c>
      <c r="F23" s="82">
        <f>DatosDelitos!I97</f>
        <v>614</v>
      </c>
      <c r="G23" s="82">
        <f>DatosDelitos!J97</f>
        <v>1</v>
      </c>
      <c r="H23" s="82">
        <f>DatosDelitos!K97</f>
        <v>0</v>
      </c>
      <c r="I23" s="82">
        <f>DatosDelitos!L97</f>
        <v>0</v>
      </c>
      <c r="J23" s="82">
        <f>DatosDelitos!M97</f>
        <v>1</v>
      </c>
      <c r="K23" s="82">
        <f>DatosDelitos!O97</f>
        <v>34</v>
      </c>
      <c r="L23" s="83">
        <f>DatosDelitos!P97</f>
        <v>505</v>
      </c>
    </row>
    <row r="24" spans="2:12" ht="27" customHeight="1" x14ac:dyDescent="0.2">
      <c r="B24" s="224" t="s">
        <v>1633</v>
      </c>
      <c r="C24" s="224"/>
      <c r="D24" s="81">
        <f>DatosDelitos!C131</f>
        <v>1</v>
      </c>
      <c r="E24" s="82">
        <f>DatosDelitos!H131</f>
        <v>1</v>
      </c>
      <c r="F24" s="82">
        <f>DatosDelitos!I131</f>
        <v>1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3</v>
      </c>
    </row>
    <row r="25" spans="2:12" ht="13.15" customHeight="1" x14ac:dyDescent="0.2">
      <c r="B25" s="224" t="s">
        <v>1634</v>
      </c>
      <c r="C25" s="224"/>
      <c r="D25" s="81">
        <f>DatosDelitos!C137</f>
        <v>67</v>
      </c>
      <c r="E25" s="82">
        <f>DatosDelitos!H137</f>
        <v>7</v>
      </c>
      <c r="F25" s="82">
        <f>DatosDelitos!I137</f>
        <v>6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7</v>
      </c>
    </row>
    <row r="26" spans="2:12" ht="13.15" customHeight="1" x14ac:dyDescent="0.2">
      <c r="B26" s="225" t="s">
        <v>1635</v>
      </c>
      <c r="C26" s="225"/>
      <c r="D26" s="81">
        <f>DatosDelitos!C144</f>
        <v>11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2</v>
      </c>
    </row>
    <row r="27" spans="2:12" ht="38.25" customHeight="1" x14ac:dyDescent="0.2">
      <c r="B27" s="224" t="s">
        <v>1636</v>
      </c>
      <c r="C27" s="224"/>
      <c r="D27" s="81">
        <f>DatosDelitos!C147</f>
        <v>47</v>
      </c>
      <c r="E27" s="82">
        <f>DatosDelitos!H147</f>
        <v>11</v>
      </c>
      <c r="F27" s="82">
        <f>DatosDelitos!I147</f>
        <v>6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7</v>
      </c>
    </row>
    <row r="28" spans="2:12" ht="13.15" customHeight="1" x14ac:dyDescent="0.2">
      <c r="B28" s="224" t="s">
        <v>1637</v>
      </c>
      <c r="C28" s="224"/>
      <c r="D28" s="81">
        <f>DatosDelitos!C156+SUM(DatosDelitos!C167:C172)</f>
        <v>72</v>
      </c>
      <c r="E28" s="82">
        <f>DatosDelitos!H156+SUM(DatosDelitos!H167:H172)</f>
        <v>6</v>
      </c>
      <c r="F28" s="82">
        <f>DatosDelitos!I156+SUM(DatosDelitos!I167:I172)</f>
        <v>1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3</v>
      </c>
      <c r="L28" s="82">
        <f>DatosDelitos!P156+SUM(DatosDelitos!P167:Q172)</f>
        <v>34</v>
      </c>
    </row>
    <row r="29" spans="2:12" ht="13.15" customHeight="1" x14ac:dyDescent="0.2">
      <c r="B29" s="224" t="s">
        <v>1638</v>
      </c>
      <c r="C29" s="224"/>
      <c r="D29" s="81">
        <f>SUM(DatosDelitos!C173:C177)</f>
        <v>65</v>
      </c>
      <c r="E29" s="82">
        <f>SUM(DatosDelitos!H173:H177)</f>
        <v>72</v>
      </c>
      <c r="F29" s="82">
        <f>SUM(DatosDelitos!I173:I177)</f>
        <v>45</v>
      </c>
      <c r="G29" s="82">
        <f>SUM(DatosDelitos!J173:J177)</f>
        <v>2</v>
      </c>
      <c r="H29" s="82">
        <f>SUM(DatosDelitos!K173:K177)</f>
        <v>4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18</v>
      </c>
      <c r="L29" s="82">
        <f>SUM(DatosDelitos!P173:P177)</f>
        <v>22</v>
      </c>
    </row>
    <row r="30" spans="2:12" ht="13.15" customHeight="1" x14ac:dyDescent="0.2">
      <c r="B30" s="224" t="s">
        <v>1639</v>
      </c>
      <c r="C30" s="224"/>
      <c r="D30" s="81">
        <f>DatosDelitos!C178</f>
        <v>381</v>
      </c>
      <c r="E30" s="82">
        <f>DatosDelitos!H178</f>
        <v>192</v>
      </c>
      <c r="F30" s="82">
        <f>DatosDelitos!I178</f>
        <v>193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1</v>
      </c>
      <c r="L30" s="82">
        <f>DatosDelitos!P178</f>
        <v>757</v>
      </c>
    </row>
    <row r="31" spans="2:12" ht="13.15" customHeight="1" x14ac:dyDescent="0.2">
      <c r="B31" s="224" t="s">
        <v>1640</v>
      </c>
      <c r="C31" s="224"/>
      <c r="D31" s="81">
        <f>DatosDelitos!C186</f>
        <v>184</v>
      </c>
      <c r="E31" s="82">
        <f>DatosDelitos!H186</f>
        <v>68</v>
      </c>
      <c r="F31" s="82">
        <f>DatosDelitos!I186</f>
        <v>50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1</v>
      </c>
      <c r="K31" s="82">
        <f>DatosDelitos!O186</f>
        <v>0</v>
      </c>
      <c r="L31" s="82">
        <f>DatosDelitos!P186</f>
        <v>39</v>
      </c>
    </row>
    <row r="32" spans="2:12" ht="13.15" customHeight="1" x14ac:dyDescent="0.2">
      <c r="B32" s="224" t="s">
        <v>1641</v>
      </c>
      <c r="C32" s="224"/>
      <c r="D32" s="81">
        <f>DatosDelitos!C201</f>
        <v>37</v>
      </c>
      <c r="E32" s="82">
        <f>DatosDelitos!H201</f>
        <v>10</v>
      </c>
      <c r="F32" s="82">
        <f>DatosDelitos!I201</f>
        <v>7</v>
      </c>
      <c r="G32" s="82">
        <f>DatosDelitos!J201</f>
        <v>0</v>
      </c>
      <c r="H32" s="82">
        <f>DatosDelitos!K201</f>
        <v>0</v>
      </c>
      <c r="I32" s="82">
        <f>DatosDelitos!L201</f>
        <v>1</v>
      </c>
      <c r="J32" s="82">
        <f>DatosDelitos!M201</f>
        <v>1</v>
      </c>
      <c r="K32" s="82">
        <f>DatosDelitos!O201</f>
        <v>0</v>
      </c>
      <c r="L32" s="82">
        <f>DatosDelitos!P201</f>
        <v>15</v>
      </c>
    </row>
    <row r="33" spans="2:13" ht="13.15" customHeight="1" x14ac:dyDescent="0.2">
      <c r="B33" s="224" t="s">
        <v>1642</v>
      </c>
      <c r="C33" s="224"/>
      <c r="D33" s="81">
        <f>DatosDelitos!C223</f>
        <v>381</v>
      </c>
      <c r="E33" s="82">
        <f>DatosDelitos!H223</f>
        <v>207</v>
      </c>
      <c r="F33" s="82">
        <f>DatosDelitos!I223</f>
        <v>150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22</v>
      </c>
      <c r="L33" s="82">
        <f>DatosDelitos!P223</f>
        <v>182</v>
      </c>
    </row>
    <row r="34" spans="2:13" ht="13.15" customHeight="1" x14ac:dyDescent="0.2">
      <c r="B34" s="224" t="s">
        <v>1643</v>
      </c>
      <c r="C34" s="224"/>
      <c r="D34" s="81">
        <f>DatosDelitos!C244</f>
        <v>17</v>
      </c>
      <c r="E34" s="82">
        <f>DatosDelitos!H244</f>
        <v>3</v>
      </c>
      <c r="F34" s="82">
        <f>DatosDelitos!I244</f>
        <v>2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4</v>
      </c>
    </row>
    <row r="35" spans="2:13" ht="13.15" customHeight="1" x14ac:dyDescent="0.2">
      <c r="B35" s="224" t="s">
        <v>1644</v>
      </c>
      <c r="C35" s="224"/>
      <c r="D35" s="81">
        <f>DatosDelitos!C271</f>
        <v>171</v>
      </c>
      <c r="E35" s="82">
        <f>DatosDelitos!H271</f>
        <v>179</v>
      </c>
      <c r="F35" s="82">
        <f>DatosDelitos!I271</f>
        <v>186</v>
      </c>
      <c r="G35" s="82">
        <f>DatosDelitos!J271</f>
        <v>0</v>
      </c>
      <c r="H35" s="82">
        <f>DatosDelitos!K271</f>
        <v>3</v>
      </c>
      <c r="I35" s="82">
        <f>DatosDelitos!L271</f>
        <v>0</v>
      </c>
      <c r="J35" s="82">
        <f>DatosDelitos!M271</f>
        <v>1</v>
      </c>
      <c r="K35" s="82">
        <f>DatosDelitos!O271</f>
        <v>0</v>
      </c>
      <c r="L35" s="82">
        <f>DatosDelitos!P271</f>
        <v>149</v>
      </c>
    </row>
    <row r="36" spans="2:13" ht="38.25" customHeight="1" x14ac:dyDescent="0.2">
      <c r="B36" s="224" t="s">
        <v>1645</v>
      </c>
      <c r="C36" s="224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4" t="s">
        <v>1646</v>
      </c>
      <c r="C37" s="224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4" t="s">
        <v>1647</v>
      </c>
      <c r="C38" s="224"/>
      <c r="D38" s="81">
        <f>DatosDelitos!C312+DatosDelitos!C318+DatosDelitos!C320</f>
        <v>1</v>
      </c>
      <c r="E38" s="82">
        <f>DatosDelitos!H312+DatosDelitos!H318+DatosDelitos!H320</f>
        <v>1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0</v>
      </c>
    </row>
    <row r="39" spans="2:13" ht="13.15" customHeight="1" x14ac:dyDescent="0.2">
      <c r="B39" s="224" t="s">
        <v>1648</v>
      </c>
      <c r="C39" s="224"/>
      <c r="D39" s="81">
        <f>DatosDelitos!C323</f>
        <v>2654</v>
      </c>
      <c r="E39" s="82">
        <f>DatosDelitos!H323</f>
        <v>15</v>
      </c>
      <c r="F39" s="82">
        <f>DatosDelitos!I323</f>
        <v>1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6</v>
      </c>
    </row>
    <row r="40" spans="2:13" ht="13.15" customHeight="1" x14ac:dyDescent="0.2">
      <c r="B40" s="224" t="s">
        <v>1649</v>
      </c>
      <c r="C40" s="224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4" t="s">
        <v>947</v>
      </c>
      <c r="C41" s="224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4" t="s">
        <v>1650</v>
      </c>
      <c r="C42" s="224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7" t="s">
        <v>951</v>
      </c>
      <c r="C43" s="227"/>
      <c r="D43" s="84">
        <f>SUM(D11:D42)</f>
        <v>14338</v>
      </c>
      <c r="E43" s="84">
        <f t="shared" ref="E43:L43" si="0">SUM(E11:E42)</f>
        <v>2201</v>
      </c>
      <c r="F43" s="84">
        <f t="shared" si="0"/>
        <v>1847</v>
      </c>
      <c r="G43" s="84">
        <f t="shared" si="0"/>
        <v>23</v>
      </c>
      <c r="H43" s="84">
        <f t="shared" si="0"/>
        <v>33</v>
      </c>
      <c r="I43" s="84">
        <f t="shared" si="0"/>
        <v>4</v>
      </c>
      <c r="J43" s="84">
        <f t="shared" si="0"/>
        <v>6</v>
      </c>
      <c r="K43" s="84">
        <f t="shared" si="0"/>
        <v>104</v>
      </c>
      <c r="L43" s="84">
        <f t="shared" si="0"/>
        <v>2566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6" t="s">
        <v>1652</v>
      </c>
      <c r="C49" s="226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6" t="s">
        <v>1653</v>
      </c>
      <c r="C50" s="226"/>
      <c r="D50" s="87">
        <f>DatosDelitos!F13-DatosDelitos!F17</f>
        <v>15</v>
      </c>
      <c r="E50" s="87">
        <f>DatosDelitos!G13-DatosDelitos!G17</f>
        <v>22</v>
      </c>
    </row>
    <row r="51" spans="2:5" ht="13.15" customHeight="1" x14ac:dyDescent="0.25">
      <c r="B51" s="226" t="s">
        <v>324</v>
      </c>
      <c r="C51" s="226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6" t="s">
        <v>342</v>
      </c>
      <c r="C52" s="226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6" t="s">
        <v>347</v>
      </c>
      <c r="C53" s="226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6" t="s">
        <v>1625</v>
      </c>
      <c r="C54" s="226"/>
      <c r="D54" s="87">
        <f>DatosDelitos!F17+DatosDelitos!F44</f>
        <v>625</v>
      </c>
      <c r="E54" s="87">
        <f>DatosDelitos!G17+DatosDelitos!G44</f>
        <v>207</v>
      </c>
    </row>
    <row r="55" spans="2:5" ht="13.15" customHeight="1" x14ac:dyDescent="0.25">
      <c r="B55" s="226" t="s">
        <v>1626</v>
      </c>
      <c r="C55" s="226"/>
      <c r="D55" s="87">
        <f>DatosDelitos!F30</f>
        <v>83</v>
      </c>
      <c r="E55" s="87">
        <f>DatosDelitos!G30</f>
        <v>148</v>
      </c>
    </row>
    <row r="56" spans="2:5" ht="13.15" customHeight="1" x14ac:dyDescent="0.25">
      <c r="B56" s="226" t="s">
        <v>1627</v>
      </c>
      <c r="C56" s="226"/>
      <c r="D56" s="87">
        <f>DatosDelitos!F42-DatosDelitos!F44</f>
        <v>6</v>
      </c>
      <c r="E56" s="87">
        <f>DatosDelitos!G42-DatosDelitos!G44</f>
        <v>0</v>
      </c>
    </row>
    <row r="57" spans="2:5" ht="13.15" customHeight="1" x14ac:dyDescent="0.25">
      <c r="B57" s="226" t="s">
        <v>1628</v>
      </c>
      <c r="C57" s="226"/>
      <c r="D57" s="87">
        <f>DatosDelitos!F50</f>
        <v>6</v>
      </c>
      <c r="E57" s="87">
        <f>DatosDelitos!G50</f>
        <v>1</v>
      </c>
    </row>
    <row r="58" spans="2:5" ht="13.15" customHeight="1" x14ac:dyDescent="0.25">
      <c r="B58" s="226" t="s">
        <v>1629</v>
      </c>
      <c r="C58" s="226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6" t="s">
        <v>1654</v>
      </c>
      <c r="C59" s="226"/>
      <c r="D59" s="87">
        <f>DatosDelitos!F74</f>
        <v>0</v>
      </c>
      <c r="E59" s="87">
        <f>DatosDelitos!G74</f>
        <v>1</v>
      </c>
    </row>
    <row r="60" spans="2:5" ht="13.15" customHeight="1" x14ac:dyDescent="0.25">
      <c r="B60" s="226" t="s">
        <v>1631</v>
      </c>
      <c r="C60" s="226"/>
      <c r="D60" s="87">
        <f>DatosDelitos!F82</f>
        <v>1</v>
      </c>
      <c r="E60" s="87">
        <f>DatosDelitos!G82</f>
        <v>2</v>
      </c>
    </row>
    <row r="61" spans="2:5" ht="13.15" customHeight="1" x14ac:dyDescent="0.25">
      <c r="B61" s="226" t="s">
        <v>1632</v>
      </c>
      <c r="C61" s="226"/>
      <c r="D61" s="87">
        <f>DatosDelitos!F85</f>
        <v>2</v>
      </c>
      <c r="E61" s="87">
        <f>DatosDelitos!G85</f>
        <v>0</v>
      </c>
    </row>
    <row r="62" spans="2:5" ht="13.15" customHeight="1" x14ac:dyDescent="0.25">
      <c r="B62" s="226" t="s">
        <v>970</v>
      </c>
      <c r="C62" s="226"/>
      <c r="D62" s="87">
        <f>DatosDelitos!F97</f>
        <v>33</v>
      </c>
      <c r="E62" s="87">
        <f>DatosDelitos!G97</f>
        <v>41</v>
      </c>
    </row>
    <row r="63" spans="2:5" ht="27" customHeight="1" x14ac:dyDescent="0.25">
      <c r="B63" s="226" t="s">
        <v>1655</v>
      </c>
      <c r="C63" s="226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6" t="s">
        <v>1634</v>
      </c>
      <c r="C64" s="226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6" t="s">
        <v>1635</v>
      </c>
      <c r="C65" s="226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6" t="s">
        <v>1636</v>
      </c>
      <c r="C66" s="226"/>
      <c r="D66" s="87">
        <f>DatosDelitos!F147</f>
        <v>1</v>
      </c>
      <c r="E66" s="87">
        <f>DatosDelitos!G147</f>
        <v>0</v>
      </c>
    </row>
    <row r="67" spans="2:5" ht="13.15" customHeight="1" x14ac:dyDescent="0.25">
      <c r="B67" s="226" t="s">
        <v>1637</v>
      </c>
      <c r="C67" s="226"/>
      <c r="D67" s="87">
        <f>DatosDelitos!F156+SUM(DatosDelitos!F167:G172)</f>
        <v>0</v>
      </c>
      <c r="E67" s="87">
        <f>DatosDelitos!G156+SUM(DatosDelitos!G167:H172)</f>
        <v>6</v>
      </c>
    </row>
    <row r="68" spans="2:5" ht="13.15" customHeight="1" x14ac:dyDescent="0.25">
      <c r="B68" s="226" t="s">
        <v>1638</v>
      </c>
      <c r="C68" s="226"/>
      <c r="D68" s="87">
        <f>SUM(DatosDelitos!F173:G177)</f>
        <v>3</v>
      </c>
      <c r="E68" s="87">
        <f>SUM(DatosDelitos!G173:H177)</f>
        <v>73</v>
      </c>
    </row>
    <row r="69" spans="2:5" ht="13.15" customHeight="1" x14ac:dyDescent="0.25">
      <c r="B69" s="226" t="s">
        <v>1639</v>
      </c>
      <c r="C69" s="226"/>
      <c r="D69" s="87">
        <f>DatosDelitos!F178</f>
        <v>614</v>
      </c>
      <c r="E69" s="87">
        <f>DatosDelitos!G178</f>
        <v>549</v>
      </c>
    </row>
    <row r="70" spans="2:5" ht="13.15" customHeight="1" x14ac:dyDescent="0.25">
      <c r="B70" s="226" t="s">
        <v>1640</v>
      </c>
      <c r="C70" s="226"/>
      <c r="D70" s="87">
        <f>DatosDelitos!F186</f>
        <v>3</v>
      </c>
      <c r="E70" s="87">
        <f>DatosDelitos!G186</f>
        <v>1</v>
      </c>
    </row>
    <row r="71" spans="2:5" ht="13.15" customHeight="1" x14ac:dyDescent="0.25">
      <c r="B71" s="226" t="s">
        <v>1641</v>
      </c>
      <c r="C71" s="226"/>
      <c r="D71" s="87">
        <f>DatosDelitos!F201</f>
        <v>0</v>
      </c>
      <c r="E71" s="87">
        <f>DatosDelitos!G201</f>
        <v>1</v>
      </c>
    </row>
    <row r="72" spans="2:5" ht="13.15" customHeight="1" x14ac:dyDescent="0.25">
      <c r="B72" s="226" t="s">
        <v>1642</v>
      </c>
      <c r="C72" s="226"/>
      <c r="D72" s="87">
        <f>DatosDelitos!F223</f>
        <v>106</v>
      </c>
      <c r="E72" s="87">
        <f>DatosDelitos!G223</f>
        <v>83</v>
      </c>
    </row>
    <row r="73" spans="2:5" ht="13.15" customHeight="1" x14ac:dyDescent="0.25">
      <c r="B73" s="226" t="s">
        <v>1643</v>
      </c>
      <c r="C73" s="226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6" t="s">
        <v>1644</v>
      </c>
      <c r="C74" s="226"/>
      <c r="D74" s="87">
        <f>DatosDelitos!F271</f>
        <v>7</v>
      </c>
      <c r="E74" s="87">
        <f>DatosDelitos!G271</f>
        <v>3</v>
      </c>
    </row>
    <row r="75" spans="2:5" ht="38.25" customHeight="1" x14ac:dyDescent="0.25">
      <c r="B75" s="226" t="s">
        <v>1645</v>
      </c>
      <c r="C75" s="226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6" t="s">
        <v>1646</v>
      </c>
      <c r="C76" s="226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6" t="s">
        <v>1647</v>
      </c>
      <c r="C77" s="226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6" t="s">
        <v>1648</v>
      </c>
      <c r="C78" s="226"/>
      <c r="D78" s="87">
        <f>DatosDelitos!F323</f>
        <v>6</v>
      </c>
      <c r="E78" s="87">
        <f>DatosDelitos!G323</f>
        <v>0</v>
      </c>
    </row>
    <row r="79" spans="2:5" ht="15" customHeight="1" x14ac:dyDescent="0.25">
      <c r="B79" s="228" t="s">
        <v>1649</v>
      </c>
      <c r="C79" s="228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8" t="s">
        <v>947</v>
      </c>
      <c r="C80" s="228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8" t="s">
        <v>1650</v>
      </c>
      <c r="C81" s="228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8" t="s">
        <v>1656</v>
      </c>
      <c r="C82" s="228"/>
      <c r="D82" s="87">
        <f>SUM(D49:D81)</f>
        <v>1511</v>
      </c>
      <c r="E82" s="87">
        <f>SUM(E49:E81)</f>
        <v>1138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6" t="s">
        <v>1624</v>
      </c>
      <c r="C87" s="226"/>
      <c r="D87" s="87">
        <f>DatosDelitos!N5+DatosDelitos!N13-DatosDelitos!N17</f>
        <v>7</v>
      </c>
    </row>
    <row r="88" spans="2:13" ht="13.15" customHeight="1" x14ac:dyDescent="0.25">
      <c r="B88" s="226" t="s">
        <v>324</v>
      </c>
      <c r="C88" s="226"/>
      <c r="D88" s="87">
        <f>DatosDelitos!N10</f>
        <v>0</v>
      </c>
    </row>
    <row r="89" spans="2:13" ht="13.15" customHeight="1" x14ac:dyDescent="0.25">
      <c r="B89" s="226" t="s">
        <v>342</v>
      </c>
      <c r="C89" s="226"/>
      <c r="D89" s="87">
        <f>DatosDelitos!N20</f>
        <v>0</v>
      </c>
    </row>
    <row r="90" spans="2:13" ht="13.15" customHeight="1" x14ac:dyDescent="0.25">
      <c r="B90" s="226" t="s">
        <v>347</v>
      </c>
      <c r="C90" s="226"/>
      <c r="D90" s="87">
        <f>DatosDelitos!N23</f>
        <v>0</v>
      </c>
    </row>
    <row r="91" spans="2:13" ht="13.15" customHeight="1" x14ac:dyDescent="0.25">
      <c r="B91" s="226" t="s">
        <v>1658</v>
      </c>
      <c r="C91" s="226"/>
      <c r="D91" s="87">
        <f>SUM(DatosDelitos!N17,DatosDelitos!N44)</f>
        <v>5</v>
      </c>
    </row>
    <row r="92" spans="2:13" ht="13.15" customHeight="1" x14ac:dyDescent="0.25">
      <c r="B92" s="226" t="s">
        <v>1626</v>
      </c>
      <c r="C92" s="226"/>
      <c r="D92" s="87">
        <f>DatosDelitos!N30</f>
        <v>4</v>
      </c>
    </row>
    <row r="93" spans="2:13" ht="13.15" customHeight="1" x14ac:dyDescent="0.25">
      <c r="B93" s="226" t="s">
        <v>1627</v>
      </c>
      <c r="C93" s="226"/>
      <c r="D93" s="87">
        <f>DatosDelitos!N42-DatosDelitos!N44</f>
        <v>2</v>
      </c>
    </row>
    <row r="94" spans="2:13" ht="13.15" customHeight="1" x14ac:dyDescent="0.25">
      <c r="B94" s="226" t="s">
        <v>1628</v>
      </c>
      <c r="C94" s="226"/>
      <c r="D94" s="87">
        <f>DatosDelitos!N50</f>
        <v>8</v>
      </c>
    </row>
    <row r="95" spans="2:13" ht="13.15" customHeight="1" x14ac:dyDescent="0.25">
      <c r="B95" s="226" t="s">
        <v>1629</v>
      </c>
      <c r="C95" s="226"/>
      <c r="D95" s="87">
        <f>DatosDelitos!N72</f>
        <v>0</v>
      </c>
    </row>
    <row r="96" spans="2:13" ht="27" customHeight="1" x14ac:dyDescent="0.25">
      <c r="B96" s="226" t="s">
        <v>1654</v>
      </c>
      <c r="C96" s="226"/>
      <c r="D96" s="87">
        <f>DatosDelitos!N74</f>
        <v>3</v>
      </c>
    </row>
    <row r="97" spans="2:4" ht="13.15" customHeight="1" x14ac:dyDescent="0.25">
      <c r="B97" s="226" t="s">
        <v>1631</v>
      </c>
      <c r="C97" s="226"/>
      <c r="D97" s="87">
        <f>DatosDelitos!N82</f>
        <v>3</v>
      </c>
    </row>
    <row r="98" spans="2:4" ht="13.15" customHeight="1" x14ac:dyDescent="0.25">
      <c r="B98" s="226" t="s">
        <v>1632</v>
      </c>
      <c r="C98" s="226"/>
      <c r="D98" s="87">
        <f>DatosDelitos!N85</f>
        <v>5</v>
      </c>
    </row>
    <row r="99" spans="2:4" ht="13.15" customHeight="1" x14ac:dyDescent="0.25">
      <c r="B99" s="226" t="s">
        <v>970</v>
      </c>
      <c r="C99" s="226"/>
      <c r="D99" s="87">
        <f>DatosDelitos!N97</f>
        <v>16</v>
      </c>
    </row>
    <row r="100" spans="2:4" ht="27" customHeight="1" x14ac:dyDescent="0.25">
      <c r="B100" s="226" t="s">
        <v>1655</v>
      </c>
      <c r="C100" s="226"/>
      <c r="D100" s="87">
        <f>DatosDelitos!N131</f>
        <v>2</v>
      </c>
    </row>
    <row r="101" spans="2:4" ht="13.15" customHeight="1" x14ac:dyDescent="0.25">
      <c r="B101" s="226" t="s">
        <v>1634</v>
      </c>
      <c r="C101" s="226"/>
      <c r="D101" s="87">
        <f>DatosDelitos!N137</f>
        <v>1</v>
      </c>
    </row>
    <row r="102" spans="2:4" ht="13.15" customHeight="1" x14ac:dyDescent="0.25">
      <c r="B102" s="226" t="s">
        <v>1635</v>
      </c>
      <c r="C102" s="226"/>
      <c r="D102" s="87">
        <f>DatosDelitos!N144</f>
        <v>0</v>
      </c>
    </row>
    <row r="103" spans="2:4" ht="13.15" customHeight="1" x14ac:dyDescent="0.25">
      <c r="B103" s="226" t="s">
        <v>1659</v>
      </c>
      <c r="C103" s="226"/>
      <c r="D103" s="87">
        <f>DatosDelitos!N148</f>
        <v>0</v>
      </c>
    </row>
    <row r="104" spans="2:4" ht="13.15" customHeight="1" x14ac:dyDescent="0.25">
      <c r="B104" s="226" t="s">
        <v>1181</v>
      </c>
      <c r="C104" s="226"/>
      <c r="D104" s="87">
        <f>SUM(DatosDelitos!N149,DatosDelitos!N150)</f>
        <v>0</v>
      </c>
    </row>
    <row r="105" spans="2:4" ht="13.15" customHeight="1" x14ac:dyDescent="0.25">
      <c r="B105" s="226" t="s">
        <v>1179</v>
      </c>
      <c r="C105" s="226"/>
      <c r="D105" s="87">
        <f>SUM(DatosDelitos!N151:N155)</f>
        <v>6</v>
      </c>
    </row>
    <row r="106" spans="2:4" ht="13.15" customHeight="1" x14ac:dyDescent="0.25">
      <c r="B106" s="226" t="s">
        <v>1637</v>
      </c>
      <c r="C106" s="226"/>
      <c r="D106" s="87">
        <f>SUM(SUM(DatosDelitos!N157:N160),SUM(DatosDelitos!N167:N172))</f>
        <v>0</v>
      </c>
    </row>
    <row r="107" spans="2:4" ht="13.15" customHeight="1" x14ac:dyDescent="0.25">
      <c r="B107" s="226" t="s">
        <v>1660</v>
      </c>
      <c r="C107" s="226"/>
      <c r="D107" s="87">
        <f>SUM(DatosDelitos!N161:N165)</f>
        <v>0</v>
      </c>
    </row>
    <row r="108" spans="2:4" ht="13.15" customHeight="1" x14ac:dyDescent="0.25">
      <c r="B108" s="226" t="s">
        <v>1638</v>
      </c>
      <c r="C108" s="226"/>
      <c r="D108" s="87">
        <f>SUM(DatosDelitos!N173:N177)</f>
        <v>2</v>
      </c>
    </row>
    <row r="109" spans="2:4" ht="13.15" customHeight="1" x14ac:dyDescent="0.25">
      <c r="B109" s="226" t="s">
        <v>1639</v>
      </c>
      <c r="C109" s="226"/>
      <c r="D109" s="87">
        <f>DatosDelitos!N178</f>
        <v>17</v>
      </c>
    </row>
    <row r="110" spans="2:4" ht="13.15" customHeight="1" x14ac:dyDescent="0.25">
      <c r="B110" s="226" t="s">
        <v>1640</v>
      </c>
      <c r="C110" s="226"/>
      <c r="D110" s="87">
        <f>DatosDelitos!N186</f>
        <v>12</v>
      </c>
    </row>
    <row r="111" spans="2:4" ht="13.15" customHeight="1" x14ac:dyDescent="0.25">
      <c r="B111" s="226" t="s">
        <v>1641</v>
      </c>
      <c r="C111" s="226"/>
      <c r="D111" s="87">
        <f>DatosDelitos!N201</f>
        <v>12</v>
      </c>
    </row>
    <row r="112" spans="2:4" ht="13.15" customHeight="1" x14ac:dyDescent="0.25">
      <c r="B112" s="226" t="s">
        <v>1642</v>
      </c>
      <c r="C112" s="226"/>
      <c r="D112" s="87">
        <f>DatosDelitos!N223</f>
        <v>5</v>
      </c>
    </row>
    <row r="113" spans="2:4" ht="13.15" customHeight="1" x14ac:dyDescent="0.25">
      <c r="B113" s="226" t="s">
        <v>1643</v>
      </c>
      <c r="C113" s="226"/>
      <c r="D113" s="87">
        <f>DatosDelitos!N244</f>
        <v>0</v>
      </c>
    </row>
    <row r="114" spans="2:4" ht="13.15" customHeight="1" x14ac:dyDescent="0.25">
      <c r="B114" s="226" t="s">
        <v>1644</v>
      </c>
      <c r="C114" s="226"/>
      <c r="D114" s="87">
        <f>DatosDelitos!N271</f>
        <v>4</v>
      </c>
    </row>
    <row r="115" spans="2:4" ht="38.25" customHeight="1" x14ac:dyDescent="0.25">
      <c r="B115" s="226" t="s">
        <v>1645</v>
      </c>
      <c r="C115" s="226"/>
      <c r="D115" s="87">
        <f>DatosDelitos!N301</f>
        <v>0</v>
      </c>
    </row>
    <row r="116" spans="2:4" ht="13.15" customHeight="1" x14ac:dyDescent="0.25">
      <c r="B116" s="226" t="s">
        <v>1646</v>
      </c>
      <c r="C116" s="226"/>
      <c r="D116" s="87">
        <f>DatosDelitos!N305</f>
        <v>0</v>
      </c>
    </row>
    <row r="117" spans="2:4" ht="13.15" customHeight="1" x14ac:dyDescent="0.25">
      <c r="B117" s="226" t="s">
        <v>1647</v>
      </c>
      <c r="C117" s="226"/>
      <c r="D117" s="87">
        <f>DatosDelitos!N312+DatosDelitos!N320</f>
        <v>0</v>
      </c>
    </row>
    <row r="118" spans="2:4" ht="13.15" customHeight="1" x14ac:dyDescent="0.25">
      <c r="B118" s="226" t="s">
        <v>913</v>
      </c>
      <c r="C118" s="226"/>
      <c r="D118" s="87">
        <f>DatosDelitos!N318</f>
        <v>0</v>
      </c>
    </row>
    <row r="119" spans="2:4" ht="13.9" customHeight="1" x14ac:dyDescent="0.25">
      <c r="B119" s="226" t="s">
        <v>1648</v>
      </c>
      <c r="C119" s="226"/>
      <c r="D119" s="87">
        <f>DatosDelitos!N323</f>
        <v>11</v>
      </c>
    </row>
    <row r="120" spans="2:4" ht="12.75" customHeight="1" x14ac:dyDescent="0.25">
      <c r="B120" s="228" t="s">
        <v>1649</v>
      </c>
      <c r="C120" s="228"/>
      <c r="D120" s="87">
        <f>DatosDelitos!N325</f>
        <v>0</v>
      </c>
    </row>
    <row r="121" spans="2:4" ht="15" customHeight="1" x14ac:dyDescent="0.25">
      <c r="B121" s="228" t="s">
        <v>947</v>
      </c>
      <c r="C121" s="228"/>
      <c r="D121" s="87">
        <f>DatosDelitos!N337</f>
        <v>0</v>
      </c>
    </row>
    <row r="122" spans="2:4" ht="15" customHeight="1" x14ac:dyDescent="0.25">
      <c r="B122" s="228" t="s">
        <v>1650</v>
      </c>
      <c r="C122" s="228"/>
      <c r="D122" s="87">
        <f>DatosDelitos!N339</f>
        <v>0</v>
      </c>
    </row>
    <row r="123" spans="2:4" ht="15" customHeight="1" x14ac:dyDescent="0.25">
      <c r="B123" s="226" t="s">
        <v>1656</v>
      </c>
      <c r="C123" s="226"/>
      <c r="D123" s="87">
        <f>SUM(D87:D122)</f>
        <v>125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90" t="s">
        <v>313</v>
      </c>
      <c r="B5" s="191"/>
      <c r="C5" s="27">
        <v>29</v>
      </c>
      <c r="D5" s="27">
        <v>32</v>
      </c>
      <c r="E5" s="28">
        <v>-9.375E-2</v>
      </c>
      <c r="F5" s="27">
        <v>0</v>
      </c>
      <c r="G5" s="27">
        <v>0</v>
      </c>
      <c r="H5" s="27">
        <v>12</v>
      </c>
      <c r="I5" s="27">
        <v>8</v>
      </c>
      <c r="J5" s="27">
        <v>1</v>
      </c>
      <c r="K5" s="27">
        <v>4</v>
      </c>
      <c r="L5" s="27">
        <v>1</v>
      </c>
      <c r="M5" s="27">
        <v>1</v>
      </c>
      <c r="N5" s="27">
        <v>1</v>
      </c>
      <c r="O5" s="27">
        <v>6</v>
      </c>
      <c r="P5" s="29">
        <v>10</v>
      </c>
    </row>
    <row r="6" spans="1:16" x14ac:dyDescent="0.25">
      <c r="A6" s="30" t="s">
        <v>314</v>
      </c>
      <c r="B6" s="30" t="s">
        <v>315</v>
      </c>
      <c r="C6" s="14">
        <v>9</v>
      </c>
      <c r="D6" s="14">
        <v>10</v>
      </c>
      <c r="E6" s="31">
        <v>-0.1</v>
      </c>
      <c r="F6" s="14">
        <v>0</v>
      </c>
      <c r="G6" s="14">
        <v>0</v>
      </c>
      <c r="H6" s="14">
        <v>1</v>
      </c>
      <c r="I6" s="14">
        <v>0</v>
      </c>
      <c r="J6" s="14">
        <v>1</v>
      </c>
      <c r="K6" s="14">
        <v>1</v>
      </c>
      <c r="L6" s="14">
        <v>1</v>
      </c>
      <c r="M6" s="14">
        <v>0</v>
      </c>
      <c r="N6" s="14">
        <v>0</v>
      </c>
      <c r="O6" s="14">
        <v>6</v>
      </c>
      <c r="P6" s="24">
        <v>2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3</v>
      </c>
      <c r="L7" s="14">
        <v>0</v>
      </c>
      <c r="M7" s="14">
        <v>1</v>
      </c>
      <c r="N7" s="14">
        <v>0</v>
      </c>
      <c r="O7" s="14">
        <v>0</v>
      </c>
      <c r="P7" s="24">
        <v>3</v>
      </c>
    </row>
    <row r="8" spans="1:16" x14ac:dyDescent="0.25">
      <c r="A8" s="30" t="s">
        <v>318</v>
      </c>
      <c r="B8" s="30" t="s">
        <v>319</v>
      </c>
      <c r="C8" s="14">
        <v>7</v>
      </c>
      <c r="D8" s="14">
        <v>10</v>
      </c>
      <c r="E8" s="31">
        <v>-0.3</v>
      </c>
      <c r="F8" s="14">
        <v>0</v>
      </c>
      <c r="G8" s="14">
        <v>0</v>
      </c>
      <c r="H8" s="14">
        <v>11</v>
      </c>
      <c r="I8" s="14">
        <v>8</v>
      </c>
      <c r="J8" s="14">
        <v>0</v>
      </c>
      <c r="K8" s="14">
        <v>0</v>
      </c>
      <c r="L8" s="14">
        <v>0</v>
      </c>
      <c r="M8" s="14">
        <v>0</v>
      </c>
      <c r="N8" s="14">
        <v>1</v>
      </c>
      <c r="O8" s="14">
        <v>0</v>
      </c>
      <c r="P8" s="24">
        <v>5</v>
      </c>
    </row>
    <row r="9" spans="1:16" x14ac:dyDescent="0.25">
      <c r="A9" s="30" t="s">
        <v>320</v>
      </c>
      <c r="B9" s="30" t="s">
        <v>321</v>
      </c>
      <c r="C9" s="14">
        <v>13</v>
      </c>
      <c r="D9" s="14">
        <v>12</v>
      </c>
      <c r="E9" s="31">
        <v>8.3333333333333301E-2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90" t="s">
        <v>322</v>
      </c>
      <c r="B10" s="191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90" t="s">
        <v>327</v>
      </c>
      <c r="B13" s="191"/>
      <c r="C13" s="27">
        <v>4831</v>
      </c>
      <c r="D13" s="27">
        <v>4283</v>
      </c>
      <c r="E13" s="28">
        <v>0.12794770021013299</v>
      </c>
      <c r="F13" s="27">
        <v>478</v>
      </c>
      <c r="G13" s="27">
        <v>226</v>
      </c>
      <c r="H13" s="27">
        <v>330</v>
      </c>
      <c r="I13" s="27">
        <v>375</v>
      </c>
      <c r="J13" s="27">
        <v>6</v>
      </c>
      <c r="K13" s="27">
        <v>7</v>
      </c>
      <c r="L13" s="27">
        <v>0</v>
      </c>
      <c r="M13" s="27">
        <v>0</v>
      </c>
      <c r="N13" s="27">
        <v>10</v>
      </c>
      <c r="O13" s="27">
        <v>11</v>
      </c>
      <c r="P13" s="29">
        <v>507</v>
      </c>
    </row>
    <row r="14" spans="1:16" x14ac:dyDescent="0.25">
      <c r="A14" s="30" t="s">
        <v>328</v>
      </c>
      <c r="B14" s="30" t="s">
        <v>329</v>
      </c>
      <c r="C14" s="14">
        <v>3883</v>
      </c>
      <c r="D14" s="14">
        <v>3234</v>
      </c>
      <c r="E14" s="31">
        <v>0.20068027210884401</v>
      </c>
      <c r="F14" s="14">
        <v>14</v>
      </c>
      <c r="G14" s="14">
        <v>18</v>
      </c>
      <c r="H14" s="14">
        <v>193</v>
      </c>
      <c r="I14" s="14">
        <v>256</v>
      </c>
      <c r="J14" s="14">
        <v>4</v>
      </c>
      <c r="K14" s="14">
        <v>2</v>
      </c>
      <c r="L14" s="14">
        <v>0</v>
      </c>
      <c r="M14" s="14">
        <v>0</v>
      </c>
      <c r="N14" s="14">
        <v>5</v>
      </c>
      <c r="O14" s="14">
        <v>3</v>
      </c>
      <c r="P14" s="24">
        <v>241</v>
      </c>
    </row>
    <row r="15" spans="1:16" x14ac:dyDescent="0.25">
      <c r="A15" s="30" t="s">
        <v>330</v>
      </c>
      <c r="B15" s="30" t="s">
        <v>331</v>
      </c>
      <c r="C15" s="14">
        <v>3</v>
      </c>
      <c r="D15" s="14">
        <v>3</v>
      </c>
      <c r="E15" s="31">
        <v>0</v>
      </c>
      <c r="F15" s="14">
        <v>0</v>
      </c>
      <c r="G15" s="14">
        <v>0</v>
      </c>
      <c r="H15" s="14">
        <v>3</v>
      </c>
      <c r="I15" s="14">
        <v>4</v>
      </c>
      <c r="J15" s="14">
        <v>0</v>
      </c>
      <c r="K15" s="14">
        <v>1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332</v>
      </c>
      <c r="B16" s="30" t="s">
        <v>333</v>
      </c>
      <c r="C16" s="14">
        <v>397</v>
      </c>
      <c r="D16" s="14">
        <v>402</v>
      </c>
      <c r="E16" s="31">
        <v>-1.24378109452736E-2</v>
      </c>
      <c r="F16" s="14">
        <v>1</v>
      </c>
      <c r="G16" s="14">
        <v>4</v>
      </c>
      <c r="H16" s="14">
        <v>40</v>
      </c>
      <c r="I16" s="14">
        <v>41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4">
        <v>31</v>
      </c>
    </row>
    <row r="17" spans="1:16" ht="33.75" x14ac:dyDescent="0.25">
      <c r="A17" s="30" t="s">
        <v>334</v>
      </c>
      <c r="B17" s="30" t="s">
        <v>335</v>
      </c>
      <c r="C17" s="14">
        <v>545</v>
      </c>
      <c r="D17" s="14">
        <v>642</v>
      </c>
      <c r="E17" s="31">
        <v>-0.15109034267912799</v>
      </c>
      <c r="F17" s="14">
        <v>463</v>
      </c>
      <c r="G17" s="14">
        <v>204</v>
      </c>
      <c r="H17" s="14">
        <v>94</v>
      </c>
      <c r="I17" s="14">
        <v>74</v>
      </c>
      <c r="J17" s="14">
        <v>2</v>
      </c>
      <c r="K17" s="14">
        <v>4</v>
      </c>
      <c r="L17" s="14">
        <v>0</v>
      </c>
      <c r="M17" s="14">
        <v>0</v>
      </c>
      <c r="N17" s="14">
        <v>4</v>
      </c>
      <c r="O17" s="14">
        <v>8</v>
      </c>
      <c r="P17" s="24">
        <v>235</v>
      </c>
    </row>
    <row r="18" spans="1:16" x14ac:dyDescent="0.25">
      <c r="A18" s="30" t="s">
        <v>336</v>
      </c>
      <c r="B18" s="30" t="s">
        <v>337</v>
      </c>
      <c r="C18" s="14">
        <v>3</v>
      </c>
      <c r="D18" s="14">
        <v>2</v>
      </c>
      <c r="E18" s="31">
        <v>0.5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90" t="s">
        <v>340</v>
      </c>
      <c r="B20" s="191"/>
      <c r="C20" s="27">
        <v>1</v>
      </c>
      <c r="D20" s="27">
        <v>1</v>
      </c>
      <c r="E20" s="28">
        <v>0</v>
      </c>
      <c r="F20" s="27">
        <v>0</v>
      </c>
      <c r="G20" s="27">
        <v>0</v>
      </c>
      <c r="H20" s="27">
        <v>1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1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1</v>
      </c>
      <c r="D22" s="14">
        <v>0</v>
      </c>
      <c r="E22" s="31">
        <v>0</v>
      </c>
      <c r="F22" s="14">
        <v>0</v>
      </c>
      <c r="G22" s="14">
        <v>0</v>
      </c>
      <c r="H22" s="14">
        <v>1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90" t="s">
        <v>345</v>
      </c>
      <c r="B23" s="191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90" t="s">
        <v>358</v>
      </c>
      <c r="B30" s="191"/>
      <c r="C30" s="27">
        <v>833</v>
      </c>
      <c r="D30" s="27">
        <v>876</v>
      </c>
      <c r="E30" s="28">
        <v>-4.9086757990867598E-2</v>
      </c>
      <c r="F30" s="27">
        <v>83</v>
      </c>
      <c r="G30" s="27">
        <v>148</v>
      </c>
      <c r="H30" s="27">
        <v>59</v>
      </c>
      <c r="I30" s="27">
        <v>122</v>
      </c>
      <c r="J30" s="27">
        <v>0</v>
      </c>
      <c r="K30" s="27">
        <v>4</v>
      </c>
      <c r="L30" s="27">
        <v>0</v>
      </c>
      <c r="M30" s="27">
        <v>0</v>
      </c>
      <c r="N30" s="27">
        <v>4</v>
      </c>
      <c r="O30" s="27">
        <v>2</v>
      </c>
      <c r="P30" s="29">
        <v>225</v>
      </c>
    </row>
    <row r="31" spans="1:16" x14ac:dyDescent="0.25">
      <c r="A31" s="30" t="s">
        <v>359</v>
      </c>
      <c r="B31" s="30" t="s">
        <v>360</v>
      </c>
      <c r="C31" s="14">
        <v>3</v>
      </c>
      <c r="D31" s="14">
        <v>9</v>
      </c>
      <c r="E31" s="31">
        <v>-0.66666666666666696</v>
      </c>
      <c r="F31" s="14">
        <v>0</v>
      </c>
      <c r="G31" s="14">
        <v>0</v>
      </c>
      <c r="H31" s="14">
        <v>0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1</v>
      </c>
      <c r="O31" s="14">
        <v>0</v>
      </c>
      <c r="P31" s="24">
        <v>2</v>
      </c>
    </row>
    <row r="32" spans="1:16" x14ac:dyDescent="0.25">
      <c r="A32" s="30" t="s">
        <v>361</v>
      </c>
      <c r="B32" s="30" t="s">
        <v>362</v>
      </c>
      <c r="C32" s="14">
        <v>1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1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559</v>
      </c>
      <c r="D33" s="14">
        <v>570</v>
      </c>
      <c r="E33" s="31">
        <v>-1.9298245614035099E-2</v>
      </c>
      <c r="F33" s="14">
        <v>23</v>
      </c>
      <c r="G33" s="14">
        <v>4</v>
      </c>
      <c r="H33" s="14">
        <v>34</v>
      </c>
      <c r="I33" s="14">
        <v>51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24">
        <v>34</v>
      </c>
    </row>
    <row r="34" spans="1:16" x14ac:dyDescent="0.25">
      <c r="A34" s="30" t="s">
        <v>365</v>
      </c>
      <c r="B34" s="30" t="s">
        <v>366</v>
      </c>
      <c r="C34" s="14">
        <v>8</v>
      </c>
      <c r="D34" s="14">
        <v>7</v>
      </c>
      <c r="E34" s="31">
        <v>0.14285714285714299</v>
      </c>
      <c r="F34" s="14">
        <v>1</v>
      </c>
      <c r="G34" s="14">
        <v>0</v>
      </c>
      <c r="H34" s="14">
        <v>2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5</v>
      </c>
    </row>
    <row r="35" spans="1:16" x14ac:dyDescent="0.25">
      <c r="A35" s="30" t="s">
        <v>367</v>
      </c>
      <c r="B35" s="30" t="s">
        <v>368</v>
      </c>
      <c r="C35" s="14">
        <v>159</v>
      </c>
      <c r="D35" s="14">
        <v>186</v>
      </c>
      <c r="E35" s="31">
        <v>-0.14516129032258099</v>
      </c>
      <c r="F35" s="14">
        <v>26</v>
      </c>
      <c r="G35" s="14">
        <v>6</v>
      </c>
      <c r="H35" s="14">
        <v>9</v>
      </c>
      <c r="I35" s="14">
        <v>8</v>
      </c>
      <c r="J35" s="14">
        <v>0</v>
      </c>
      <c r="K35" s="14">
        <v>0</v>
      </c>
      <c r="L35" s="14">
        <v>0</v>
      </c>
      <c r="M35" s="14">
        <v>0</v>
      </c>
      <c r="N35" s="14">
        <v>2</v>
      </c>
      <c r="O35" s="14">
        <v>0</v>
      </c>
      <c r="P35" s="24">
        <v>14</v>
      </c>
    </row>
    <row r="36" spans="1:16" ht="22.5" x14ac:dyDescent="0.25">
      <c r="A36" s="30" t="s">
        <v>369</v>
      </c>
      <c r="B36" s="30" t="s">
        <v>370</v>
      </c>
      <c r="C36" s="14">
        <v>29</v>
      </c>
      <c r="D36" s="14">
        <v>25</v>
      </c>
      <c r="E36" s="31">
        <v>0.16</v>
      </c>
      <c r="F36" s="14">
        <v>15</v>
      </c>
      <c r="G36" s="14">
        <v>93</v>
      </c>
      <c r="H36" s="14">
        <v>1</v>
      </c>
      <c r="I36" s="14">
        <v>41</v>
      </c>
      <c r="J36" s="14">
        <v>0</v>
      </c>
      <c r="K36" s="14">
        <v>3</v>
      </c>
      <c r="L36" s="14">
        <v>0</v>
      </c>
      <c r="M36" s="14">
        <v>0</v>
      </c>
      <c r="N36" s="14">
        <v>0</v>
      </c>
      <c r="O36" s="14">
        <v>0</v>
      </c>
      <c r="P36" s="24">
        <v>110</v>
      </c>
    </row>
    <row r="37" spans="1:16" ht="22.5" x14ac:dyDescent="0.25">
      <c r="A37" s="30" t="s">
        <v>371</v>
      </c>
      <c r="B37" s="30" t="s">
        <v>372</v>
      </c>
      <c r="C37" s="14">
        <v>14</v>
      </c>
      <c r="D37" s="14">
        <v>18</v>
      </c>
      <c r="E37" s="31">
        <v>-0.22222222222222199</v>
      </c>
      <c r="F37" s="14">
        <v>16</v>
      </c>
      <c r="G37" s="14">
        <v>38</v>
      </c>
      <c r="H37" s="14">
        <v>0</v>
      </c>
      <c r="I37" s="14">
        <v>5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46</v>
      </c>
    </row>
    <row r="38" spans="1:16" ht="22.5" x14ac:dyDescent="0.25">
      <c r="A38" s="30" t="s">
        <v>373</v>
      </c>
      <c r="B38" s="30" t="s">
        <v>374</v>
      </c>
      <c r="C38" s="14">
        <v>2</v>
      </c>
      <c r="D38" s="14">
        <v>6</v>
      </c>
      <c r="E38" s="31">
        <v>-0.66666666666666696</v>
      </c>
      <c r="F38" s="14">
        <v>1</v>
      </c>
      <c r="G38" s="14">
        <v>6</v>
      </c>
      <c r="H38" s="14">
        <v>1</v>
      </c>
      <c r="I38" s="14">
        <v>3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1</v>
      </c>
      <c r="P38" s="24">
        <v>7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58</v>
      </c>
      <c r="D41" s="14">
        <v>55</v>
      </c>
      <c r="E41" s="31">
        <v>5.4545454545454501E-2</v>
      </c>
      <c r="F41" s="14">
        <v>1</v>
      </c>
      <c r="G41" s="14">
        <v>1</v>
      </c>
      <c r="H41" s="14">
        <v>12</v>
      </c>
      <c r="I41" s="14">
        <v>10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7</v>
      </c>
    </row>
    <row r="42" spans="1:16" x14ac:dyDescent="0.25">
      <c r="A42" s="190" t="s">
        <v>381</v>
      </c>
      <c r="B42" s="191"/>
      <c r="C42" s="27">
        <v>232</v>
      </c>
      <c r="D42" s="27">
        <v>257</v>
      </c>
      <c r="E42" s="28">
        <v>-9.7276264591439704E-2</v>
      </c>
      <c r="F42" s="27">
        <v>168</v>
      </c>
      <c r="G42" s="27">
        <v>3</v>
      </c>
      <c r="H42" s="27">
        <v>35</v>
      </c>
      <c r="I42" s="27">
        <v>22</v>
      </c>
      <c r="J42" s="27">
        <v>1</v>
      </c>
      <c r="K42" s="27">
        <v>1</v>
      </c>
      <c r="L42" s="27">
        <v>1</v>
      </c>
      <c r="M42" s="27">
        <v>0</v>
      </c>
      <c r="N42" s="27">
        <v>3</v>
      </c>
      <c r="O42" s="27">
        <v>2</v>
      </c>
      <c r="P42" s="29">
        <v>3</v>
      </c>
    </row>
    <row r="43" spans="1:16" x14ac:dyDescent="0.25">
      <c r="A43" s="30" t="s">
        <v>382</v>
      </c>
      <c r="B43" s="30" t="s">
        <v>383</v>
      </c>
      <c r="C43" s="14">
        <v>16</v>
      </c>
      <c r="D43" s="14">
        <v>20</v>
      </c>
      <c r="E43" s="31">
        <v>-0.2</v>
      </c>
      <c r="F43" s="14">
        <v>6</v>
      </c>
      <c r="G43" s="14">
        <v>0</v>
      </c>
      <c r="H43" s="14">
        <v>0</v>
      </c>
      <c r="I43" s="14">
        <v>2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208</v>
      </c>
      <c r="D44" s="14">
        <v>231</v>
      </c>
      <c r="E44" s="31">
        <v>-9.9567099567099596E-2</v>
      </c>
      <c r="F44" s="14">
        <v>162</v>
      </c>
      <c r="G44" s="14">
        <v>3</v>
      </c>
      <c r="H44" s="14">
        <v>33</v>
      </c>
      <c r="I44" s="14">
        <v>16</v>
      </c>
      <c r="J44" s="14">
        <v>1</v>
      </c>
      <c r="K44" s="14">
        <v>1</v>
      </c>
      <c r="L44" s="14">
        <v>1</v>
      </c>
      <c r="M44" s="14">
        <v>0</v>
      </c>
      <c r="N44" s="14">
        <v>1</v>
      </c>
      <c r="O44" s="14">
        <v>2</v>
      </c>
      <c r="P44" s="24">
        <v>2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1</v>
      </c>
      <c r="D46" s="14">
        <v>0</v>
      </c>
      <c r="E46" s="31">
        <v>0</v>
      </c>
      <c r="F46" s="14">
        <v>0</v>
      </c>
      <c r="G46" s="14">
        <v>0</v>
      </c>
      <c r="H46" s="14">
        <v>1</v>
      </c>
      <c r="I46" s="14">
        <v>3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1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5</v>
      </c>
      <c r="D48" s="14">
        <v>5</v>
      </c>
      <c r="E48" s="31">
        <v>0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2</v>
      </c>
      <c r="D49" s="14">
        <v>1</v>
      </c>
      <c r="E49" s="31">
        <v>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90" t="s">
        <v>396</v>
      </c>
      <c r="B50" s="191"/>
      <c r="C50" s="27">
        <v>180</v>
      </c>
      <c r="D50" s="27">
        <v>174</v>
      </c>
      <c r="E50" s="28">
        <v>3.4482758620689703E-2</v>
      </c>
      <c r="F50" s="27">
        <v>6</v>
      </c>
      <c r="G50" s="27">
        <v>1</v>
      </c>
      <c r="H50" s="27">
        <v>39</v>
      </c>
      <c r="I50" s="27">
        <v>35</v>
      </c>
      <c r="J50" s="27">
        <v>12</v>
      </c>
      <c r="K50" s="27">
        <v>10</v>
      </c>
      <c r="L50" s="27">
        <v>0</v>
      </c>
      <c r="M50" s="27">
        <v>0</v>
      </c>
      <c r="N50" s="27">
        <v>8</v>
      </c>
      <c r="O50" s="27">
        <v>3</v>
      </c>
      <c r="P50" s="29">
        <v>46</v>
      </c>
    </row>
    <row r="51" spans="1:16" x14ac:dyDescent="0.25">
      <c r="A51" s="30" t="s">
        <v>397</v>
      </c>
      <c r="B51" s="30" t="s">
        <v>398</v>
      </c>
      <c r="C51" s="14">
        <v>50</v>
      </c>
      <c r="D51" s="14">
        <v>58</v>
      </c>
      <c r="E51" s="31">
        <v>-0.13793103448275901</v>
      </c>
      <c r="F51" s="14">
        <v>4</v>
      </c>
      <c r="G51" s="14">
        <v>0</v>
      </c>
      <c r="H51" s="14">
        <v>9</v>
      </c>
      <c r="I51" s="14">
        <v>5</v>
      </c>
      <c r="J51" s="14">
        <v>6</v>
      </c>
      <c r="K51" s="14">
        <v>2</v>
      </c>
      <c r="L51" s="14">
        <v>0</v>
      </c>
      <c r="M51" s="14">
        <v>0</v>
      </c>
      <c r="N51" s="14">
        <v>1</v>
      </c>
      <c r="O51" s="14">
        <v>2</v>
      </c>
      <c r="P51" s="24">
        <v>1</v>
      </c>
    </row>
    <row r="52" spans="1:16" x14ac:dyDescent="0.25">
      <c r="A52" s="30" t="s">
        <v>399</v>
      </c>
      <c r="B52" s="30" t="s">
        <v>400</v>
      </c>
      <c r="C52" s="14">
        <v>2</v>
      </c>
      <c r="D52" s="14">
        <v>2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60</v>
      </c>
      <c r="D53" s="14">
        <v>60</v>
      </c>
      <c r="E53" s="31">
        <v>0</v>
      </c>
      <c r="F53" s="14">
        <v>2</v>
      </c>
      <c r="G53" s="14">
        <v>1</v>
      </c>
      <c r="H53" s="14">
        <v>17</v>
      </c>
      <c r="I53" s="14">
        <v>14</v>
      </c>
      <c r="J53" s="14">
        <v>4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4">
        <v>15</v>
      </c>
    </row>
    <row r="54" spans="1:16" ht="22.5" x14ac:dyDescent="0.25">
      <c r="A54" s="30" t="s">
        <v>403</v>
      </c>
      <c r="B54" s="30" t="s">
        <v>404</v>
      </c>
      <c r="C54" s="14">
        <v>2</v>
      </c>
      <c r="D54" s="14">
        <v>5</v>
      </c>
      <c r="E54" s="31">
        <v>-0.6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4">
        <v>2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1</v>
      </c>
      <c r="E55" s="31">
        <v>-1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0</v>
      </c>
    </row>
    <row r="56" spans="1:16" x14ac:dyDescent="0.25">
      <c r="A56" s="30" t="s">
        <v>407</v>
      </c>
      <c r="B56" s="30" t="s">
        <v>408</v>
      </c>
      <c r="C56" s="14">
        <v>8</v>
      </c>
      <c r="D56" s="14">
        <v>4</v>
      </c>
      <c r="E56" s="31">
        <v>1</v>
      </c>
      <c r="F56" s="14">
        <v>0</v>
      </c>
      <c r="G56" s="14">
        <v>0</v>
      </c>
      <c r="H56" s="14">
        <v>1</v>
      </c>
      <c r="I56" s="14">
        <v>2</v>
      </c>
      <c r="J56" s="14">
        <v>0</v>
      </c>
      <c r="K56" s="14">
        <v>0</v>
      </c>
      <c r="L56" s="14">
        <v>0</v>
      </c>
      <c r="M56" s="14">
        <v>0</v>
      </c>
      <c r="N56" s="14">
        <v>1</v>
      </c>
      <c r="O56" s="14">
        <v>0</v>
      </c>
      <c r="P56" s="24">
        <v>1</v>
      </c>
    </row>
    <row r="57" spans="1:16" ht="22.5" x14ac:dyDescent="0.25">
      <c r="A57" s="30" t="s">
        <v>409</v>
      </c>
      <c r="B57" s="30" t="s">
        <v>410</v>
      </c>
      <c r="C57" s="14">
        <v>5</v>
      </c>
      <c r="D57" s="14">
        <v>4</v>
      </c>
      <c r="E57" s="31">
        <v>0.25</v>
      </c>
      <c r="F57" s="14">
        <v>0</v>
      </c>
      <c r="G57" s="14">
        <v>0</v>
      </c>
      <c r="H57" s="14">
        <v>1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2</v>
      </c>
    </row>
    <row r="58" spans="1:16" ht="22.5" x14ac:dyDescent="0.25">
      <c r="A58" s="30" t="s">
        <v>411</v>
      </c>
      <c r="B58" s="30" t="s">
        <v>412</v>
      </c>
      <c r="C58" s="14">
        <v>2</v>
      </c>
      <c r="D58" s="14">
        <v>0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1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4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415</v>
      </c>
      <c r="B60" s="30" t="s">
        <v>416</v>
      </c>
      <c r="C60" s="14">
        <v>4</v>
      </c>
      <c r="D60" s="14">
        <v>3</v>
      </c>
      <c r="E60" s="31">
        <v>0.33333333333333298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1</v>
      </c>
      <c r="O60" s="14">
        <v>0</v>
      </c>
      <c r="P60" s="24">
        <v>0</v>
      </c>
    </row>
    <row r="61" spans="1:16" ht="33.75" x14ac:dyDescent="0.25">
      <c r="A61" s="30" t="s">
        <v>417</v>
      </c>
      <c r="B61" s="30" t="s">
        <v>418</v>
      </c>
      <c r="C61" s="14">
        <v>12</v>
      </c>
      <c r="D61" s="14">
        <v>5</v>
      </c>
      <c r="E61" s="31">
        <v>1.4</v>
      </c>
      <c r="F61" s="14">
        <v>0</v>
      </c>
      <c r="G61" s="14">
        <v>0</v>
      </c>
      <c r="H61" s="14">
        <v>4</v>
      </c>
      <c r="I61" s="14">
        <v>3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3</v>
      </c>
    </row>
    <row r="62" spans="1:16" x14ac:dyDescent="0.25">
      <c r="A62" s="30" t="s">
        <v>419</v>
      </c>
      <c r="B62" s="30" t="s">
        <v>420</v>
      </c>
      <c r="C62" s="14">
        <v>7</v>
      </c>
      <c r="D62" s="14">
        <v>4</v>
      </c>
      <c r="E62" s="31">
        <v>0.75</v>
      </c>
      <c r="F62" s="14">
        <v>0</v>
      </c>
      <c r="G62" s="14">
        <v>0</v>
      </c>
      <c r="H62" s="14">
        <v>3</v>
      </c>
      <c r="I62" s="14">
        <v>4</v>
      </c>
      <c r="J62" s="14">
        <v>0</v>
      </c>
      <c r="K62" s="14">
        <v>0</v>
      </c>
      <c r="L62" s="14">
        <v>0</v>
      </c>
      <c r="M62" s="14">
        <v>0</v>
      </c>
      <c r="N62" s="14">
        <v>1</v>
      </c>
      <c r="O62" s="14">
        <v>0</v>
      </c>
      <c r="P62" s="24">
        <v>1</v>
      </c>
    </row>
    <row r="63" spans="1:16" ht="22.5" x14ac:dyDescent="0.25">
      <c r="A63" s="30" t="s">
        <v>421</v>
      </c>
      <c r="B63" s="30" t="s">
        <v>422</v>
      </c>
      <c r="C63" s="14">
        <v>12</v>
      </c>
      <c r="D63" s="14">
        <v>23</v>
      </c>
      <c r="E63" s="31">
        <v>-0.47826086956521702</v>
      </c>
      <c r="F63" s="14">
        <v>0</v>
      </c>
      <c r="G63" s="14">
        <v>0</v>
      </c>
      <c r="H63" s="14">
        <v>3</v>
      </c>
      <c r="I63" s="14">
        <v>3</v>
      </c>
      <c r="J63" s="14">
        <v>0</v>
      </c>
      <c r="K63" s="14">
        <v>4</v>
      </c>
      <c r="L63" s="14">
        <v>0</v>
      </c>
      <c r="M63" s="14">
        <v>0</v>
      </c>
      <c r="N63" s="14">
        <v>3</v>
      </c>
      <c r="O63" s="14">
        <v>0</v>
      </c>
      <c r="P63" s="24">
        <v>21</v>
      </c>
    </row>
    <row r="64" spans="1:16" ht="22.5" x14ac:dyDescent="0.25">
      <c r="A64" s="30" t="s">
        <v>423</v>
      </c>
      <c r="B64" s="30" t="s">
        <v>424</v>
      </c>
      <c r="C64" s="14">
        <v>7</v>
      </c>
      <c r="D64" s="14">
        <v>5</v>
      </c>
      <c r="E64" s="31">
        <v>0.4</v>
      </c>
      <c r="F64" s="14">
        <v>0</v>
      </c>
      <c r="G64" s="14">
        <v>0</v>
      </c>
      <c r="H64" s="14">
        <v>0</v>
      </c>
      <c r="I64" s="14">
        <v>0</v>
      </c>
      <c r="J64" s="14">
        <v>2</v>
      </c>
      <c r="K64" s="14">
        <v>1</v>
      </c>
      <c r="L64" s="14">
        <v>0</v>
      </c>
      <c r="M64" s="14">
        <v>0</v>
      </c>
      <c r="N64" s="14">
        <v>0</v>
      </c>
      <c r="O64" s="14">
        <v>1</v>
      </c>
      <c r="P64" s="24">
        <v>0</v>
      </c>
    </row>
    <row r="65" spans="1:16" ht="33.75" x14ac:dyDescent="0.25">
      <c r="A65" s="30" t="s">
        <v>425</v>
      </c>
      <c r="B65" s="30" t="s">
        <v>426</v>
      </c>
      <c r="C65" s="14">
        <v>2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1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1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2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1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90" t="s">
        <v>439</v>
      </c>
      <c r="B72" s="191"/>
      <c r="C72" s="27">
        <v>6</v>
      </c>
      <c r="D72" s="27">
        <v>2</v>
      </c>
      <c r="E72" s="28">
        <v>2</v>
      </c>
      <c r="F72" s="27">
        <v>0</v>
      </c>
      <c r="G72" s="27">
        <v>0</v>
      </c>
      <c r="H72" s="27">
        <v>2</v>
      </c>
      <c r="I72" s="27">
        <v>5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1</v>
      </c>
    </row>
    <row r="73" spans="1:16" x14ac:dyDescent="0.25">
      <c r="A73" s="30" t="s">
        <v>440</v>
      </c>
      <c r="B73" s="30" t="s">
        <v>441</v>
      </c>
      <c r="C73" s="14">
        <v>6</v>
      </c>
      <c r="D73" s="14">
        <v>2</v>
      </c>
      <c r="E73" s="31">
        <v>2</v>
      </c>
      <c r="F73" s="14">
        <v>0</v>
      </c>
      <c r="G73" s="14">
        <v>0</v>
      </c>
      <c r="H73" s="14">
        <v>2</v>
      </c>
      <c r="I73" s="14">
        <v>5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1</v>
      </c>
    </row>
    <row r="74" spans="1:16" x14ac:dyDescent="0.25">
      <c r="A74" s="190" t="s">
        <v>442</v>
      </c>
      <c r="B74" s="191"/>
      <c r="C74" s="27">
        <v>100</v>
      </c>
      <c r="D74" s="27">
        <v>71</v>
      </c>
      <c r="E74" s="28">
        <v>0.40845070422535201</v>
      </c>
      <c r="F74" s="27">
        <v>0</v>
      </c>
      <c r="G74" s="27">
        <v>1</v>
      </c>
      <c r="H74" s="27">
        <v>14</v>
      </c>
      <c r="I74" s="27">
        <v>13</v>
      </c>
      <c r="J74" s="27">
        <v>0</v>
      </c>
      <c r="K74" s="27">
        <v>0</v>
      </c>
      <c r="L74" s="27">
        <v>1</v>
      </c>
      <c r="M74" s="27">
        <v>1</v>
      </c>
      <c r="N74" s="27">
        <v>3</v>
      </c>
      <c r="O74" s="27">
        <v>1</v>
      </c>
      <c r="P74" s="29">
        <v>7</v>
      </c>
    </row>
    <row r="75" spans="1:16" x14ac:dyDescent="0.25">
      <c r="A75" s="30" t="s">
        <v>443</v>
      </c>
      <c r="B75" s="30" t="s">
        <v>444</v>
      </c>
      <c r="C75" s="14">
        <v>36</v>
      </c>
      <c r="D75" s="14">
        <v>30</v>
      </c>
      <c r="E75" s="31">
        <v>0.2</v>
      </c>
      <c r="F75" s="14">
        <v>0</v>
      </c>
      <c r="G75" s="14">
        <v>0</v>
      </c>
      <c r="H75" s="14">
        <v>8</v>
      </c>
      <c r="I75" s="14">
        <v>7</v>
      </c>
      <c r="J75" s="14">
        <v>0</v>
      </c>
      <c r="K75" s="14">
        <v>0</v>
      </c>
      <c r="L75" s="14">
        <v>0</v>
      </c>
      <c r="M75" s="14">
        <v>0</v>
      </c>
      <c r="N75" s="14">
        <v>2</v>
      </c>
      <c r="O75" s="14">
        <v>0</v>
      </c>
      <c r="P75" s="24">
        <v>5</v>
      </c>
    </row>
    <row r="76" spans="1:16" ht="33.75" x14ac:dyDescent="0.25">
      <c r="A76" s="30" t="s">
        <v>445</v>
      </c>
      <c r="B76" s="30" t="s">
        <v>446</v>
      </c>
      <c r="C76" s="14">
        <v>2</v>
      </c>
      <c r="D76" s="14">
        <v>1</v>
      </c>
      <c r="E76" s="31">
        <v>1</v>
      </c>
      <c r="F76" s="14">
        <v>0</v>
      </c>
      <c r="G76" s="14">
        <v>0</v>
      </c>
      <c r="H76" s="14">
        <v>2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447</v>
      </c>
      <c r="B77" s="30" t="s">
        <v>448</v>
      </c>
      <c r="C77" s="14">
        <v>43</v>
      </c>
      <c r="D77" s="14">
        <v>29</v>
      </c>
      <c r="E77" s="31">
        <v>0.48275862068965503</v>
      </c>
      <c r="F77" s="14">
        <v>0</v>
      </c>
      <c r="G77" s="14">
        <v>0</v>
      </c>
      <c r="H77" s="14">
        <v>1</v>
      </c>
      <c r="I77" s="14">
        <v>1</v>
      </c>
      <c r="J77" s="14">
        <v>0</v>
      </c>
      <c r="K77" s="14">
        <v>0</v>
      </c>
      <c r="L77" s="14">
        <v>1</v>
      </c>
      <c r="M77" s="14">
        <v>1</v>
      </c>
      <c r="N77" s="14">
        <v>1</v>
      </c>
      <c r="O77" s="14">
        <v>1</v>
      </c>
      <c r="P77" s="24">
        <v>1</v>
      </c>
    </row>
    <row r="78" spans="1:16" x14ac:dyDescent="0.25">
      <c r="A78" s="30" t="s">
        <v>449</v>
      </c>
      <c r="B78" s="30" t="s">
        <v>450</v>
      </c>
      <c r="C78" s="14">
        <v>2</v>
      </c>
      <c r="D78" s="14">
        <v>1</v>
      </c>
      <c r="E78" s="31">
        <v>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13</v>
      </c>
      <c r="D79" s="14">
        <v>7</v>
      </c>
      <c r="E79" s="31">
        <v>0.85714285714285698</v>
      </c>
      <c r="F79" s="14">
        <v>0</v>
      </c>
      <c r="G79" s="14">
        <v>1</v>
      </c>
      <c r="H79" s="14">
        <v>3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453</v>
      </c>
      <c r="B80" s="30" t="s">
        <v>454</v>
      </c>
      <c r="C80" s="14">
        <v>3</v>
      </c>
      <c r="D80" s="14">
        <v>1</v>
      </c>
      <c r="E80" s="31">
        <v>2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1</v>
      </c>
      <c r="D81" s="14">
        <v>2</v>
      </c>
      <c r="E81" s="31">
        <v>-0.5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90" t="s">
        <v>457</v>
      </c>
      <c r="B82" s="191"/>
      <c r="C82" s="27">
        <v>116</v>
      </c>
      <c r="D82" s="27">
        <v>114</v>
      </c>
      <c r="E82" s="28">
        <v>1.7543859649122799E-2</v>
      </c>
      <c r="F82" s="27">
        <v>1</v>
      </c>
      <c r="G82" s="27">
        <v>2</v>
      </c>
      <c r="H82" s="27">
        <v>4</v>
      </c>
      <c r="I82" s="27">
        <v>2</v>
      </c>
      <c r="J82" s="27">
        <v>0</v>
      </c>
      <c r="K82" s="27">
        <v>0</v>
      </c>
      <c r="L82" s="27">
        <v>0</v>
      </c>
      <c r="M82" s="27">
        <v>0</v>
      </c>
      <c r="N82" s="27">
        <v>3</v>
      </c>
      <c r="O82" s="27">
        <v>0</v>
      </c>
      <c r="P82" s="29">
        <v>8</v>
      </c>
    </row>
    <row r="83" spans="1:16" x14ac:dyDescent="0.25">
      <c r="A83" s="30" t="s">
        <v>458</v>
      </c>
      <c r="B83" s="30" t="s">
        <v>459</v>
      </c>
      <c r="C83" s="14">
        <v>20</v>
      </c>
      <c r="D83" s="14">
        <v>22</v>
      </c>
      <c r="E83" s="31">
        <v>-9.0909090909090898E-2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1</v>
      </c>
      <c r="O83" s="14">
        <v>0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96</v>
      </c>
      <c r="D84" s="14">
        <v>92</v>
      </c>
      <c r="E84" s="31">
        <v>4.3478260869565202E-2</v>
      </c>
      <c r="F84" s="14">
        <v>1</v>
      </c>
      <c r="G84" s="14">
        <v>2</v>
      </c>
      <c r="H84" s="14">
        <v>2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2</v>
      </c>
      <c r="O84" s="14">
        <v>0</v>
      </c>
      <c r="P84" s="24">
        <v>8</v>
      </c>
    </row>
    <row r="85" spans="1:16" x14ac:dyDescent="0.25">
      <c r="A85" s="190" t="s">
        <v>462</v>
      </c>
      <c r="B85" s="191"/>
      <c r="C85" s="27">
        <v>228</v>
      </c>
      <c r="D85" s="27">
        <v>218</v>
      </c>
      <c r="E85" s="28">
        <v>4.5871559633027498E-2</v>
      </c>
      <c r="F85" s="27">
        <v>2</v>
      </c>
      <c r="G85" s="27">
        <v>0</v>
      </c>
      <c r="H85" s="27">
        <v>64</v>
      </c>
      <c r="I85" s="27">
        <v>36</v>
      </c>
      <c r="J85" s="27">
        <v>0</v>
      </c>
      <c r="K85" s="27">
        <v>0</v>
      </c>
      <c r="L85" s="27">
        <v>0</v>
      </c>
      <c r="M85" s="27">
        <v>0</v>
      </c>
      <c r="N85" s="27">
        <v>5</v>
      </c>
      <c r="O85" s="27">
        <v>1</v>
      </c>
      <c r="P85" s="29">
        <v>27</v>
      </c>
    </row>
    <row r="86" spans="1:16" x14ac:dyDescent="0.25">
      <c r="A86" s="30" t="s">
        <v>463</v>
      </c>
      <c r="B86" s="30" t="s">
        <v>464</v>
      </c>
      <c r="C86" s="14">
        <v>1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60</v>
      </c>
      <c r="D89" s="14">
        <v>49</v>
      </c>
      <c r="E89" s="31">
        <v>0.22448979591836701</v>
      </c>
      <c r="F89" s="14">
        <v>2</v>
      </c>
      <c r="G89" s="14">
        <v>0</v>
      </c>
      <c r="H89" s="14">
        <v>4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1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0</v>
      </c>
      <c r="D90" s="14">
        <v>2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15</v>
      </c>
      <c r="D91" s="14">
        <v>11</v>
      </c>
      <c r="E91" s="31">
        <v>0.36363636363636398</v>
      </c>
      <c r="F91" s="14">
        <v>0</v>
      </c>
      <c r="G91" s="14">
        <v>0</v>
      </c>
      <c r="H91" s="14">
        <v>4</v>
      </c>
      <c r="I91" s="14">
        <v>3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25</v>
      </c>
      <c r="D92" s="14">
        <v>37</v>
      </c>
      <c r="E92" s="31">
        <v>-0.32432432432432401</v>
      </c>
      <c r="F92" s="14">
        <v>0</v>
      </c>
      <c r="G92" s="14">
        <v>0</v>
      </c>
      <c r="H92" s="14">
        <v>19</v>
      </c>
      <c r="I92" s="14">
        <v>12</v>
      </c>
      <c r="J92" s="14">
        <v>0</v>
      </c>
      <c r="K92" s="14">
        <v>0</v>
      </c>
      <c r="L92" s="14">
        <v>0</v>
      </c>
      <c r="M92" s="14">
        <v>0</v>
      </c>
      <c r="N92" s="14">
        <v>2</v>
      </c>
      <c r="O92" s="14">
        <v>0</v>
      </c>
      <c r="P92" s="24">
        <v>16</v>
      </c>
    </row>
    <row r="93" spans="1:16" x14ac:dyDescent="0.25">
      <c r="A93" s="30" t="s">
        <v>477</v>
      </c>
      <c r="B93" s="30" t="s">
        <v>478</v>
      </c>
      <c r="C93" s="14">
        <v>1</v>
      </c>
      <c r="D93" s="14">
        <v>2</v>
      </c>
      <c r="E93" s="31">
        <v>-0.5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0</v>
      </c>
    </row>
    <row r="94" spans="1:16" x14ac:dyDescent="0.25">
      <c r="A94" s="30" t="s">
        <v>479</v>
      </c>
      <c r="B94" s="30" t="s">
        <v>480</v>
      </c>
      <c r="C94" s="14">
        <v>121</v>
      </c>
      <c r="D94" s="14">
        <v>114</v>
      </c>
      <c r="E94" s="31">
        <v>6.14035087719298E-2</v>
      </c>
      <c r="F94" s="14">
        <v>0</v>
      </c>
      <c r="G94" s="14">
        <v>0</v>
      </c>
      <c r="H94" s="14">
        <v>37</v>
      </c>
      <c r="I94" s="14">
        <v>20</v>
      </c>
      <c r="J94" s="14">
        <v>0</v>
      </c>
      <c r="K94" s="14">
        <v>0</v>
      </c>
      <c r="L94" s="14">
        <v>0</v>
      </c>
      <c r="M94" s="14">
        <v>0</v>
      </c>
      <c r="N94" s="14">
        <v>1</v>
      </c>
      <c r="O94" s="14">
        <v>0</v>
      </c>
      <c r="P94" s="24">
        <v>11</v>
      </c>
    </row>
    <row r="95" spans="1:16" ht="22.5" x14ac:dyDescent="0.25">
      <c r="A95" s="30" t="s">
        <v>481</v>
      </c>
      <c r="B95" s="30" t="s">
        <v>482</v>
      </c>
      <c r="C95" s="14">
        <v>1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4</v>
      </c>
      <c r="D96" s="14">
        <v>3</v>
      </c>
      <c r="E96" s="31">
        <v>0.33333333333333298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1</v>
      </c>
      <c r="O96" s="14">
        <v>0</v>
      </c>
      <c r="P96" s="24">
        <v>0</v>
      </c>
    </row>
    <row r="97" spans="1:16" x14ac:dyDescent="0.25">
      <c r="A97" s="190" t="s">
        <v>485</v>
      </c>
      <c r="B97" s="191"/>
      <c r="C97" s="27">
        <v>3693</v>
      </c>
      <c r="D97" s="27">
        <v>3272</v>
      </c>
      <c r="E97" s="28">
        <v>0.12866748166259201</v>
      </c>
      <c r="F97" s="27">
        <v>33</v>
      </c>
      <c r="G97" s="27">
        <v>41</v>
      </c>
      <c r="H97" s="27">
        <v>869</v>
      </c>
      <c r="I97" s="27">
        <v>614</v>
      </c>
      <c r="J97" s="27">
        <v>1</v>
      </c>
      <c r="K97" s="27">
        <v>0</v>
      </c>
      <c r="L97" s="27">
        <v>0</v>
      </c>
      <c r="M97" s="27">
        <v>1</v>
      </c>
      <c r="N97" s="27">
        <v>16</v>
      </c>
      <c r="O97" s="27">
        <v>34</v>
      </c>
      <c r="P97" s="29">
        <v>505</v>
      </c>
    </row>
    <row r="98" spans="1:16" x14ac:dyDescent="0.25">
      <c r="A98" s="30" t="s">
        <v>486</v>
      </c>
      <c r="B98" s="30" t="s">
        <v>487</v>
      </c>
      <c r="C98" s="14">
        <v>631</v>
      </c>
      <c r="D98" s="14">
        <v>511</v>
      </c>
      <c r="E98" s="31">
        <v>0.234833659491194</v>
      </c>
      <c r="F98" s="14">
        <v>10</v>
      </c>
      <c r="G98" s="14">
        <v>12</v>
      </c>
      <c r="H98" s="14">
        <v>136</v>
      </c>
      <c r="I98" s="14">
        <v>90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0</v>
      </c>
      <c r="P98" s="24">
        <v>107</v>
      </c>
    </row>
    <row r="99" spans="1:16" x14ac:dyDescent="0.25">
      <c r="A99" s="30" t="s">
        <v>488</v>
      </c>
      <c r="B99" s="30" t="s">
        <v>489</v>
      </c>
      <c r="C99" s="14">
        <v>286</v>
      </c>
      <c r="D99" s="14">
        <v>241</v>
      </c>
      <c r="E99" s="31">
        <v>0.18672199170124501</v>
      </c>
      <c r="F99" s="14">
        <v>9</v>
      </c>
      <c r="G99" s="14">
        <v>3</v>
      </c>
      <c r="H99" s="14">
        <v>173</v>
      </c>
      <c r="I99" s="14">
        <v>87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19</v>
      </c>
      <c r="P99" s="24">
        <v>78</v>
      </c>
    </row>
    <row r="100" spans="1:16" ht="33.75" x14ac:dyDescent="0.25">
      <c r="A100" s="30" t="s">
        <v>490</v>
      </c>
      <c r="B100" s="30" t="s">
        <v>491</v>
      </c>
      <c r="C100" s="14">
        <v>44</v>
      </c>
      <c r="D100" s="14">
        <v>27</v>
      </c>
      <c r="E100" s="31">
        <v>0.62962962962962998</v>
      </c>
      <c r="F100" s="14">
        <v>0</v>
      </c>
      <c r="G100" s="14">
        <v>2</v>
      </c>
      <c r="H100" s="14">
        <v>40</v>
      </c>
      <c r="I100" s="14">
        <v>60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40</v>
      </c>
    </row>
    <row r="101" spans="1:16" ht="22.5" x14ac:dyDescent="0.25">
      <c r="A101" s="30" t="s">
        <v>492</v>
      </c>
      <c r="B101" s="30" t="s">
        <v>493</v>
      </c>
      <c r="C101" s="14">
        <v>131</v>
      </c>
      <c r="D101" s="14">
        <v>142</v>
      </c>
      <c r="E101" s="31">
        <v>-7.7464788732394402E-2</v>
      </c>
      <c r="F101" s="14">
        <v>1</v>
      </c>
      <c r="G101" s="14">
        <v>1</v>
      </c>
      <c r="H101" s="14">
        <v>69</v>
      </c>
      <c r="I101" s="14">
        <v>51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12</v>
      </c>
      <c r="P101" s="24">
        <v>44</v>
      </c>
    </row>
    <row r="102" spans="1:16" x14ac:dyDescent="0.25">
      <c r="A102" s="30" t="s">
        <v>494</v>
      </c>
      <c r="B102" s="30" t="s">
        <v>495</v>
      </c>
      <c r="C102" s="14">
        <v>27</v>
      </c>
      <c r="D102" s="14">
        <v>39</v>
      </c>
      <c r="E102" s="31">
        <v>-0.30769230769230799</v>
      </c>
      <c r="F102" s="14">
        <v>0</v>
      </c>
      <c r="G102" s="14">
        <v>0</v>
      </c>
      <c r="H102" s="14">
        <v>11</v>
      </c>
      <c r="I102" s="14">
        <v>9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ht="22.5" x14ac:dyDescent="0.25">
      <c r="A103" s="30" t="s">
        <v>496</v>
      </c>
      <c r="B103" s="30" t="s">
        <v>497</v>
      </c>
      <c r="C103" s="14">
        <v>45</v>
      </c>
      <c r="D103" s="14">
        <v>31</v>
      </c>
      <c r="E103" s="31">
        <v>0.45161290322580599</v>
      </c>
      <c r="F103" s="14">
        <v>0</v>
      </c>
      <c r="G103" s="14">
        <v>1</v>
      </c>
      <c r="H103" s="14">
        <v>5</v>
      </c>
      <c r="I103" s="14">
        <v>4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5</v>
      </c>
    </row>
    <row r="104" spans="1:16" x14ac:dyDescent="0.25">
      <c r="A104" s="30" t="s">
        <v>498</v>
      </c>
      <c r="B104" s="30" t="s">
        <v>499</v>
      </c>
      <c r="C104" s="14">
        <v>108</v>
      </c>
      <c r="D104" s="14">
        <v>124</v>
      </c>
      <c r="E104" s="31">
        <v>-0.12903225806451599</v>
      </c>
      <c r="F104" s="14">
        <v>0</v>
      </c>
      <c r="G104" s="14">
        <v>0</v>
      </c>
      <c r="H104" s="14">
        <v>2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1</v>
      </c>
    </row>
    <row r="105" spans="1:16" x14ac:dyDescent="0.25">
      <c r="A105" s="30" t="s">
        <v>500</v>
      </c>
      <c r="B105" s="30" t="s">
        <v>501</v>
      </c>
      <c r="C105" s="14">
        <v>1483</v>
      </c>
      <c r="D105" s="14">
        <v>1238</v>
      </c>
      <c r="E105" s="31">
        <v>0.19789983844911099</v>
      </c>
      <c r="F105" s="14">
        <v>8</v>
      </c>
      <c r="G105" s="14">
        <v>7</v>
      </c>
      <c r="H105" s="14">
        <v>303</v>
      </c>
      <c r="I105" s="14">
        <v>154</v>
      </c>
      <c r="J105" s="14">
        <v>0</v>
      </c>
      <c r="K105" s="14">
        <v>0</v>
      </c>
      <c r="L105" s="14">
        <v>0</v>
      </c>
      <c r="M105" s="14">
        <v>0</v>
      </c>
      <c r="N105" s="14">
        <v>9</v>
      </c>
      <c r="O105" s="14">
        <v>1</v>
      </c>
      <c r="P105" s="24">
        <v>115</v>
      </c>
    </row>
    <row r="106" spans="1:16" ht="22.5" x14ac:dyDescent="0.25">
      <c r="A106" s="30" t="s">
        <v>502</v>
      </c>
      <c r="B106" s="30" t="s">
        <v>503</v>
      </c>
      <c r="C106" s="14">
        <v>288</v>
      </c>
      <c r="D106" s="14">
        <v>243</v>
      </c>
      <c r="E106" s="31">
        <v>0.18518518518518501</v>
      </c>
      <c r="F106" s="14">
        <v>1</v>
      </c>
      <c r="G106" s="14">
        <v>4</v>
      </c>
      <c r="H106" s="14">
        <v>60</v>
      </c>
      <c r="I106" s="14">
        <v>38</v>
      </c>
      <c r="J106" s="14">
        <v>0</v>
      </c>
      <c r="K106" s="14">
        <v>0</v>
      </c>
      <c r="L106" s="14">
        <v>0</v>
      </c>
      <c r="M106" s="14">
        <v>0</v>
      </c>
      <c r="N106" s="14">
        <v>3</v>
      </c>
      <c r="O106" s="14">
        <v>0</v>
      </c>
      <c r="P106" s="24">
        <v>26</v>
      </c>
    </row>
    <row r="107" spans="1:16" ht="22.5" x14ac:dyDescent="0.25">
      <c r="A107" s="30" t="s">
        <v>504</v>
      </c>
      <c r="B107" s="30" t="s">
        <v>505</v>
      </c>
      <c r="C107" s="14">
        <v>14</v>
      </c>
      <c r="D107" s="14">
        <v>22</v>
      </c>
      <c r="E107" s="31">
        <v>-0.36363636363636398</v>
      </c>
      <c r="F107" s="14">
        <v>0</v>
      </c>
      <c r="G107" s="14">
        <v>0</v>
      </c>
      <c r="H107" s="14">
        <v>0</v>
      </c>
      <c r="I107" s="14">
        <v>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9</v>
      </c>
    </row>
    <row r="108" spans="1:16" x14ac:dyDescent="0.25">
      <c r="A108" s="30" t="s">
        <v>506</v>
      </c>
      <c r="B108" s="30" t="s">
        <v>507</v>
      </c>
      <c r="C108" s="14">
        <v>4</v>
      </c>
      <c r="D108" s="14">
        <v>2</v>
      </c>
      <c r="E108" s="31">
        <v>1</v>
      </c>
      <c r="F108" s="14">
        <v>0</v>
      </c>
      <c r="G108" s="14">
        <v>0</v>
      </c>
      <c r="H108" s="14">
        <v>4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1</v>
      </c>
    </row>
    <row r="109" spans="1:16" x14ac:dyDescent="0.25">
      <c r="A109" s="30" t="s">
        <v>508</v>
      </c>
      <c r="B109" s="30" t="s">
        <v>509</v>
      </c>
      <c r="C109" s="14">
        <v>2</v>
      </c>
      <c r="D109" s="14">
        <v>2</v>
      </c>
      <c r="E109" s="31">
        <v>0</v>
      </c>
      <c r="F109" s="14">
        <v>0</v>
      </c>
      <c r="G109" s="14">
        <v>0</v>
      </c>
      <c r="H109" s="14">
        <v>2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2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572</v>
      </c>
      <c r="D111" s="14">
        <v>596</v>
      </c>
      <c r="E111" s="31">
        <v>-4.0268456375838903E-2</v>
      </c>
      <c r="F111" s="14">
        <v>4</v>
      </c>
      <c r="G111" s="14">
        <v>10</v>
      </c>
      <c r="H111" s="14">
        <v>53</v>
      </c>
      <c r="I111" s="14">
        <v>77</v>
      </c>
      <c r="J111" s="14">
        <v>1</v>
      </c>
      <c r="K111" s="14">
        <v>0</v>
      </c>
      <c r="L111" s="14">
        <v>0</v>
      </c>
      <c r="M111" s="14">
        <v>1</v>
      </c>
      <c r="N111" s="14">
        <v>1</v>
      </c>
      <c r="O111" s="14">
        <v>2</v>
      </c>
      <c r="P111" s="24">
        <v>68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16</v>
      </c>
      <c r="D114" s="14">
        <v>22</v>
      </c>
      <c r="E114" s="31">
        <v>-0.27272727272727298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15</v>
      </c>
      <c r="D115" s="14">
        <v>2</v>
      </c>
      <c r="E115" s="31">
        <v>6.5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0</v>
      </c>
    </row>
    <row r="116" spans="1:16" ht="33.75" x14ac:dyDescent="0.25">
      <c r="A116" s="30" t="s">
        <v>522</v>
      </c>
      <c r="B116" s="30" t="s">
        <v>523</v>
      </c>
      <c r="C116" s="14">
        <v>6</v>
      </c>
      <c r="D116" s="14">
        <v>6</v>
      </c>
      <c r="E116" s="31">
        <v>0</v>
      </c>
      <c r="F116" s="14">
        <v>0</v>
      </c>
      <c r="G116" s="14">
        <v>0</v>
      </c>
      <c r="H116" s="14">
        <v>3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2.5" x14ac:dyDescent="0.25">
      <c r="A117" s="30" t="s">
        <v>524</v>
      </c>
      <c r="B117" s="30" t="s">
        <v>525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1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2</v>
      </c>
      <c r="D120" s="14">
        <v>1</v>
      </c>
      <c r="E120" s="31">
        <v>1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7</v>
      </c>
      <c r="D121" s="14">
        <v>10</v>
      </c>
      <c r="E121" s="31">
        <v>-0.3</v>
      </c>
      <c r="F121" s="14">
        <v>0</v>
      </c>
      <c r="G121" s="14">
        <v>1</v>
      </c>
      <c r="H121" s="14">
        <v>3</v>
      </c>
      <c r="I121" s="14">
        <v>10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3</v>
      </c>
    </row>
    <row r="122" spans="1:16" x14ac:dyDescent="0.25">
      <c r="A122" s="30" t="s">
        <v>534</v>
      </c>
      <c r="B122" s="30" t="s">
        <v>535</v>
      </c>
      <c r="C122" s="14">
        <v>8</v>
      </c>
      <c r="D122" s="14">
        <v>6</v>
      </c>
      <c r="E122" s="31">
        <v>0.33333333333333298</v>
      </c>
      <c r="F122" s="14">
        <v>0</v>
      </c>
      <c r="G122" s="14">
        <v>0</v>
      </c>
      <c r="H122" s="14">
        <v>3</v>
      </c>
      <c r="I122" s="14">
        <v>17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4</v>
      </c>
    </row>
    <row r="123" spans="1:16" x14ac:dyDescent="0.25">
      <c r="A123" s="30" t="s">
        <v>536</v>
      </c>
      <c r="B123" s="30" t="s">
        <v>537</v>
      </c>
      <c r="C123" s="14">
        <v>2</v>
      </c>
      <c r="D123" s="14">
        <v>1</v>
      </c>
      <c r="E123" s="31">
        <v>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1</v>
      </c>
      <c r="D126" s="14">
        <v>6</v>
      </c>
      <c r="E126" s="31">
        <v>-0.83333333333333304</v>
      </c>
      <c r="F126" s="14">
        <v>0</v>
      </c>
      <c r="G126" s="14">
        <v>0</v>
      </c>
      <c r="H126" s="14">
        <v>2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1</v>
      </c>
      <c r="O126" s="14">
        <v>0</v>
      </c>
      <c r="P126" s="24">
        <v>0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90" t="s">
        <v>552</v>
      </c>
      <c r="B131" s="191"/>
      <c r="C131" s="27">
        <v>1</v>
      </c>
      <c r="D131" s="27">
        <v>5</v>
      </c>
      <c r="E131" s="28">
        <v>-0.8</v>
      </c>
      <c r="F131" s="27">
        <v>0</v>
      </c>
      <c r="G131" s="27">
        <v>0</v>
      </c>
      <c r="H131" s="27">
        <v>1</v>
      </c>
      <c r="I131" s="27">
        <v>1</v>
      </c>
      <c r="J131" s="27">
        <v>0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9">
        <v>3</v>
      </c>
    </row>
    <row r="132" spans="1:16" x14ac:dyDescent="0.25">
      <c r="A132" s="30" t="s">
        <v>553</v>
      </c>
      <c r="B132" s="30" t="s">
        <v>554</v>
      </c>
      <c r="C132" s="14">
        <v>1</v>
      </c>
      <c r="D132" s="14">
        <v>1</v>
      </c>
      <c r="E132" s="31">
        <v>0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1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0</v>
      </c>
      <c r="D134" s="14">
        <v>4</v>
      </c>
      <c r="E134" s="31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24">
        <v>2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90" t="s">
        <v>563</v>
      </c>
      <c r="B137" s="191"/>
      <c r="C137" s="27">
        <v>67</v>
      </c>
      <c r="D137" s="27">
        <v>59</v>
      </c>
      <c r="E137" s="28">
        <v>0.13559322033898299</v>
      </c>
      <c r="F137" s="27">
        <v>0</v>
      </c>
      <c r="G137" s="27">
        <v>0</v>
      </c>
      <c r="H137" s="27">
        <v>7</v>
      </c>
      <c r="I137" s="27">
        <v>6</v>
      </c>
      <c r="J137" s="27">
        <v>0</v>
      </c>
      <c r="K137" s="27">
        <v>0</v>
      </c>
      <c r="L137" s="27">
        <v>0</v>
      </c>
      <c r="M137" s="27">
        <v>0</v>
      </c>
      <c r="N137" s="27">
        <v>1</v>
      </c>
      <c r="O137" s="27">
        <v>0</v>
      </c>
      <c r="P137" s="29">
        <v>7</v>
      </c>
    </row>
    <row r="138" spans="1:16" ht="22.5" x14ac:dyDescent="0.25">
      <c r="A138" s="30" t="s">
        <v>564</v>
      </c>
      <c r="B138" s="30" t="s">
        <v>565</v>
      </c>
      <c r="C138" s="14">
        <v>17</v>
      </c>
      <c r="D138" s="14">
        <v>14</v>
      </c>
      <c r="E138" s="31">
        <v>0.214285714285714</v>
      </c>
      <c r="F138" s="14">
        <v>0</v>
      </c>
      <c r="G138" s="14">
        <v>0</v>
      </c>
      <c r="H138" s="14">
        <v>4</v>
      </c>
      <c r="I138" s="14">
        <v>2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2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0</v>
      </c>
      <c r="D140" s="14">
        <v>2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39</v>
      </c>
      <c r="D142" s="14">
        <v>30</v>
      </c>
      <c r="E142" s="31">
        <v>0.3</v>
      </c>
      <c r="F142" s="14">
        <v>0</v>
      </c>
      <c r="G142" s="14">
        <v>0</v>
      </c>
      <c r="H142" s="14">
        <v>3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5</v>
      </c>
    </row>
    <row r="143" spans="1:16" ht="33.75" x14ac:dyDescent="0.25">
      <c r="A143" s="30" t="s">
        <v>574</v>
      </c>
      <c r="B143" s="30" t="s">
        <v>575</v>
      </c>
      <c r="C143" s="14">
        <v>9</v>
      </c>
      <c r="D143" s="14">
        <v>13</v>
      </c>
      <c r="E143" s="31">
        <v>-0.30769230769230799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2</v>
      </c>
    </row>
    <row r="144" spans="1:16" x14ac:dyDescent="0.25">
      <c r="A144" s="190" t="s">
        <v>576</v>
      </c>
      <c r="B144" s="191"/>
      <c r="C144" s="27">
        <v>11</v>
      </c>
      <c r="D144" s="27">
        <v>3</v>
      </c>
      <c r="E144" s="28">
        <v>2.6666666666666701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2</v>
      </c>
    </row>
    <row r="145" spans="1:16" ht="33.75" x14ac:dyDescent="0.25">
      <c r="A145" s="30" t="s">
        <v>577</v>
      </c>
      <c r="B145" s="30" t="s">
        <v>578</v>
      </c>
      <c r="C145" s="14">
        <v>7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2</v>
      </c>
    </row>
    <row r="146" spans="1:16" ht="22.5" x14ac:dyDescent="0.25">
      <c r="A146" s="30" t="s">
        <v>579</v>
      </c>
      <c r="B146" s="30" t="s">
        <v>580</v>
      </c>
      <c r="C146" s="14">
        <v>4</v>
      </c>
      <c r="D146" s="14">
        <v>3</v>
      </c>
      <c r="E146" s="31">
        <v>0.33333333333333298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90" t="s">
        <v>581</v>
      </c>
      <c r="B147" s="191"/>
      <c r="C147" s="27">
        <v>47</v>
      </c>
      <c r="D147" s="27">
        <v>68</v>
      </c>
      <c r="E147" s="28">
        <v>-0.308823529411765</v>
      </c>
      <c r="F147" s="27">
        <v>1</v>
      </c>
      <c r="G147" s="27">
        <v>0</v>
      </c>
      <c r="H147" s="27">
        <v>11</v>
      </c>
      <c r="I147" s="27">
        <v>6</v>
      </c>
      <c r="J147" s="27">
        <v>0</v>
      </c>
      <c r="K147" s="27">
        <v>0</v>
      </c>
      <c r="L147" s="27">
        <v>0</v>
      </c>
      <c r="M147" s="27">
        <v>0</v>
      </c>
      <c r="N147" s="27">
        <v>6</v>
      </c>
      <c r="O147" s="27">
        <v>0</v>
      </c>
      <c r="P147" s="29">
        <v>7</v>
      </c>
    </row>
    <row r="148" spans="1:16" ht="22.5" x14ac:dyDescent="0.25">
      <c r="A148" s="30" t="s">
        <v>582</v>
      </c>
      <c r="B148" s="30" t="s">
        <v>583</v>
      </c>
      <c r="C148" s="14">
        <v>1</v>
      </c>
      <c r="D148" s="14">
        <v>4</v>
      </c>
      <c r="E148" s="31">
        <v>-0.75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4">
        <v>0</v>
      </c>
    </row>
    <row r="149" spans="1:16" ht="22.5" x14ac:dyDescent="0.25">
      <c r="A149" s="30" t="s">
        <v>584</v>
      </c>
      <c r="B149" s="30" t="s">
        <v>585</v>
      </c>
      <c r="C149" s="14">
        <v>2</v>
      </c>
      <c r="D149" s="14">
        <v>3</v>
      </c>
      <c r="E149" s="31">
        <v>-0.33333333333333298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14</v>
      </c>
      <c r="D151" s="14">
        <v>21</v>
      </c>
      <c r="E151" s="31">
        <v>-0.33333333333333298</v>
      </c>
      <c r="F151" s="14">
        <v>0</v>
      </c>
      <c r="G151" s="14">
        <v>0</v>
      </c>
      <c r="H151" s="14">
        <v>4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3</v>
      </c>
      <c r="D152" s="14">
        <v>0</v>
      </c>
      <c r="E152" s="31">
        <v>0</v>
      </c>
      <c r="F152" s="14">
        <v>0</v>
      </c>
      <c r="G152" s="14">
        <v>0</v>
      </c>
      <c r="H152" s="14">
        <v>1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2</v>
      </c>
      <c r="D154" s="14">
        <v>8</v>
      </c>
      <c r="E154" s="31">
        <v>-0.75</v>
      </c>
      <c r="F154" s="14">
        <v>0</v>
      </c>
      <c r="G154" s="14">
        <v>0</v>
      </c>
      <c r="H154" s="14">
        <v>2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3</v>
      </c>
      <c r="O154" s="14">
        <v>0</v>
      </c>
      <c r="P154" s="24">
        <v>2</v>
      </c>
    </row>
    <row r="155" spans="1:16" ht="22.5" x14ac:dyDescent="0.25">
      <c r="A155" s="30" t="s">
        <v>596</v>
      </c>
      <c r="B155" s="30" t="s">
        <v>597</v>
      </c>
      <c r="C155" s="14">
        <v>24</v>
      </c>
      <c r="D155" s="14">
        <v>32</v>
      </c>
      <c r="E155" s="31">
        <v>-0.25</v>
      </c>
      <c r="F155" s="14">
        <v>1</v>
      </c>
      <c r="G155" s="14">
        <v>0</v>
      </c>
      <c r="H155" s="14">
        <v>4</v>
      </c>
      <c r="I155" s="14">
        <v>3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4">
        <v>5</v>
      </c>
    </row>
    <row r="156" spans="1:16" x14ac:dyDescent="0.25">
      <c r="A156" s="190" t="s">
        <v>598</v>
      </c>
      <c r="B156" s="191"/>
      <c r="C156" s="27">
        <v>49</v>
      </c>
      <c r="D156" s="27">
        <v>35</v>
      </c>
      <c r="E156" s="28">
        <v>0.4</v>
      </c>
      <c r="F156" s="27">
        <v>0</v>
      </c>
      <c r="G156" s="27">
        <v>0</v>
      </c>
      <c r="H156" s="27">
        <v>0</v>
      </c>
      <c r="I156" s="27">
        <v>0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3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1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3</v>
      </c>
      <c r="D161" s="14">
        <v>0</v>
      </c>
      <c r="E161" s="31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17</v>
      </c>
      <c r="D162" s="14">
        <v>14</v>
      </c>
      <c r="E162" s="31">
        <v>0.214285714285714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1</v>
      </c>
    </row>
    <row r="163" spans="1:16" ht="22.5" x14ac:dyDescent="0.25">
      <c r="A163" s="30" t="s">
        <v>611</v>
      </c>
      <c r="B163" s="30" t="s">
        <v>612</v>
      </c>
      <c r="C163" s="14">
        <v>0</v>
      </c>
      <c r="D163" s="14">
        <v>4</v>
      </c>
      <c r="E163" s="31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6</v>
      </c>
      <c r="D164" s="14">
        <v>4</v>
      </c>
      <c r="E164" s="31">
        <v>0.5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2</v>
      </c>
    </row>
    <row r="165" spans="1:16" x14ac:dyDescent="0.25">
      <c r="A165" s="30" t="s">
        <v>615</v>
      </c>
      <c r="B165" s="30" t="s">
        <v>616</v>
      </c>
      <c r="C165" s="14">
        <v>22</v>
      </c>
      <c r="D165" s="14">
        <v>13</v>
      </c>
      <c r="E165" s="31">
        <v>0.69230769230769196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25">
      <c r="A166" s="190" t="s">
        <v>617</v>
      </c>
      <c r="B166" s="191"/>
      <c r="C166" s="27">
        <v>88</v>
      </c>
      <c r="D166" s="27">
        <v>100</v>
      </c>
      <c r="E166" s="28">
        <v>-0.12</v>
      </c>
      <c r="F166" s="27">
        <v>2</v>
      </c>
      <c r="G166" s="27">
        <v>1</v>
      </c>
      <c r="H166" s="27">
        <v>78</v>
      </c>
      <c r="I166" s="27">
        <v>46</v>
      </c>
      <c r="J166" s="27">
        <v>2</v>
      </c>
      <c r="K166" s="27">
        <v>4</v>
      </c>
      <c r="L166" s="27">
        <v>0</v>
      </c>
      <c r="M166" s="27">
        <v>0</v>
      </c>
      <c r="N166" s="27">
        <v>2</v>
      </c>
      <c r="O166" s="27">
        <v>21</v>
      </c>
      <c r="P166" s="29">
        <v>53</v>
      </c>
    </row>
    <row r="167" spans="1:16" ht="22.5" x14ac:dyDescent="0.25">
      <c r="A167" s="30" t="s">
        <v>618</v>
      </c>
      <c r="B167" s="30" t="s">
        <v>619</v>
      </c>
      <c r="C167" s="14">
        <v>23</v>
      </c>
      <c r="D167" s="14">
        <v>18</v>
      </c>
      <c r="E167" s="31">
        <v>0.27777777777777801</v>
      </c>
      <c r="F167" s="14">
        <v>0</v>
      </c>
      <c r="G167" s="14">
        <v>0</v>
      </c>
      <c r="H167" s="14">
        <v>6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3</v>
      </c>
      <c r="P167" s="24">
        <v>31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0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29</v>
      </c>
      <c r="D173" s="14">
        <v>38</v>
      </c>
      <c r="E173" s="31">
        <v>-0.23684210526315799</v>
      </c>
      <c r="F173" s="14">
        <v>1</v>
      </c>
      <c r="G173" s="14">
        <v>0</v>
      </c>
      <c r="H173" s="14">
        <v>34</v>
      </c>
      <c r="I173" s="14">
        <v>23</v>
      </c>
      <c r="J173" s="14">
        <v>2</v>
      </c>
      <c r="K173" s="14">
        <v>4</v>
      </c>
      <c r="L173" s="14">
        <v>0</v>
      </c>
      <c r="M173" s="14">
        <v>0</v>
      </c>
      <c r="N173" s="14">
        <v>2</v>
      </c>
      <c r="O173" s="14">
        <v>5</v>
      </c>
      <c r="P173" s="24">
        <v>12</v>
      </c>
    </row>
    <row r="174" spans="1:16" ht="22.5" x14ac:dyDescent="0.25">
      <c r="A174" s="30" t="s">
        <v>632</v>
      </c>
      <c r="B174" s="30" t="s">
        <v>633</v>
      </c>
      <c r="C174" s="14">
        <v>27</v>
      </c>
      <c r="D174" s="14">
        <v>32</v>
      </c>
      <c r="E174" s="31">
        <v>-0.15625</v>
      </c>
      <c r="F174" s="14">
        <v>1</v>
      </c>
      <c r="G174" s="14">
        <v>1</v>
      </c>
      <c r="H174" s="14">
        <v>31</v>
      </c>
      <c r="I174" s="14">
        <v>22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24">
        <v>10</v>
      </c>
    </row>
    <row r="175" spans="1:16" x14ac:dyDescent="0.25">
      <c r="A175" s="30" t="s">
        <v>634</v>
      </c>
      <c r="B175" s="30" t="s">
        <v>635</v>
      </c>
      <c r="C175" s="14">
        <v>9</v>
      </c>
      <c r="D175" s="14">
        <v>12</v>
      </c>
      <c r="E175" s="31">
        <v>-0.25</v>
      </c>
      <c r="F175" s="14">
        <v>0</v>
      </c>
      <c r="G175" s="14">
        <v>0</v>
      </c>
      <c r="H175" s="14">
        <v>7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9</v>
      </c>
      <c r="P175" s="24">
        <v>0</v>
      </c>
    </row>
    <row r="176" spans="1:16" ht="22.5" x14ac:dyDescent="0.25">
      <c r="A176" s="30" t="s">
        <v>636</v>
      </c>
      <c r="B176" s="30" t="s">
        <v>637</v>
      </c>
      <c r="C176" s="14">
        <v>0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90" t="s">
        <v>640</v>
      </c>
      <c r="B178" s="191"/>
      <c r="C178" s="27">
        <v>381</v>
      </c>
      <c r="D178" s="27">
        <v>345</v>
      </c>
      <c r="E178" s="28">
        <v>0.104347826086957</v>
      </c>
      <c r="F178" s="27">
        <v>614</v>
      </c>
      <c r="G178" s="27">
        <v>549</v>
      </c>
      <c r="H178" s="27">
        <v>192</v>
      </c>
      <c r="I178" s="27">
        <v>193</v>
      </c>
      <c r="J178" s="27">
        <v>0</v>
      </c>
      <c r="K178" s="27">
        <v>0</v>
      </c>
      <c r="L178" s="27">
        <v>0</v>
      </c>
      <c r="M178" s="27">
        <v>0</v>
      </c>
      <c r="N178" s="27">
        <v>17</v>
      </c>
      <c r="O178" s="27">
        <v>1</v>
      </c>
      <c r="P178" s="29">
        <v>757</v>
      </c>
    </row>
    <row r="179" spans="1:16" ht="22.5" x14ac:dyDescent="0.25">
      <c r="A179" s="30" t="s">
        <v>641</v>
      </c>
      <c r="B179" s="30" t="s">
        <v>642</v>
      </c>
      <c r="C179" s="14">
        <v>12</v>
      </c>
      <c r="D179" s="14">
        <v>9</v>
      </c>
      <c r="E179" s="31">
        <v>0.33333333333333298</v>
      </c>
      <c r="F179" s="14">
        <v>3</v>
      </c>
      <c r="G179" s="14">
        <v>3</v>
      </c>
      <c r="H179" s="14">
        <v>5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5</v>
      </c>
      <c r="O179" s="14">
        <v>0</v>
      </c>
      <c r="P179" s="24">
        <v>6</v>
      </c>
    </row>
    <row r="180" spans="1:16" ht="22.5" x14ac:dyDescent="0.25">
      <c r="A180" s="30" t="s">
        <v>643</v>
      </c>
      <c r="B180" s="30" t="s">
        <v>644</v>
      </c>
      <c r="C180" s="14">
        <v>222</v>
      </c>
      <c r="D180" s="14">
        <v>197</v>
      </c>
      <c r="E180" s="31">
        <v>0.12690355329949199</v>
      </c>
      <c r="F180" s="14">
        <v>370</v>
      </c>
      <c r="G180" s="14">
        <v>326</v>
      </c>
      <c r="H180" s="14">
        <v>98</v>
      </c>
      <c r="I180" s="14">
        <v>90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1</v>
      </c>
      <c r="P180" s="24">
        <v>425</v>
      </c>
    </row>
    <row r="181" spans="1:16" x14ac:dyDescent="0.25">
      <c r="A181" s="30" t="s">
        <v>645</v>
      </c>
      <c r="B181" s="30" t="s">
        <v>646</v>
      </c>
      <c r="C181" s="14">
        <v>34</v>
      </c>
      <c r="D181" s="14">
        <v>25</v>
      </c>
      <c r="E181" s="31">
        <v>0.36</v>
      </c>
      <c r="F181" s="14">
        <v>6</v>
      </c>
      <c r="G181" s="14">
        <v>4</v>
      </c>
      <c r="H181" s="14">
        <v>13</v>
      </c>
      <c r="I181" s="14">
        <v>16</v>
      </c>
      <c r="J181" s="14">
        <v>0</v>
      </c>
      <c r="K181" s="14">
        <v>0</v>
      </c>
      <c r="L181" s="14">
        <v>0</v>
      </c>
      <c r="M181" s="14">
        <v>0</v>
      </c>
      <c r="N181" s="14">
        <v>2</v>
      </c>
      <c r="O181" s="14">
        <v>0</v>
      </c>
      <c r="P181" s="24">
        <v>18</v>
      </c>
    </row>
    <row r="182" spans="1:16" ht="22.5" x14ac:dyDescent="0.25">
      <c r="A182" s="30" t="s">
        <v>647</v>
      </c>
      <c r="B182" s="30" t="s">
        <v>648</v>
      </c>
      <c r="C182" s="14">
        <v>0</v>
      </c>
      <c r="D182" s="14">
        <v>1</v>
      </c>
      <c r="E182" s="31">
        <v>-1</v>
      </c>
      <c r="F182" s="14">
        <v>0</v>
      </c>
      <c r="G182" s="14">
        <v>0</v>
      </c>
      <c r="H182" s="14">
        <v>3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649</v>
      </c>
      <c r="B183" s="30" t="s">
        <v>650</v>
      </c>
      <c r="C183" s="14">
        <v>14</v>
      </c>
      <c r="D183" s="14">
        <v>10</v>
      </c>
      <c r="E183" s="31">
        <v>0.4</v>
      </c>
      <c r="F183" s="14">
        <v>10</v>
      </c>
      <c r="G183" s="14">
        <v>11</v>
      </c>
      <c r="H183" s="14">
        <v>8</v>
      </c>
      <c r="I183" s="14">
        <v>19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26</v>
      </c>
    </row>
    <row r="184" spans="1:16" ht="22.5" x14ac:dyDescent="0.25">
      <c r="A184" s="30" t="s">
        <v>651</v>
      </c>
      <c r="B184" s="30" t="s">
        <v>652</v>
      </c>
      <c r="C184" s="14">
        <v>97</v>
      </c>
      <c r="D184" s="14">
        <v>102</v>
      </c>
      <c r="E184" s="31">
        <v>-4.9019607843137303E-2</v>
      </c>
      <c r="F184" s="14">
        <v>225</v>
      </c>
      <c r="G184" s="14">
        <v>205</v>
      </c>
      <c r="H184" s="14">
        <v>65</v>
      </c>
      <c r="I184" s="14">
        <v>65</v>
      </c>
      <c r="J184" s="14">
        <v>0</v>
      </c>
      <c r="K184" s="14">
        <v>0</v>
      </c>
      <c r="L184" s="14">
        <v>0</v>
      </c>
      <c r="M184" s="14">
        <v>0</v>
      </c>
      <c r="N184" s="14">
        <v>10</v>
      </c>
      <c r="O184" s="14">
        <v>0</v>
      </c>
      <c r="P184" s="24">
        <v>281</v>
      </c>
    </row>
    <row r="185" spans="1:16" ht="22.5" x14ac:dyDescent="0.25">
      <c r="A185" s="30" t="s">
        <v>653</v>
      </c>
      <c r="B185" s="30" t="s">
        <v>654</v>
      </c>
      <c r="C185" s="14">
        <v>2</v>
      </c>
      <c r="D185" s="14">
        <v>1</v>
      </c>
      <c r="E185" s="31">
        <v>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90" t="s">
        <v>655</v>
      </c>
      <c r="B186" s="191"/>
      <c r="C186" s="27">
        <v>184</v>
      </c>
      <c r="D186" s="27">
        <v>169</v>
      </c>
      <c r="E186" s="28">
        <v>8.8757396449704096E-2</v>
      </c>
      <c r="F186" s="27">
        <v>3</v>
      </c>
      <c r="G186" s="27">
        <v>1</v>
      </c>
      <c r="H186" s="27">
        <v>68</v>
      </c>
      <c r="I186" s="27">
        <v>50</v>
      </c>
      <c r="J186" s="27">
        <v>0</v>
      </c>
      <c r="K186" s="27">
        <v>0</v>
      </c>
      <c r="L186" s="27">
        <v>0</v>
      </c>
      <c r="M186" s="27">
        <v>1</v>
      </c>
      <c r="N186" s="27">
        <v>12</v>
      </c>
      <c r="O186" s="27">
        <v>0</v>
      </c>
      <c r="P186" s="29">
        <v>39</v>
      </c>
    </row>
    <row r="187" spans="1:16" x14ac:dyDescent="0.25">
      <c r="A187" s="30" t="s">
        <v>656</v>
      </c>
      <c r="B187" s="30" t="s">
        <v>657</v>
      </c>
      <c r="C187" s="14">
        <v>9</v>
      </c>
      <c r="D187" s="14">
        <v>7</v>
      </c>
      <c r="E187" s="31">
        <v>0.28571428571428598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0</v>
      </c>
    </row>
    <row r="188" spans="1:16" ht="22.5" x14ac:dyDescent="0.25">
      <c r="A188" s="30" t="s">
        <v>658</v>
      </c>
      <c r="B188" s="30" t="s">
        <v>659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40</v>
      </c>
      <c r="D189" s="14">
        <v>44</v>
      </c>
      <c r="E189" s="31">
        <v>-9.0909090909090898E-2</v>
      </c>
      <c r="F189" s="14">
        <v>1</v>
      </c>
      <c r="G189" s="14">
        <v>0</v>
      </c>
      <c r="H189" s="14">
        <v>31</v>
      </c>
      <c r="I189" s="14">
        <v>16</v>
      </c>
      <c r="J189" s="14">
        <v>0</v>
      </c>
      <c r="K189" s="14">
        <v>0</v>
      </c>
      <c r="L189" s="14">
        <v>0</v>
      </c>
      <c r="M189" s="14">
        <v>1</v>
      </c>
      <c r="N189" s="14">
        <v>4</v>
      </c>
      <c r="O189" s="14">
        <v>0</v>
      </c>
      <c r="P189" s="24">
        <v>11</v>
      </c>
    </row>
    <row r="190" spans="1:16" ht="22.5" x14ac:dyDescent="0.25">
      <c r="A190" s="30" t="s">
        <v>662</v>
      </c>
      <c r="B190" s="30" t="s">
        <v>663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0</v>
      </c>
    </row>
    <row r="191" spans="1:16" ht="33.75" x14ac:dyDescent="0.25">
      <c r="A191" s="30" t="s">
        <v>664</v>
      </c>
      <c r="B191" s="30" t="s">
        <v>665</v>
      </c>
      <c r="C191" s="14">
        <v>15</v>
      </c>
      <c r="D191" s="14">
        <v>7</v>
      </c>
      <c r="E191" s="31">
        <v>1.1428571428571399</v>
      </c>
      <c r="F191" s="14">
        <v>2</v>
      </c>
      <c r="G191" s="14">
        <v>1</v>
      </c>
      <c r="H191" s="14">
        <v>16</v>
      </c>
      <c r="I191" s="14">
        <v>26</v>
      </c>
      <c r="J191" s="14">
        <v>0</v>
      </c>
      <c r="K191" s="14">
        <v>0</v>
      </c>
      <c r="L191" s="14">
        <v>0</v>
      </c>
      <c r="M191" s="14">
        <v>0</v>
      </c>
      <c r="N191" s="14">
        <v>6</v>
      </c>
      <c r="O191" s="14">
        <v>0</v>
      </c>
      <c r="P191" s="24">
        <v>23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23</v>
      </c>
      <c r="D193" s="14">
        <v>22</v>
      </c>
      <c r="E193" s="31">
        <v>4.5454545454545497E-2</v>
      </c>
      <c r="F193" s="14">
        <v>0</v>
      </c>
      <c r="G193" s="14">
        <v>0</v>
      </c>
      <c r="H193" s="14">
        <v>9</v>
      </c>
      <c r="I193" s="14">
        <v>4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3</v>
      </c>
    </row>
    <row r="194" spans="1:16" x14ac:dyDescent="0.25">
      <c r="A194" s="30" t="s">
        <v>670</v>
      </c>
      <c r="B194" s="30" t="s">
        <v>671</v>
      </c>
      <c r="C194" s="14">
        <v>2</v>
      </c>
      <c r="D194" s="14">
        <v>4</v>
      </c>
      <c r="E194" s="31">
        <v>-0.5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1</v>
      </c>
      <c r="D195" s="14">
        <v>0</v>
      </c>
      <c r="E195" s="31">
        <v>0</v>
      </c>
      <c r="F195" s="14">
        <v>0</v>
      </c>
      <c r="G195" s="14">
        <v>0</v>
      </c>
      <c r="H195" s="14">
        <v>2</v>
      </c>
      <c r="I195" s="14">
        <v>1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1</v>
      </c>
    </row>
    <row r="196" spans="1:16" ht="22.5" x14ac:dyDescent="0.25">
      <c r="A196" s="30" t="s">
        <v>674</v>
      </c>
      <c r="B196" s="30" t="s">
        <v>675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676</v>
      </c>
      <c r="B197" s="30" t="s">
        <v>677</v>
      </c>
      <c r="C197" s="14">
        <v>93</v>
      </c>
      <c r="D197" s="14">
        <v>79</v>
      </c>
      <c r="E197" s="31">
        <v>0.177215189873418</v>
      </c>
      <c r="F197" s="14">
        <v>0</v>
      </c>
      <c r="G197" s="14">
        <v>0</v>
      </c>
      <c r="H197" s="14">
        <v>7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2</v>
      </c>
      <c r="O197" s="14">
        <v>0</v>
      </c>
      <c r="P197" s="24">
        <v>1</v>
      </c>
    </row>
    <row r="198" spans="1:16" ht="22.5" x14ac:dyDescent="0.25">
      <c r="A198" s="30" t="s">
        <v>678</v>
      </c>
      <c r="B198" s="30" t="s">
        <v>679</v>
      </c>
      <c r="C198" s="14">
        <v>1</v>
      </c>
      <c r="D198" s="14">
        <v>3</v>
      </c>
      <c r="E198" s="31">
        <v>-0.66666666666666696</v>
      </c>
      <c r="F198" s="14">
        <v>0</v>
      </c>
      <c r="G198" s="14">
        <v>0</v>
      </c>
      <c r="H198" s="14">
        <v>1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3</v>
      </c>
      <c r="E199" s="31">
        <v>-1</v>
      </c>
      <c r="F199" s="14">
        <v>0</v>
      </c>
      <c r="G199" s="14">
        <v>0</v>
      </c>
      <c r="H199" s="14">
        <v>2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90" t="s">
        <v>684</v>
      </c>
      <c r="B201" s="191"/>
      <c r="C201" s="27">
        <v>37</v>
      </c>
      <c r="D201" s="27">
        <v>57</v>
      </c>
      <c r="E201" s="28">
        <v>-0.35087719298245601</v>
      </c>
      <c r="F201" s="27">
        <v>0</v>
      </c>
      <c r="G201" s="27">
        <v>1</v>
      </c>
      <c r="H201" s="27">
        <v>10</v>
      </c>
      <c r="I201" s="27">
        <v>7</v>
      </c>
      <c r="J201" s="27">
        <v>0</v>
      </c>
      <c r="K201" s="27">
        <v>0</v>
      </c>
      <c r="L201" s="27">
        <v>1</v>
      </c>
      <c r="M201" s="27">
        <v>1</v>
      </c>
      <c r="N201" s="27">
        <v>12</v>
      </c>
      <c r="O201" s="27">
        <v>0</v>
      </c>
      <c r="P201" s="29">
        <v>15</v>
      </c>
    </row>
    <row r="202" spans="1:16" x14ac:dyDescent="0.25">
      <c r="A202" s="30" t="s">
        <v>685</v>
      </c>
      <c r="B202" s="30" t="s">
        <v>686</v>
      </c>
      <c r="C202" s="14">
        <v>18</v>
      </c>
      <c r="D202" s="14">
        <v>20</v>
      </c>
      <c r="E202" s="31">
        <v>-0.1</v>
      </c>
      <c r="F202" s="14">
        <v>0</v>
      </c>
      <c r="G202" s="14">
        <v>0</v>
      </c>
      <c r="H202" s="14">
        <v>0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8</v>
      </c>
      <c r="O202" s="14">
        <v>0</v>
      </c>
      <c r="P202" s="24">
        <v>1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1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10</v>
      </c>
      <c r="D206" s="14">
        <v>28</v>
      </c>
      <c r="E206" s="31">
        <v>-0.64285714285714302</v>
      </c>
      <c r="F206" s="14">
        <v>0</v>
      </c>
      <c r="G206" s="14">
        <v>1</v>
      </c>
      <c r="H206" s="14">
        <v>5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12</v>
      </c>
    </row>
    <row r="207" spans="1:16" ht="22.5" x14ac:dyDescent="0.25">
      <c r="A207" s="30" t="s">
        <v>695</v>
      </c>
      <c r="B207" s="30" t="s">
        <v>696</v>
      </c>
      <c r="C207" s="14">
        <v>1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1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1</v>
      </c>
      <c r="D211" s="14">
        <v>1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1</v>
      </c>
      <c r="D212" s="14">
        <v>3</v>
      </c>
      <c r="E212" s="31">
        <v>-0.66666666666666696</v>
      </c>
      <c r="F212" s="14">
        <v>0</v>
      </c>
      <c r="G212" s="14">
        <v>0</v>
      </c>
      <c r="H212" s="14">
        <v>4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0</v>
      </c>
      <c r="D213" s="14">
        <v>2</v>
      </c>
      <c r="E213" s="31">
        <v>-1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4</v>
      </c>
      <c r="D214" s="14">
        <v>1</v>
      </c>
      <c r="E214" s="31">
        <v>3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1</v>
      </c>
      <c r="M214" s="14">
        <v>1</v>
      </c>
      <c r="N214" s="14">
        <v>1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2</v>
      </c>
      <c r="E219" s="31">
        <v>-1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1</v>
      </c>
      <c r="O222" s="14">
        <v>0</v>
      </c>
      <c r="P222" s="24">
        <v>1</v>
      </c>
    </row>
    <row r="223" spans="1:16" x14ac:dyDescent="0.25">
      <c r="A223" s="190" t="s">
        <v>727</v>
      </c>
      <c r="B223" s="191"/>
      <c r="C223" s="27">
        <v>381</v>
      </c>
      <c r="D223" s="27">
        <v>382</v>
      </c>
      <c r="E223" s="28">
        <v>-2.6178010471204199E-3</v>
      </c>
      <c r="F223" s="27">
        <v>106</v>
      </c>
      <c r="G223" s="27">
        <v>83</v>
      </c>
      <c r="H223" s="27">
        <v>207</v>
      </c>
      <c r="I223" s="27">
        <v>150</v>
      </c>
      <c r="J223" s="27">
        <v>0</v>
      </c>
      <c r="K223" s="27">
        <v>0</v>
      </c>
      <c r="L223" s="27">
        <v>0</v>
      </c>
      <c r="M223" s="27">
        <v>0</v>
      </c>
      <c r="N223" s="27">
        <v>5</v>
      </c>
      <c r="O223" s="27">
        <v>22</v>
      </c>
      <c r="P223" s="29">
        <v>182</v>
      </c>
    </row>
    <row r="224" spans="1:16" x14ac:dyDescent="0.25">
      <c r="A224" s="30" t="s">
        <v>728</v>
      </c>
      <c r="B224" s="30" t="s">
        <v>729</v>
      </c>
      <c r="C224" s="14">
        <v>1</v>
      </c>
      <c r="D224" s="14">
        <v>6</v>
      </c>
      <c r="E224" s="31">
        <v>-0.83333333333333304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3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1</v>
      </c>
      <c r="D227" s="14">
        <v>0</v>
      </c>
      <c r="E227" s="31">
        <v>0</v>
      </c>
      <c r="F227" s="14">
        <v>1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2</v>
      </c>
      <c r="E228" s="31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4</v>
      </c>
      <c r="D230" s="14">
        <v>1</v>
      </c>
      <c r="E230" s="31">
        <v>3</v>
      </c>
      <c r="F230" s="14">
        <v>0</v>
      </c>
      <c r="G230" s="14">
        <v>0</v>
      </c>
      <c r="H230" s="14">
        <v>0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742</v>
      </c>
      <c r="B231" s="30" t="s">
        <v>743</v>
      </c>
      <c r="C231" s="14">
        <v>30</v>
      </c>
      <c r="D231" s="14">
        <v>26</v>
      </c>
      <c r="E231" s="31">
        <v>0.15384615384615399</v>
      </c>
      <c r="F231" s="14">
        <v>1</v>
      </c>
      <c r="G231" s="14">
        <v>0</v>
      </c>
      <c r="H231" s="14">
        <v>7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0</v>
      </c>
    </row>
    <row r="232" spans="1:16" x14ac:dyDescent="0.25">
      <c r="A232" s="30" t="s">
        <v>744</v>
      </c>
      <c r="B232" s="30" t="s">
        <v>745</v>
      </c>
      <c r="C232" s="14">
        <v>37</v>
      </c>
      <c r="D232" s="14">
        <v>21</v>
      </c>
      <c r="E232" s="31">
        <v>0.76190476190476197</v>
      </c>
      <c r="F232" s="14">
        <v>2</v>
      </c>
      <c r="G232" s="14">
        <v>2</v>
      </c>
      <c r="H232" s="14">
        <v>7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8</v>
      </c>
    </row>
    <row r="233" spans="1:16" x14ac:dyDescent="0.25">
      <c r="A233" s="30" t="s">
        <v>746</v>
      </c>
      <c r="B233" s="30" t="s">
        <v>747</v>
      </c>
      <c r="C233" s="14">
        <v>11</v>
      </c>
      <c r="D233" s="14">
        <v>29</v>
      </c>
      <c r="E233" s="31">
        <v>-0.62068965517241403</v>
      </c>
      <c r="F233" s="14">
        <v>0</v>
      </c>
      <c r="G233" s="14">
        <v>0</v>
      </c>
      <c r="H233" s="14">
        <v>14</v>
      </c>
      <c r="I233" s="14">
        <v>6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10</v>
      </c>
    </row>
    <row r="234" spans="1:16" ht="22.5" x14ac:dyDescent="0.25">
      <c r="A234" s="30" t="s">
        <v>748</v>
      </c>
      <c r="B234" s="30" t="s">
        <v>749</v>
      </c>
      <c r="C234" s="14">
        <v>5</v>
      </c>
      <c r="D234" s="14">
        <v>2</v>
      </c>
      <c r="E234" s="31">
        <v>1.5</v>
      </c>
      <c r="F234" s="14">
        <v>0</v>
      </c>
      <c r="G234" s="14">
        <v>0</v>
      </c>
      <c r="H234" s="14">
        <v>10</v>
      </c>
      <c r="I234" s="14">
        <v>4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2</v>
      </c>
    </row>
    <row r="235" spans="1:16" ht="33.75" x14ac:dyDescent="0.25">
      <c r="A235" s="30" t="s">
        <v>750</v>
      </c>
      <c r="B235" s="30" t="s">
        <v>751</v>
      </c>
      <c r="C235" s="14">
        <v>5</v>
      </c>
      <c r="D235" s="14">
        <v>1</v>
      </c>
      <c r="E235" s="31">
        <v>4</v>
      </c>
      <c r="F235" s="14">
        <v>0</v>
      </c>
      <c r="G235" s="14">
        <v>1</v>
      </c>
      <c r="H235" s="14">
        <v>4</v>
      </c>
      <c r="I235" s="14">
        <v>8</v>
      </c>
      <c r="J235" s="14">
        <v>0</v>
      </c>
      <c r="K235" s="14">
        <v>0</v>
      </c>
      <c r="L235" s="14">
        <v>0</v>
      </c>
      <c r="M235" s="14">
        <v>0</v>
      </c>
      <c r="N235" s="14">
        <v>1</v>
      </c>
      <c r="O235" s="14">
        <v>0</v>
      </c>
      <c r="P235" s="24">
        <v>2</v>
      </c>
    </row>
    <row r="236" spans="1:16" x14ac:dyDescent="0.25">
      <c r="A236" s="30" t="s">
        <v>752</v>
      </c>
      <c r="B236" s="30" t="s">
        <v>753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756</v>
      </c>
      <c r="B238" s="30" t="s">
        <v>757</v>
      </c>
      <c r="C238" s="14">
        <v>287</v>
      </c>
      <c r="D238" s="14">
        <v>286</v>
      </c>
      <c r="E238" s="31">
        <v>3.4965034965035E-3</v>
      </c>
      <c r="F238" s="14">
        <v>102</v>
      </c>
      <c r="G238" s="14">
        <v>80</v>
      </c>
      <c r="H238" s="14">
        <v>165</v>
      </c>
      <c r="I238" s="14">
        <v>126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22</v>
      </c>
      <c r="P238" s="24">
        <v>160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1</v>
      </c>
      <c r="E241" s="31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7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90" t="s">
        <v>768</v>
      </c>
      <c r="B244" s="191"/>
      <c r="C244" s="27">
        <v>17</v>
      </c>
      <c r="D244" s="27">
        <v>9</v>
      </c>
      <c r="E244" s="28">
        <v>0.88888888888888895</v>
      </c>
      <c r="F244" s="27">
        <v>0</v>
      </c>
      <c r="G244" s="27">
        <v>0</v>
      </c>
      <c r="H244" s="27">
        <v>3</v>
      </c>
      <c r="I244" s="27">
        <v>2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4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1</v>
      </c>
      <c r="E246" s="31">
        <v>-1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1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5</v>
      </c>
      <c r="D249" s="14">
        <v>4</v>
      </c>
      <c r="E249" s="31">
        <v>0.25</v>
      </c>
      <c r="F249" s="14">
        <v>0</v>
      </c>
      <c r="G249" s="14">
        <v>0</v>
      </c>
      <c r="H249" s="14">
        <v>2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3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1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1</v>
      </c>
      <c r="I259" s="14">
        <v>1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11</v>
      </c>
      <c r="D261" s="14">
        <v>4</v>
      </c>
      <c r="E261" s="31">
        <v>1.75</v>
      </c>
      <c r="F261" s="14">
        <v>0</v>
      </c>
      <c r="G261" s="14">
        <v>0</v>
      </c>
      <c r="H261" s="14">
        <v>0</v>
      </c>
      <c r="I261" s="14">
        <v>1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90" t="s">
        <v>821</v>
      </c>
      <c r="B271" s="191"/>
      <c r="C271" s="27">
        <v>171</v>
      </c>
      <c r="D271" s="27">
        <v>168</v>
      </c>
      <c r="E271" s="28">
        <v>1.7857142857142901E-2</v>
      </c>
      <c r="F271" s="27">
        <v>7</v>
      </c>
      <c r="G271" s="27">
        <v>3</v>
      </c>
      <c r="H271" s="27">
        <v>179</v>
      </c>
      <c r="I271" s="27">
        <v>186</v>
      </c>
      <c r="J271" s="27">
        <v>0</v>
      </c>
      <c r="K271" s="27">
        <v>3</v>
      </c>
      <c r="L271" s="27">
        <v>0</v>
      </c>
      <c r="M271" s="27">
        <v>1</v>
      </c>
      <c r="N271" s="27">
        <v>4</v>
      </c>
      <c r="O271" s="27">
        <v>0</v>
      </c>
      <c r="P271" s="29">
        <v>149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79</v>
      </c>
      <c r="D273" s="14">
        <v>75</v>
      </c>
      <c r="E273" s="31">
        <v>5.3333333333333302E-2</v>
      </c>
      <c r="F273" s="14">
        <v>5</v>
      </c>
      <c r="G273" s="14">
        <v>1</v>
      </c>
      <c r="H273" s="14">
        <v>95</v>
      </c>
      <c r="I273" s="14">
        <v>103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76</v>
      </c>
    </row>
    <row r="274" spans="1:16" ht="33.75" x14ac:dyDescent="0.25">
      <c r="A274" s="30" t="s">
        <v>826</v>
      </c>
      <c r="B274" s="30" t="s">
        <v>827</v>
      </c>
      <c r="C274" s="14">
        <v>78</v>
      </c>
      <c r="D274" s="14">
        <v>71</v>
      </c>
      <c r="E274" s="31">
        <v>9.85915492957746E-2</v>
      </c>
      <c r="F274" s="14">
        <v>1</v>
      </c>
      <c r="G274" s="14">
        <v>0</v>
      </c>
      <c r="H274" s="14">
        <v>78</v>
      </c>
      <c r="I274" s="14">
        <v>68</v>
      </c>
      <c r="J274" s="14">
        <v>0</v>
      </c>
      <c r="K274" s="14">
        <v>0</v>
      </c>
      <c r="L274" s="14">
        <v>0</v>
      </c>
      <c r="M274" s="14">
        <v>0</v>
      </c>
      <c r="N274" s="14">
        <v>4</v>
      </c>
      <c r="O274" s="14">
        <v>0</v>
      </c>
      <c r="P274" s="24">
        <v>55</v>
      </c>
    </row>
    <row r="275" spans="1:16" ht="22.5" x14ac:dyDescent="0.25">
      <c r="A275" s="30" t="s">
        <v>828</v>
      </c>
      <c r="B275" s="30" t="s">
        <v>829</v>
      </c>
      <c r="C275" s="14">
        <v>1</v>
      </c>
      <c r="D275" s="14">
        <v>3</v>
      </c>
      <c r="E275" s="31">
        <v>-0.66666666666666696</v>
      </c>
      <c r="F275" s="14">
        <v>0</v>
      </c>
      <c r="G275" s="14">
        <v>0</v>
      </c>
      <c r="H275" s="14">
        <v>1</v>
      </c>
      <c r="I275" s="14">
        <v>3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11</v>
      </c>
    </row>
    <row r="276" spans="1:16" x14ac:dyDescent="0.25">
      <c r="A276" s="30" t="s">
        <v>830</v>
      </c>
      <c r="B276" s="30" t="s">
        <v>831</v>
      </c>
      <c r="C276" s="14">
        <v>2</v>
      </c>
      <c r="D276" s="14">
        <v>2</v>
      </c>
      <c r="E276" s="31">
        <v>0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0</v>
      </c>
    </row>
    <row r="277" spans="1:16" ht="22.5" x14ac:dyDescent="0.25">
      <c r="A277" s="30" t="s">
        <v>832</v>
      </c>
      <c r="B277" s="30" t="s">
        <v>833</v>
      </c>
      <c r="C277" s="14">
        <v>6</v>
      </c>
      <c r="D277" s="14">
        <v>8</v>
      </c>
      <c r="E277" s="31">
        <v>-0.25</v>
      </c>
      <c r="F277" s="14">
        <v>1</v>
      </c>
      <c r="G277" s="14">
        <v>1</v>
      </c>
      <c r="H277" s="14">
        <v>1</v>
      </c>
      <c r="I277" s="14">
        <v>3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4</v>
      </c>
    </row>
    <row r="278" spans="1:16" ht="22.5" x14ac:dyDescent="0.25">
      <c r="A278" s="30" t="s">
        <v>834</v>
      </c>
      <c r="B278" s="30" t="s">
        <v>835</v>
      </c>
      <c r="C278" s="14">
        <v>5</v>
      </c>
      <c r="D278" s="14">
        <v>8</v>
      </c>
      <c r="E278" s="31">
        <v>-0.375</v>
      </c>
      <c r="F278" s="14">
        <v>0</v>
      </c>
      <c r="G278" s="14">
        <v>1</v>
      </c>
      <c r="H278" s="14">
        <v>2</v>
      </c>
      <c r="I278" s="14">
        <v>3</v>
      </c>
      <c r="J278" s="14">
        <v>0</v>
      </c>
      <c r="K278" s="14">
        <v>2</v>
      </c>
      <c r="L278" s="14">
        <v>0</v>
      </c>
      <c r="M278" s="14">
        <v>1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1</v>
      </c>
      <c r="E279" s="31">
        <v>-1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1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3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90" t="s">
        <v>880</v>
      </c>
      <c r="B301" s="191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90" t="s">
        <v>887</v>
      </c>
      <c r="B305" s="191"/>
      <c r="C305" s="27">
        <v>0</v>
      </c>
      <c r="D305" s="27">
        <v>1</v>
      </c>
      <c r="E305" s="28">
        <v>-1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1</v>
      </c>
      <c r="E308" s="31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90" t="s">
        <v>900</v>
      </c>
      <c r="B312" s="191"/>
      <c r="C312" s="27">
        <v>0</v>
      </c>
      <c r="D312" s="27">
        <v>3</v>
      </c>
      <c r="E312" s="28">
        <v>-1</v>
      </c>
      <c r="F312" s="27">
        <v>0</v>
      </c>
      <c r="G312" s="27">
        <v>0</v>
      </c>
      <c r="H312" s="27">
        <v>1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0</v>
      </c>
      <c r="D313" s="14">
        <v>1</v>
      </c>
      <c r="E313" s="31">
        <v>-1</v>
      </c>
      <c r="F313" s="14">
        <v>0</v>
      </c>
      <c r="G313" s="14">
        <v>0</v>
      </c>
      <c r="H313" s="14">
        <v>1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2</v>
      </c>
      <c r="E315" s="31">
        <v>-1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90" t="s">
        <v>911</v>
      </c>
      <c r="B318" s="191"/>
      <c r="C318" s="27">
        <v>1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1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90" t="s">
        <v>914</v>
      </c>
      <c r="B320" s="191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90" t="s">
        <v>919</v>
      </c>
      <c r="B323" s="191"/>
      <c r="C323" s="27">
        <v>2654</v>
      </c>
      <c r="D323" s="27">
        <v>2877</v>
      </c>
      <c r="E323" s="28">
        <v>-7.7511296489398696E-2</v>
      </c>
      <c r="F323" s="27">
        <v>6</v>
      </c>
      <c r="G323" s="27">
        <v>0</v>
      </c>
      <c r="H323" s="27">
        <v>15</v>
      </c>
      <c r="I323" s="27">
        <v>1</v>
      </c>
      <c r="J323" s="27">
        <v>0</v>
      </c>
      <c r="K323" s="27">
        <v>0</v>
      </c>
      <c r="L323" s="27">
        <v>0</v>
      </c>
      <c r="M323" s="27">
        <v>0</v>
      </c>
      <c r="N323" s="27">
        <v>11</v>
      </c>
      <c r="O323" s="27">
        <v>0</v>
      </c>
      <c r="P323" s="29">
        <v>6</v>
      </c>
    </row>
    <row r="324" spans="1:16" x14ac:dyDescent="0.25">
      <c r="A324" s="30" t="s">
        <v>920</v>
      </c>
      <c r="B324" s="30" t="s">
        <v>921</v>
      </c>
      <c r="C324" s="14">
        <v>2654</v>
      </c>
      <c r="D324" s="14">
        <v>2877</v>
      </c>
      <c r="E324" s="31">
        <v>-7.7511296489398696E-2</v>
      </c>
      <c r="F324" s="14">
        <v>6</v>
      </c>
      <c r="G324" s="14">
        <v>0</v>
      </c>
      <c r="H324" s="14">
        <v>15</v>
      </c>
      <c r="I324" s="14">
        <v>1</v>
      </c>
      <c r="J324" s="14">
        <v>0</v>
      </c>
      <c r="K324" s="14">
        <v>0</v>
      </c>
      <c r="L324" s="14">
        <v>0</v>
      </c>
      <c r="M324" s="14">
        <v>0</v>
      </c>
      <c r="N324" s="14">
        <v>11</v>
      </c>
      <c r="O324" s="14">
        <v>0</v>
      </c>
      <c r="P324" s="24">
        <v>6</v>
      </c>
    </row>
    <row r="325" spans="1:16" x14ac:dyDescent="0.25">
      <c r="A325" s="190" t="s">
        <v>922</v>
      </c>
      <c r="B325" s="191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90" t="s">
        <v>945</v>
      </c>
      <c r="B337" s="191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90" t="s">
        <v>948</v>
      </c>
      <c r="B339" s="191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2" t="s">
        <v>951</v>
      </c>
      <c r="B341" s="193"/>
      <c r="C341" s="32">
        <v>14338</v>
      </c>
      <c r="D341" s="32">
        <v>13581</v>
      </c>
      <c r="E341" s="33">
        <v>5.57396362565349E-2</v>
      </c>
      <c r="F341" s="32">
        <v>1510</v>
      </c>
      <c r="G341" s="32">
        <v>1060</v>
      </c>
      <c r="H341" s="32">
        <v>2201</v>
      </c>
      <c r="I341" s="32">
        <v>1880</v>
      </c>
      <c r="J341" s="32">
        <v>23</v>
      </c>
      <c r="K341" s="32">
        <v>33</v>
      </c>
      <c r="L341" s="32">
        <v>4</v>
      </c>
      <c r="M341" s="32">
        <v>6</v>
      </c>
      <c r="N341" s="32">
        <v>125</v>
      </c>
      <c r="O341" s="32">
        <v>104</v>
      </c>
      <c r="P341" s="32">
        <v>2566</v>
      </c>
    </row>
  </sheetData>
  <sheetProtection algorithmName="SHA-512" hashValue="LgIPnPn53UbUnNTPd+/aybSZ2klrDbYemdDVy5zrwaDTnJwbjUcpP0Ne6h5ldpEaPv/aYS0XVJR8vk7p4UeZ+w==" saltValue="fmfNgjtMyIYQ7HyXogN4i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80" t="s">
        <v>954</v>
      </c>
      <c r="B5" s="13" t="s">
        <v>955</v>
      </c>
      <c r="C5" s="24">
        <v>1</v>
      </c>
    </row>
    <row r="6" spans="1:3" x14ac:dyDescent="0.25">
      <c r="A6" s="181"/>
      <c r="B6" s="13" t="s">
        <v>329</v>
      </c>
      <c r="C6" s="24">
        <v>13</v>
      </c>
    </row>
    <row r="7" spans="1:3" x14ac:dyDescent="0.25">
      <c r="A7" s="181"/>
      <c r="B7" s="13" t="s">
        <v>956</v>
      </c>
      <c r="C7" s="24">
        <v>9</v>
      </c>
    </row>
    <row r="8" spans="1:3" x14ac:dyDescent="0.25">
      <c r="A8" s="181"/>
      <c r="B8" s="13" t="s">
        <v>957</v>
      </c>
      <c r="C8" s="24">
        <v>6</v>
      </c>
    </row>
    <row r="9" spans="1:3" x14ac:dyDescent="0.25">
      <c r="A9" s="181"/>
      <c r="B9" s="13" t="s">
        <v>958</v>
      </c>
      <c r="C9" s="24">
        <v>11</v>
      </c>
    </row>
    <row r="10" spans="1:3" x14ac:dyDescent="0.25">
      <c r="A10" s="181"/>
      <c r="B10" s="13" t="s">
        <v>959</v>
      </c>
      <c r="C10" s="24">
        <v>19</v>
      </c>
    </row>
    <row r="11" spans="1:3" x14ac:dyDescent="0.25">
      <c r="A11" s="181"/>
      <c r="B11" s="13" t="s">
        <v>960</v>
      </c>
      <c r="C11" s="24">
        <v>7</v>
      </c>
    </row>
    <row r="12" spans="1:3" x14ac:dyDescent="0.25">
      <c r="A12" s="181"/>
      <c r="B12" s="13" t="s">
        <v>513</v>
      </c>
      <c r="C12" s="24">
        <v>6</v>
      </c>
    </row>
    <row r="13" spans="1:3" x14ac:dyDescent="0.25">
      <c r="A13" s="181"/>
      <c r="B13" s="13" t="s">
        <v>961</v>
      </c>
      <c r="C13" s="24">
        <v>2</v>
      </c>
    </row>
    <row r="14" spans="1:3" x14ac:dyDescent="0.25">
      <c r="A14" s="181"/>
      <c r="B14" s="13" t="s">
        <v>962</v>
      </c>
      <c r="C14" s="23"/>
    </row>
    <row r="15" spans="1:3" x14ac:dyDescent="0.25">
      <c r="A15" s="181"/>
      <c r="B15" s="13" t="s">
        <v>646</v>
      </c>
      <c r="C15" s="24">
        <v>1</v>
      </c>
    </row>
    <row r="16" spans="1:3" x14ac:dyDescent="0.25">
      <c r="A16" s="181"/>
      <c r="B16" s="13" t="s">
        <v>963</v>
      </c>
      <c r="C16" s="24">
        <v>15</v>
      </c>
    </row>
    <row r="17" spans="1:3" x14ac:dyDescent="0.25">
      <c r="A17" s="181"/>
      <c r="B17" s="13" t="s">
        <v>964</v>
      </c>
      <c r="C17" s="24">
        <v>20</v>
      </c>
    </row>
    <row r="18" spans="1:3" x14ac:dyDescent="0.25">
      <c r="A18" s="181"/>
      <c r="B18" s="13" t="s">
        <v>965</v>
      </c>
      <c r="C18" s="24">
        <v>6</v>
      </c>
    </row>
    <row r="19" spans="1:3" x14ac:dyDescent="0.25">
      <c r="A19" s="182"/>
      <c r="B19" s="13" t="s">
        <v>106</v>
      </c>
      <c r="C19" s="24">
        <v>77</v>
      </c>
    </row>
    <row r="20" spans="1:3" x14ac:dyDescent="0.25">
      <c r="A20" s="180" t="s">
        <v>966</v>
      </c>
      <c r="B20" s="13" t="s">
        <v>967</v>
      </c>
      <c r="C20" s="24">
        <v>9</v>
      </c>
    </row>
    <row r="21" spans="1:3" x14ac:dyDescent="0.25">
      <c r="A21" s="182"/>
      <c r="B21" s="13" t="s">
        <v>968</v>
      </c>
      <c r="C21" s="24">
        <v>7</v>
      </c>
    </row>
    <row r="22" spans="1:3" x14ac:dyDescent="0.25">
      <c r="A22" s="180" t="s">
        <v>969</v>
      </c>
      <c r="B22" s="13" t="s">
        <v>970</v>
      </c>
      <c r="C22" s="24">
        <v>56</v>
      </c>
    </row>
    <row r="23" spans="1:3" x14ac:dyDescent="0.25">
      <c r="A23" s="181"/>
      <c r="B23" s="13" t="s">
        <v>971</v>
      </c>
      <c r="C23" s="24">
        <v>101</v>
      </c>
    </row>
    <row r="24" spans="1:3" x14ac:dyDescent="0.25">
      <c r="A24" s="182"/>
      <c r="B24" s="13" t="s">
        <v>972</v>
      </c>
      <c r="C24" s="23"/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/>
    </row>
    <row r="29" spans="1:3" x14ac:dyDescent="0.25">
      <c r="A29" s="180" t="s">
        <v>975</v>
      </c>
      <c r="B29" s="13" t="s">
        <v>976</v>
      </c>
      <c r="C29" s="24">
        <v>2</v>
      </c>
    </row>
    <row r="30" spans="1:3" x14ac:dyDescent="0.25">
      <c r="A30" s="181"/>
      <c r="B30" s="13" t="s">
        <v>977</v>
      </c>
      <c r="C30" s="24">
        <v>8</v>
      </c>
    </row>
    <row r="31" spans="1:3" x14ac:dyDescent="0.25">
      <c r="A31" s="181"/>
      <c r="B31" s="13" t="s">
        <v>978</v>
      </c>
      <c r="C31" s="23"/>
    </row>
    <row r="32" spans="1:3" x14ac:dyDescent="0.25">
      <c r="A32" s="182"/>
      <c r="B32" s="13" t="s">
        <v>979</v>
      </c>
      <c r="C32" s="24">
        <v>7</v>
      </c>
    </row>
    <row r="33" spans="1:3" x14ac:dyDescent="0.25">
      <c r="A33" s="12" t="s">
        <v>980</v>
      </c>
      <c r="B33" s="17"/>
      <c r="C33" s="24">
        <v>25</v>
      </c>
    </row>
    <row r="34" spans="1:3" x14ac:dyDescent="0.25">
      <c r="A34" s="12" t="s">
        <v>981</v>
      </c>
      <c r="B34" s="17"/>
      <c r="C34" s="24">
        <v>100</v>
      </c>
    </row>
    <row r="35" spans="1:3" x14ac:dyDescent="0.25">
      <c r="A35" s="12" t="s">
        <v>982</v>
      </c>
      <c r="B35" s="17"/>
      <c r="C35" s="24">
        <v>32</v>
      </c>
    </row>
    <row r="36" spans="1:3" x14ac:dyDescent="0.25">
      <c r="A36" s="12" t="s">
        <v>983</v>
      </c>
      <c r="B36" s="17"/>
      <c r="C36" s="23"/>
    </row>
    <row r="37" spans="1:3" x14ac:dyDescent="0.25">
      <c r="A37" s="12" t="s">
        <v>984</v>
      </c>
      <c r="B37" s="17"/>
      <c r="C37" s="24">
        <v>11</v>
      </c>
    </row>
    <row r="38" spans="1:3" x14ac:dyDescent="0.25">
      <c r="A38" s="12" t="s">
        <v>985</v>
      </c>
      <c r="B38" s="17"/>
      <c r="C38" s="24">
        <v>20</v>
      </c>
    </row>
    <row r="39" spans="1:3" x14ac:dyDescent="0.25">
      <c r="A39" s="12" t="s">
        <v>972</v>
      </c>
      <c r="B39" s="17"/>
      <c r="C39" s="24">
        <v>92</v>
      </c>
    </row>
    <row r="40" spans="1:3" x14ac:dyDescent="0.25">
      <c r="A40" s="180" t="s">
        <v>986</v>
      </c>
      <c r="B40" s="13" t="s">
        <v>987</v>
      </c>
      <c r="C40" s="24">
        <v>21</v>
      </c>
    </row>
    <row r="41" spans="1:3" x14ac:dyDescent="0.25">
      <c r="A41" s="181"/>
      <c r="B41" s="13" t="s">
        <v>988</v>
      </c>
      <c r="C41" s="23"/>
    </row>
    <row r="42" spans="1:3" x14ac:dyDescent="0.25">
      <c r="A42" s="181"/>
      <c r="B42" s="13" t="s">
        <v>989</v>
      </c>
      <c r="C42" s="24">
        <v>10</v>
      </c>
    </row>
    <row r="43" spans="1:3" x14ac:dyDescent="0.25">
      <c r="A43" s="181"/>
      <c r="B43" s="13" t="s">
        <v>990</v>
      </c>
      <c r="C43" s="23"/>
    </row>
    <row r="44" spans="1:3" x14ac:dyDescent="0.25">
      <c r="A44" s="182"/>
      <c r="B44" s="13" t="s">
        <v>991</v>
      </c>
      <c r="C44" s="23"/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5</v>
      </c>
    </row>
    <row r="49" spans="1:3" x14ac:dyDescent="0.25">
      <c r="A49" s="180" t="s">
        <v>76</v>
      </c>
      <c r="B49" s="13" t="s">
        <v>993</v>
      </c>
      <c r="C49" s="24">
        <v>58</v>
      </c>
    </row>
    <row r="50" spans="1:3" x14ac:dyDescent="0.25">
      <c r="A50" s="182"/>
      <c r="B50" s="13" t="s">
        <v>994</v>
      </c>
      <c r="C50" s="24">
        <v>123</v>
      </c>
    </row>
    <row r="51" spans="1:3" x14ac:dyDescent="0.25">
      <c r="A51" s="180" t="s">
        <v>995</v>
      </c>
      <c r="B51" s="13" t="s">
        <v>996</v>
      </c>
      <c r="C51" s="23"/>
    </row>
    <row r="52" spans="1:3" x14ac:dyDescent="0.25">
      <c r="A52" s="182"/>
      <c r="B52" s="13" t="s">
        <v>997</v>
      </c>
      <c r="C52" s="23"/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80" t="s">
        <v>240</v>
      </c>
      <c r="B56" s="13" t="s">
        <v>15</v>
      </c>
      <c r="C56" s="24">
        <v>537</v>
      </c>
    </row>
    <row r="57" spans="1:3" x14ac:dyDescent="0.25">
      <c r="A57" s="181"/>
      <c r="B57" s="13" t="s">
        <v>999</v>
      </c>
      <c r="C57" s="24">
        <v>16</v>
      </c>
    </row>
    <row r="58" spans="1:3" x14ac:dyDescent="0.25">
      <c r="A58" s="181"/>
      <c r="B58" s="13" t="s">
        <v>1000</v>
      </c>
      <c r="C58" s="24">
        <v>27</v>
      </c>
    </row>
    <row r="59" spans="1:3" x14ac:dyDescent="0.25">
      <c r="A59" s="181"/>
      <c r="B59" s="13" t="s">
        <v>1001</v>
      </c>
      <c r="C59" s="24">
        <v>69</v>
      </c>
    </row>
    <row r="60" spans="1:3" x14ac:dyDescent="0.25">
      <c r="A60" s="182"/>
      <c r="B60" s="13" t="s">
        <v>1002</v>
      </c>
      <c r="C60" s="24">
        <v>20</v>
      </c>
    </row>
    <row r="61" spans="1:3" x14ac:dyDescent="0.25">
      <c r="A61" s="180" t="s">
        <v>1003</v>
      </c>
      <c r="B61" s="13" t="s">
        <v>1004</v>
      </c>
      <c r="C61" s="24">
        <v>293</v>
      </c>
    </row>
    <row r="62" spans="1:3" x14ac:dyDescent="0.25">
      <c r="A62" s="181"/>
      <c r="B62" s="13" t="s">
        <v>1005</v>
      </c>
      <c r="C62" s="24">
        <v>14</v>
      </c>
    </row>
    <row r="63" spans="1:3" x14ac:dyDescent="0.25">
      <c r="A63" s="181"/>
      <c r="B63" s="13" t="s">
        <v>1006</v>
      </c>
      <c r="C63" s="24">
        <v>37</v>
      </c>
    </row>
    <row r="64" spans="1:3" x14ac:dyDescent="0.25">
      <c r="A64" s="181"/>
      <c r="B64" s="13" t="s">
        <v>1007</v>
      </c>
      <c r="C64" s="24">
        <v>212</v>
      </c>
    </row>
    <row r="65" spans="1:3" x14ac:dyDescent="0.25">
      <c r="A65" s="182"/>
      <c r="B65" s="13" t="s">
        <v>1002</v>
      </c>
      <c r="C65" s="24">
        <v>30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151</v>
      </c>
    </row>
    <row r="70" spans="1:3" ht="22.5" x14ac:dyDescent="0.25">
      <c r="A70" s="12" t="s">
        <v>1010</v>
      </c>
      <c r="B70" s="17"/>
      <c r="C70" s="24">
        <v>67</v>
      </c>
    </row>
    <row r="71" spans="1:3" ht="22.5" x14ac:dyDescent="0.25">
      <c r="A71" s="12" t="s">
        <v>1011</v>
      </c>
      <c r="B71" s="17"/>
      <c r="C71" s="24">
        <v>84</v>
      </c>
    </row>
    <row r="72" spans="1:3" x14ac:dyDescent="0.25">
      <c r="A72" s="180" t="s">
        <v>1012</v>
      </c>
      <c r="B72" s="13" t="s">
        <v>1013</v>
      </c>
      <c r="C72" s="23"/>
    </row>
    <row r="73" spans="1:3" x14ac:dyDescent="0.25">
      <c r="A73" s="182"/>
      <c r="B73" s="13" t="s">
        <v>1014</v>
      </c>
      <c r="C73" s="24">
        <v>19</v>
      </c>
    </row>
    <row r="74" spans="1:3" x14ac:dyDescent="0.25">
      <c r="A74" s="12" t="s">
        <v>1015</v>
      </c>
      <c r="B74" s="17"/>
      <c r="C74" s="24">
        <v>10</v>
      </c>
    </row>
    <row r="75" spans="1:3" x14ac:dyDescent="0.25">
      <c r="A75" s="12" t="s">
        <v>1016</v>
      </c>
      <c r="B75" s="17"/>
      <c r="C75" s="24">
        <v>12</v>
      </c>
    </row>
    <row r="76" spans="1:3" ht="22.5" x14ac:dyDescent="0.25">
      <c r="A76" s="12" t="s">
        <v>1017</v>
      </c>
      <c r="B76" s="17"/>
      <c r="C76" s="24">
        <v>0</v>
      </c>
    </row>
    <row r="77" spans="1:3" x14ac:dyDescent="0.25">
      <c r="A77" s="12" t="s">
        <v>1018</v>
      </c>
      <c r="B77" s="17"/>
      <c r="C77" s="23"/>
    </row>
    <row r="78" spans="1:3" x14ac:dyDescent="0.25">
      <c r="A78" s="12" t="s">
        <v>1019</v>
      </c>
      <c r="B78" s="17"/>
      <c r="C78" s="23"/>
    </row>
    <row r="79" spans="1:3" x14ac:dyDescent="0.25">
      <c r="A79" s="12" t="s">
        <v>1020</v>
      </c>
      <c r="B79" s="17"/>
      <c r="C79" s="23"/>
    </row>
  </sheetData>
  <sheetProtection algorithmName="SHA-512" hashValue="/htthPXjvQteU7hl+POpBV/qipfWb7utt6808+0OD3So2ApzTQJ4aaw23vZ/c7A7hoi8xBSW9+EAh/2uqXIb3Q==" saltValue="GAGKZ1xlJeuyqGmd294Lt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6" t="s">
        <v>1023</v>
      </c>
      <c r="B5" s="39" t="s">
        <v>1024</v>
      </c>
      <c r="C5" s="40">
        <v>19</v>
      </c>
    </row>
    <row r="6" spans="1:3" x14ac:dyDescent="0.25">
      <c r="A6" s="197"/>
      <c r="B6" s="39" t="s">
        <v>299</v>
      </c>
      <c r="C6" s="40">
        <v>420</v>
      </c>
    </row>
    <row r="7" spans="1:3" x14ac:dyDescent="0.25">
      <c r="A7" s="197"/>
      <c r="B7" s="39" t="s">
        <v>1025</v>
      </c>
      <c r="C7" s="40">
        <v>64</v>
      </c>
    </row>
    <row r="8" spans="1:3" x14ac:dyDescent="0.25">
      <c r="A8" s="197"/>
      <c r="B8" s="39" t="s">
        <v>1026</v>
      </c>
      <c r="C8" s="40">
        <v>3</v>
      </c>
    </row>
    <row r="9" spans="1:3" x14ac:dyDescent="0.25">
      <c r="A9" s="197"/>
      <c r="B9" s="39" t="s">
        <v>1027</v>
      </c>
      <c r="C9" s="40">
        <v>3</v>
      </c>
    </row>
    <row r="10" spans="1:3" x14ac:dyDescent="0.25">
      <c r="A10" s="197"/>
      <c r="B10" s="39" t="s">
        <v>1028</v>
      </c>
      <c r="C10" s="23"/>
    </row>
    <row r="11" spans="1:3" x14ac:dyDescent="0.25">
      <c r="A11" s="198"/>
      <c r="B11" s="39" t="s">
        <v>1029</v>
      </c>
      <c r="C11" s="23"/>
    </row>
    <row r="12" spans="1:3" x14ac:dyDescent="0.25">
      <c r="A12" s="196" t="s">
        <v>1030</v>
      </c>
      <c r="B12" s="39" t="s">
        <v>60</v>
      </c>
      <c r="C12" s="40">
        <v>164</v>
      </c>
    </row>
    <row r="13" spans="1:3" x14ac:dyDescent="0.25">
      <c r="A13" s="197"/>
      <c r="B13" s="39" t="s">
        <v>1031</v>
      </c>
      <c r="C13" s="40">
        <v>18</v>
      </c>
    </row>
    <row r="14" spans="1:3" x14ac:dyDescent="0.25">
      <c r="A14" s="197"/>
      <c r="B14" s="39" t="s">
        <v>1032</v>
      </c>
      <c r="C14" s="40">
        <v>32</v>
      </c>
    </row>
    <row r="15" spans="1:3" x14ac:dyDescent="0.25">
      <c r="A15" s="198"/>
      <c r="B15" s="39" t="s">
        <v>1033</v>
      </c>
      <c r="C15" s="40">
        <v>22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29</v>
      </c>
    </row>
    <row r="20" spans="1:3" x14ac:dyDescent="0.25">
      <c r="A20" s="38" t="s">
        <v>1036</v>
      </c>
      <c r="B20" s="41"/>
      <c r="C20" s="40">
        <v>14</v>
      </c>
    </row>
    <row r="21" spans="1:3" x14ac:dyDescent="0.25">
      <c r="A21" s="38" t="s">
        <v>1037</v>
      </c>
      <c r="B21" s="41"/>
      <c r="C21" s="40">
        <v>31</v>
      </c>
    </row>
    <row r="22" spans="1:3" x14ac:dyDescent="0.25">
      <c r="A22" s="38" t="s">
        <v>1038</v>
      </c>
      <c r="B22" s="41"/>
      <c r="C22" s="40">
        <v>31</v>
      </c>
    </row>
    <row r="23" spans="1:3" x14ac:dyDescent="0.25">
      <c r="A23" s="38" t="s">
        <v>1039</v>
      </c>
      <c r="B23" s="41"/>
      <c r="C23" s="40">
        <v>103</v>
      </c>
    </row>
    <row r="24" spans="1:3" x14ac:dyDescent="0.25">
      <c r="A24" s="38" t="s">
        <v>1040</v>
      </c>
      <c r="B24" s="41"/>
      <c r="C24" s="40">
        <v>98</v>
      </c>
    </row>
    <row r="25" spans="1:3" x14ac:dyDescent="0.25">
      <c r="A25" s="38" t="s">
        <v>1041</v>
      </c>
      <c r="B25" s="41"/>
      <c r="C25" s="40">
        <v>48</v>
      </c>
    </row>
    <row r="26" spans="1:3" x14ac:dyDescent="0.25">
      <c r="A26" s="38" t="s">
        <v>1042</v>
      </c>
      <c r="B26" s="41"/>
      <c r="C26" s="40">
        <v>3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46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2</v>
      </c>
    </row>
    <row r="33" spans="1:6" x14ac:dyDescent="0.25">
      <c r="A33" s="38" t="s">
        <v>1047</v>
      </c>
      <c r="B33" s="41"/>
      <c r="C33" s="40">
        <v>18</v>
      </c>
    </row>
    <row r="34" spans="1:6" x14ac:dyDescent="0.25">
      <c r="A34" s="38" t="s">
        <v>1048</v>
      </c>
      <c r="B34" s="41"/>
      <c r="C34" s="40">
        <v>77</v>
      </c>
    </row>
    <row r="35" spans="1:6" x14ac:dyDescent="0.25">
      <c r="A35" s="38" t="s">
        <v>1049</v>
      </c>
      <c r="B35" s="41"/>
      <c r="C35" s="40">
        <v>77</v>
      </c>
    </row>
    <row r="36" spans="1:6" x14ac:dyDescent="0.25">
      <c r="A36" s="38" t="s">
        <v>1050</v>
      </c>
      <c r="B36" s="41"/>
      <c r="C36" s="40">
        <v>41</v>
      </c>
    </row>
    <row r="37" spans="1:6" x14ac:dyDescent="0.25">
      <c r="A37" s="38" t="s">
        <v>1051</v>
      </c>
      <c r="B37" s="41"/>
      <c r="C37" s="40">
        <v>33</v>
      </c>
    </row>
    <row r="38" spans="1:6" x14ac:dyDescent="0.25">
      <c r="A38" s="38" t="s">
        <v>1052</v>
      </c>
      <c r="B38" s="41"/>
      <c r="C38" s="40">
        <v>2</v>
      </c>
    </row>
    <row r="39" spans="1:6" x14ac:dyDescent="0.25">
      <c r="A39" s="38" t="s">
        <v>1053</v>
      </c>
      <c r="B39" s="41"/>
      <c r="C39" s="40">
        <v>1</v>
      </c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5</v>
      </c>
    </row>
    <row r="44" spans="1:6" x14ac:dyDescent="0.25">
      <c r="A44" s="38" t="s">
        <v>109</v>
      </c>
      <c r="B44" s="41"/>
      <c r="C44" s="40">
        <v>3</v>
      </c>
    </row>
    <row r="45" spans="1:6" x14ac:dyDescent="0.25">
      <c r="A45" s="38" t="s">
        <v>1055</v>
      </c>
      <c r="B45" s="41"/>
      <c r="C45" s="40">
        <v>2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9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200"/>
      <c r="B49" s="44" t="s">
        <v>1059</v>
      </c>
      <c r="C49" s="18"/>
      <c r="D49" s="18"/>
      <c r="E49" s="18"/>
      <c r="F49" s="23"/>
    </row>
    <row r="50" spans="1:6" x14ac:dyDescent="0.25">
      <c r="A50" s="200"/>
      <c r="B50" s="44" t="s">
        <v>1060</v>
      </c>
      <c r="C50" s="45">
        <v>1</v>
      </c>
      <c r="D50" s="45">
        <v>0</v>
      </c>
      <c r="E50" s="45">
        <v>0</v>
      </c>
      <c r="F50" s="40">
        <v>0</v>
      </c>
    </row>
    <row r="51" spans="1:6" x14ac:dyDescent="0.25">
      <c r="A51" s="200"/>
      <c r="B51" s="44" t="s">
        <v>1061</v>
      </c>
      <c r="C51" s="18"/>
      <c r="D51" s="18"/>
      <c r="E51" s="18"/>
      <c r="F51" s="23"/>
    </row>
    <row r="52" spans="1:6" x14ac:dyDescent="0.25">
      <c r="A52" s="200"/>
      <c r="B52" s="44" t="s">
        <v>329</v>
      </c>
      <c r="C52" s="45">
        <v>46</v>
      </c>
      <c r="D52" s="45">
        <v>23</v>
      </c>
      <c r="E52" s="45">
        <v>18</v>
      </c>
      <c r="F52" s="40">
        <v>15</v>
      </c>
    </row>
    <row r="53" spans="1:6" x14ac:dyDescent="0.25">
      <c r="A53" s="200"/>
      <c r="B53" s="44" t="s">
        <v>1062</v>
      </c>
      <c r="C53" s="45">
        <v>173</v>
      </c>
      <c r="D53" s="45">
        <v>75</v>
      </c>
      <c r="E53" s="45">
        <v>16</v>
      </c>
      <c r="F53" s="40">
        <v>10</v>
      </c>
    </row>
    <row r="54" spans="1:6" x14ac:dyDescent="0.25">
      <c r="A54" s="200"/>
      <c r="B54" s="44" t="s">
        <v>1063</v>
      </c>
      <c r="C54" s="45">
        <v>60</v>
      </c>
      <c r="D54" s="45">
        <v>12</v>
      </c>
      <c r="E54" s="45">
        <v>5</v>
      </c>
      <c r="F54" s="40">
        <v>4</v>
      </c>
    </row>
    <row r="55" spans="1:6" x14ac:dyDescent="0.25">
      <c r="A55" s="200"/>
      <c r="B55" s="44" t="s">
        <v>1064</v>
      </c>
      <c r="C55" s="45">
        <v>3</v>
      </c>
      <c r="D55" s="45">
        <v>0</v>
      </c>
      <c r="E55" s="45">
        <v>0</v>
      </c>
      <c r="F55" s="40">
        <v>0</v>
      </c>
    </row>
    <row r="56" spans="1:6" x14ac:dyDescent="0.25">
      <c r="A56" s="200"/>
      <c r="B56" s="44" t="s">
        <v>1065</v>
      </c>
      <c r="C56" s="18"/>
      <c r="D56" s="18"/>
      <c r="E56" s="18"/>
      <c r="F56" s="23"/>
    </row>
    <row r="57" spans="1:6" x14ac:dyDescent="0.25">
      <c r="A57" s="200"/>
      <c r="B57" s="44" t="s">
        <v>1066</v>
      </c>
      <c r="C57" s="45">
        <v>26</v>
      </c>
      <c r="D57" s="45">
        <v>0</v>
      </c>
      <c r="E57" s="45">
        <v>6</v>
      </c>
      <c r="F57" s="40">
        <v>5</v>
      </c>
    </row>
    <row r="58" spans="1:6" x14ac:dyDescent="0.25">
      <c r="A58" s="200"/>
      <c r="B58" s="44" t="s">
        <v>1067</v>
      </c>
      <c r="C58" s="45">
        <v>13</v>
      </c>
      <c r="D58" s="45">
        <v>0</v>
      </c>
      <c r="E58" s="45">
        <v>1</v>
      </c>
      <c r="F58" s="40">
        <v>1</v>
      </c>
    </row>
    <row r="59" spans="1:6" x14ac:dyDescent="0.25">
      <c r="A59" s="200"/>
      <c r="B59" s="44" t="s">
        <v>1068</v>
      </c>
      <c r="C59" s="45">
        <v>2</v>
      </c>
      <c r="D59" s="45">
        <v>0</v>
      </c>
      <c r="E59" s="45">
        <v>0</v>
      </c>
      <c r="F59" s="40">
        <v>0</v>
      </c>
    </row>
    <row r="60" spans="1:6" x14ac:dyDescent="0.25">
      <c r="A60" s="200"/>
      <c r="B60" s="44" t="s">
        <v>400</v>
      </c>
      <c r="C60" s="18"/>
      <c r="D60" s="18"/>
      <c r="E60" s="18"/>
      <c r="F60" s="23"/>
    </row>
    <row r="61" spans="1:6" x14ac:dyDescent="0.25">
      <c r="A61" s="200"/>
      <c r="B61" s="44" t="s">
        <v>1069</v>
      </c>
      <c r="C61" s="45">
        <v>4</v>
      </c>
      <c r="D61" s="45">
        <v>0</v>
      </c>
      <c r="E61" s="45">
        <v>3</v>
      </c>
      <c r="F61" s="40">
        <v>0</v>
      </c>
    </row>
    <row r="62" spans="1:6" x14ac:dyDescent="0.25">
      <c r="A62" s="200"/>
      <c r="B62" s="44" t="s">
        <v>1070</v>
      </c>
      <c r="C62" s="45">
        <v>3</v>
      </c>
      <c r="D62" s="45">
        <v>0</v>
      </c>
      <c r="E62" s="45">
        <v>3</v>
      </c>
      <c r="F62" s="40">
        <v>0</v>
      </c>
    </row>
    <row r="63" spans="1:6" x14ac:dyDescent="0.25">
      <c r="A63" s="200"/>
      <c r="B63" s="44" t="s">
        <v>1071</v>
      </c>
      <c r="C63" s="18"/>
      <c r="D63" s="18"/>
      <c r="E63" s="18"/>
      <c r="F63" s="23"/>
    </row>
    <row r="64" spans="1:6" x14ac:dyDescent="0.25">
      <c r="A64" s="200"/>
      <c r="B64" s="44" t="s">
        <v>1072</v>
      </c>
      <c r="C64" s="45">
        <v>18</v>
      </c>
      <c r="D64" s="45">
        <v>11</v>
      </c>
      <c r="E64" s="45">
        <v>6</v>
      </c>
      <c r="F64" s="40">
        <v>1</v>
      </c>
    </row>
    <row r="65" spans="1:6" x14ac:dyDescent="0.25">
      <c r="A65" s="200"/>
      <c r="B65" s="44" t="s">
        <v>1073</v>
      </c>
      <c r="C65" s="45">
        <v>1</v>
      </c>
      <c r="D65" s="45">
        <v>0</v>
      </c>
      <c r="E65" s="45">
        <v>0</v>
      </c>
      <c r="F65" s="40">
        <v>0</v>
      </c>
    </row>
    <row r="66" spans="1:6" x14ac:dyDescent="0.25">
      <c r="A66" s="201"/>
      <c r="B66" s="44" t="s">
        <v>1074</v>
      </c>
      <c r="C66" s="45">
        <v>1</v>
      </c>
      <c r="D66" s="45">
        <v>2</v>
      </c>
      <c r="E66" s="45">
        <v>0</v>
      </c>
      <c r="F66" s="40">
        <v>0</v>
      </c>
    </row>
    <row r="67" spans="1:6" x14ac:dyDescent="0.25">
      <c r="A67" s="194" t="s">
        <v>1075</v>
      </c>
      <c r="B67" s="195"/>
      <c r="C67" s="46">
        <v>351</v>
      </c>
      <c r="D67" s="46">
        <v>123</v>
      </c>
      <c r="E67" s="46">
        <v>58</v>
      </c>
      <c r="F67" s="46">
        <v>36</v>
      </c>
    </row>
    <row r="68" spans="1:6" x14ac:dyDescent="0.25">
      <c r="A68" s="199" t="s">
        <v>969</v>
      </c>
      <c r="B68" s="44" t="s">
        <v>1076</v>
      </c>
      <c r="C68" s="45">
        <v>3</v>
      </c>
      <c r="D68" s="45">
        <v>0</v>
      </c>
      <c r="E68" s="45">
        <v>0</v>
      </c>
      <c r="F68" s="40">
        <v>0</v>
      </c>
    </row>
    <row r="69" spans="1:6" x14ac:dyDescent="0.25">
      <c r="A69" s="200"/>
      <c r="B69" s="44" t="s">
        <v>1077</v>
      </c>
      <c r="C69" s="18"/>
      <c r="D69" s="18"/>
      <c r="E69" s="18"/>
      <c r="F69" s="23"/>
    </row>
    <row r="70" spans="1:6" x14ac:dyDescent="0.25">
      <c r="A70" s="201"/>
      <c r="B70" s="44" t="s">
        <v>106</v>
      </c>
      <c r="C70" s="45">
        <v>18</v>
      </c>
      <c r="D70" s="45">
        <v>0</v>
      </c>
      <c r="E70" s="45">
        <v>0</v>
      </c>
      <c r="F70" s="40">
        <v>0</v>
      </c>
    </row>
    <row r="71" spans="1:6" x14ac:dyDescent="0.25">
      <c r="A71" s="194" t="s">
        <v>1078</v>
      </c>
      <c r="B71" s="195"/>
      <c r="C71" s="46">
        <v>21</v>
      </c>
      <c r="D71" s="46">
        <v>0</v>
      </c>
      <c r="E71" s="46">
        <v>0</v>
      </c>
      <c r="F71" s="46">
        <v>0</v>
      </c>
    </row>
  </sheetData>
  <sheetProtection algorithmName="SHA-512" hashValue="eJcpNiwlGU4yUNcqPYV1h+Ly222eIexAsolRh6+qemMjD5FhELjZCUxqpJTeZ5oUHP0GQgz3LdHH4j+3Jrh7Aw==" saltValue="edbq1Lawg5Qilci3C+GSmg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7" t="s">
        <v>1081</v>
      </c>
      <c r="B5" s="13" t="s">
        <v>1082</v>
      </c>
      <c r="C5" s="24">
        <v>740</v>
      </c>
    </row>
    <row r="6" spans="1:3" x14ac:dyDescent="0.25">
      <c r="A6" s="188"/>
      <c r="B6" s="13" t="s">
        <v>1024</v>
      </c>
      <c r="C6" s="24">
        <v>271</v>
      </c>
    </row>
    <row r="7" spans="1:3" x14ac:dyDescent="0.25">
      <c r="A7" s="188"/>
      <c r="B7" s="13" t="s">
        <v>1083</v>
      </c>
      <c r="C7" s="24">
        <v>858</v>
      </c>
    </row>
    <row r="8" spans="1:3" x14ac:dyDescent="0.25">
      <c r="A8" s="188"/>
      <c r="B8" s="13" t="s">
        <v>1084</v>
      </c>
      <c r="C8" s="24">
        <v>106</v>
      </c>
    </row>
    <row r="9" spans="1:3" x14ac:dyDescent="0.25">
      <c r="A9" s="188"/>
      <c r="B9" s="13" t="s">
        <v>1026</v>
      </c>
      <c r="C9" s="24">
        <v>3</v>
      </c>
    </row>
    <row r="10" spans="1:3" x14ac:dyDescent="0.25">
      <c r="A10" s="188"/>
      <c r="B10" s="13" t="s">
        <v>1027</v>
      </c>
      <c r="C10" s="24">
        <v>3</v>
      </c>
    </row>
    <row r="11" spans="1:3" x14ac:dyDescent="0.25">
      <c r="A11" s="188"/>
      <c r="B11" s="13" t="s">
        <v>1085</v>
      </c>
      <c r="C11" s="24">
        <v>1</v>
      </c>
    </row>
    <row r="12" spans="1:3" x14ac:dyDescent="0.25">
      <c r="A12" s="189"/>
      <c r="B12" s="13" t="s">
        <v>1086</v>
      </c>
      <c r="C12" s="24">
        <v>1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674</v>
      </c>
    </row>
    <row r="17" spans="1:3" x14ac:dyDescent="0.25">
      <c r="A17" s="22" t="s">
        <v>1089</v>
      </c>
      <c r="B17" s="17"/>
      <c r="C17" s="24">
        <v>279</v>
      </c>
    </row>
    <row r="18" spans="1:3" x14ac:dyDescent="0.25">
      <c r="A18" s="22" t="s">
        <v>1090</v>
      </c>
      <c r="B18" s="17"/>
      <c r="C18" s="24">
        <v>185</v>
      </c>
    </row>
    <row r="19" spans="1:3" x14ac:dyDescent="0.25">
      <c r="A19" s="22" t="s">
        <v>1091</v>
      </c>
      <c r="B19" s="17"/>
      <c r="C19" s="24">
        <v>85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4">
        <v>7</v>
      </c>
    </row>
    <row r="24" spans="1:3" x14ac:dyDescent="0.25">
      <c r="A24" s="22" t="s">
        <v>1094</v>
      </c>
      <c r="B24" s="17"/>
      <c r="C24" s="24">
        <v>14</v>
      </c>
    </row>
    <row r="25" spans="1:3" x14ac:dyDescent="0.25">
      <c r="A25" s="22" t="s">
        <v>1095</v>
      </c>
      <c r="B25" s="17"/>
      <c r="C25" s="24">
        <v>1</v>
      </c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4">
        <v>3</v>
      </c>
    </row>
    <row r="28" spans="1:3" x14ac:dyDescent="0.25">
      <c r="A28" s="22" t="s">
        <v>1098</v>
      </c>
      <c r="B28" s="17"/>
      <c r="C28" s="24">
        <v>20</v>
      </c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3"/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37</v>
      </c>
    </row>
    <row r="38" spans="1:3" x14ac:dyDescent="0.25">
      <c r="A38" s="22" t="s">
        <v>1103</v>
      </c>
      <c r="B38" s="17"/>
      <c r="C38" s="24">
        <v>15</v>
      </c>
    </row>
    <row r="39" spans="1:3" x14ac:dyDescent="0.25">
      <c r="A39" s="22" t="s">
        <v>1104</v>
      </c>
      <c r="B39" s="17"/>
      <c r="C39" s="24">
        <v>441</v>
      </c>
    </row>
    <row r="40" spans="1:3" x14ac:dyDescent="0.25">
      <c r="A40" s="22" t="s">
        <v>1105</v>
      </c>
      <c r="B40" s="17"/>
      <c r="C40" s="24">
        <v>226</v>
      </c>
    </row>
    <row r="41" spans="1:3" x14ac:dyDescent="0.25">
      <c r="A41" s="22" t="s">
        <v>1106</v>
      </c>
      <c r="B41" s="17"/>
      <c r="C41" s="24">
        <v>157</v>
      </c>
    </row>
    <row r="42" spans="1:3" x14ac:dyDescent="0.25">
      <c r="A42" s="22" t="s">
        <v>1107</v>
      </c>
      <c r="B42" s="17"/>
      <c r="C42" s="24">
        <v>63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3"/>
    </row>
    <row r="47" spans="1:3" x14ac:dyDescent="0.25">
      <c r="A47" s="22" t="s">
        <v>1110</v>
      </c>
      <c r="B47" s="17"/>
      <c r="C47" s="24">
        <v>3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7" t="s">
        <v>1112</v>
      </c>
      <c r="B51" s="13" t="s">
        <v>1113</v>
      </c>
      <c r="C51" s="24">
        <v>190</v>
      </c>
    </row>
    <row r="52" spans="1:6" x14ac:dyDescent="0.25">
      <c r="A52" s="188"/>
      <c r="B52" s="13" t="s">
        <v>1114</v>
      </c>
      <c r="C52" s="24">
        <v>172</v>
      </c>
    </row>
    <row r="53" spans="1:6" x14ac:dyDescent="0.25">
      <c r="A53" s="188"/>
      <c r="B53" s="13" t="s">
        <v>1115</v>
      </c>
      <c r="C53" s="24">
        <v>146</v>
      </c>
    </row>
    <row r="54" spans="1:6" x14ac:dyDescent="0.25">
      <c r="A54" s="189"/>
      <c r="B54" s="13" t="s">
        <v>1116</v>
      </c>
      <c r="C54" s="23"/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2</v>
      </c>
    </row>
    <row r="59" spans="1:6" x14ac:dyDescent="0.25">
      <c r="A59" s="22" t="s">
        <v>109</v>
      </c>
      <c r="B59" s="17"/>
      <c r="C59" s="24">
        <v>1</v>
      </c>
    </row>
    <row r="60" spans="1:6" x14ac:dyDescent="0.25">
      <c r="A60" s="22" t="s">
        <v>1055</v>
      </c>
      <c r="B60" s="17"/>
      <c r="C60" s="24">
        <v>1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7" t="s">
        <v>954</v>
      </c>
      <c r="B63" s="13" t="s">
        <v>1058</v>
      </c>
      <c r="C63" s="18"/>
      <c r="D63" s="18"/>
      <c r="E63" s="18"/>
      <c r="F63" s="23"/>
    </row>
    <row r="64" spans="1:6" x14ac:dyDescent="0.25">
      <c r="A64" s="188"/>
      <c r="B64" s="13" t="s">
        <v>1059</v>
      </c>
      <c r="C64" s="18"/>
      <c r="D64" s="18"/>
      <c r="E64" s="18"/>
      <c r="F64" s="23"/>
    </row>
    <row r="65" spans="1:6" x14ac:dyDescent="0.25">
      <c r="A65" s="188"/>
      <c r="B65" s="13" t="s">
        <v>1060</v>
      </c>
      <c r="C65" s="18"/>
      <c r="D65" s="18"/>
      <c r="E65" s="18"/>
      <c r="F65" s="23"/>
    </row>
    <row r="66" spans="1:6" x14ac:dyDescent="0.25">
      <c r="A66" s="188"/>
      <c r="B66" s="13" t="s">
        <v>1061</v>
      </c>
      <c r="C66" s="18"/>
      <c r="D66" s="18"/>
      <c r="E66" s="18"/>
      <c r="F66" s="23"/>
    </row>
    <row r="67" spans="1:6" x14ac:dyDescent="0.25">
      <c r="A67" s="188"/>
      <c r="B67" s="13" t="s">
        <v>329</v>
      </c>
      <c r="C67" s="14">
        <v>41</v>
      </c>
      <c r="D67" s="14">
        <v>15</v>
      </c>
      <c r="E67" s="14">
        <v>58</v>
      </c>
      <c r="F67" s="24">
        <v>37</v>
      </c>
    </row>
    <row r="68" spans="1:6" x14ac:dyDescent="0.25">
      <c r="A68" s="188"/>
      <c r="B68" s="13" t="s">
        <v>1117</v>
      </c>
      <c r="C68" s="14">
        <v>535</v>
      </c>
      <c r="D68" s="14">
        <v>233</v>
      </c>
      <c r="E68" s="14">
        <v>93</v>
      </c>
      <c r="F68" s="24">
        <v>65</v>
      </c>
    </row>
    <row r="69" spans="1:6" x14ac:dyDescent="0.25">
      <c r="A69" s="188"/>
      <c r="B69" s="13" t="s">
        <v>1118</v>
      </c>
      <c r="C69" s="14">
        <v>206</v>
      </c>
      <c r="D69" s="14">
        <v>8</v>
      </c>
      <c r="E69" s="14">
        <v>3</v>
      </c>
      <c r="F69" s="24">
        <v>2</v>
      </c>
    </row>
    <row r="70" spans="1:6" x14ac:dyDescent="0.25">
      <c r="A70" s="188"/>
      <c r="B70" s="13" t="s">
        <v>1064</v>
      </c>
      <c r="C70" s="14">
        <v>2</v>
      </c>
      <c r="D70" s="14">
        <v>2</v>
      </c>
      <c r="E70" s="14">
        <v>8</v>
      </c>
      <c r="F70" s="24">
        <v>0</v>
      </c>
    </row>
    <row r="71" spans="1:6" x14ac:dyDescent="0.25">
      <c r="A71" s="188"/>
      <c r="B71" s="13" t="s">
        <v>1119</v>
      </c>
      <c r="C71" s="14">
        <v>0</v>
      </c>
      <c r="D71" s="14">
        <v>2</v>
      </c>
      <c r="E71" s="14">
        <v>2</v>
      </c>
      <c r="F71" s="24">
        <v>0</v>
      </c>
    </row>
    <row r="72" spans="1:6" x14ac:dyDescent="0.25">
      <c r="A72" s="188"/>
      <c r="B72" s="13" t="s">
        <v>1120</v>
      </c>
      <c r="C72" s="14">
        <v>32</v>
      </c>
      <c r="D72" s="14">
        <v>6</v>
      </c>
      <c r="E72" s="14">
        <v>80</v>
      </c>
      <c r="F72" s="24">
        <v>56</v>
      </c>
    </row>
    <row r="73" spans="1:6" x14ac:dyDescent="0.25">
      <c r="A73" s="188"/>
      <c r="B73" s="13" t="s">
        <v>1121</v>
      </c>
      <c r="C73" s="14">
        <v>32</v>
      </c>
      <c r="D73" s="14">
        <v>7</v>
      </c>
      <c r="E73" s="14">
        <v>36</v>
      </c>
      <c r="F73" s="24">
        <v>24</v>
      </c>
    </row>
    <row r="74" spans="1:6" x14ac:dyDescent="0.25">
      <c r="A74" s="188"/>
      <c r="B74" s="13" t="s">
        <v>1068</v>
      </c>
      <c r="C74" s="14">
        <v>9</v>
      </c>
      <c r="D74" s="14">
        <v>0</v>
      </c>
      <c r="E74" s="14">
        <v>0</v>
      </c>
      <c r="F74" s="24">
        <v>0</v>
      </c>
    </row>
    <row r="75" spans="1:6" x14ac:dyDescent="0.25">
      <c r="A75" s="188"/>
      <c r="B75" s="13" t="s">
        <v>400</v>
      </c>
      <c r="C75" s="14">
        <v>1</v>
      </c>
      <c r="D75" s="14">
        <v>0</v>
      </c>
      <c r="E75" s="14">
        <v>0</v>
      </c>
      <c r="F75" s="24">
        <v>0</v>
      </c>
    </row>
    <row r="76" spans="1:6" x14ac:dyDescent="0.25">
      <c r="A76" s="188"/>
      <c r="B76" s="13" t="s">
        <v>1069</v>
      </c>
      <c r="C76" s="14">
        <v>1</v>
      </c>
      <c r="D76" s="14">
        <v>0</v>
      </c>
      <c r="E76" s="14">
        <v>1</v>
      </c>
      <c r="F76" s="24">
        <v>0</v>
      </c>
    </row>
    <row r="77" spans="1:6" x14ac:dyDescent="0.25">
      <c r="A77" s="188"/>
      <c r="B77" s="13" t="s">
        <v>1070</v>
      </c>
      <c r="C77" s="14">
        <v>6</v>
      </c>
      <c r="D77" s="14">
        <v>1</v>
      </c>
      <c r="E77" s="14">
        <v>2</v>
      </c>
      <c r="F77" s="24">
        <v>0</v>
      </c>
    </row>
    <row r="78" spans="1:6" x14ac:dyDescent="0.25">
      <c r="A78" s="188"/>
      <c r="B78" s="13" t="s">
        <v>1071</v>
      </c>
      <c r="C78" s="14">
        <v>1</v>
      </c>
      <c r="D78" s="14">
        <v>0</v>
      </c>
      <c r="E78" s="14">
        <v>0</v>
      </c>
      <c r="F78" s="24">
        <v>0</v>
      </c>
    </row>
    <row r="79" spans="1:6" x14ac:dyDescent="0.25">
      <c r="A79" s="188"/>
      <c r="B79" s="13" t="s">
        <v>1072</v>
      </c>
      <c r="C79" s="14">
        <v>166</v>
      </c>
      <c r="D79" s="14">
        <v>107</v>
      </c>
      <c r="E79" s="14">
        <v>68</v>
      </c>
      <c r="F79" s="24">
        <v>40</v>
      </c>
    </row>
    <row r="80" spans="1:6" x14ac:dyDescent="0.25">
      <c r="A80" s="188"/>
      <c r="B80" s="13" t="s">
        <v>1073</v>
      </c>
      <c r="C80" s="14">
        <v>2</v>
      </c>
      <c r="D80" s="14">
        <v>1</v>
      </c>
      <c r="E80" s="14">
        <v>2</v>
      </c>
      <c r="F80" s="24">
        <v>1</v>
      </c>
    </row>
    <row r="81" spans="1:6" x14ac:dyDescent="0.25">
      <c r="A81" s="189"/>
      <c r="B81" s="13" t="s">
        <v>1074</v>
      </c>
      <c r="C81" s="18"/>
      <c r="D81" s="18"/>
      <c r="E81" s="18"/>
      <c r="F81" s="23"/>
    </row>
    <row r="82" spans="1:6" x14ac:dyDescent="0.25">
      <c r="A82" s="202" t="s">
        <v>1075</v>
      </c>
      <c r="B82" s="203"/>
      <c r="C82" s="32">
        <v>1034</v>
      </c>
      <c r="D82" s="32">
        <v>382</v>
      </c>
      <c r="E82" s="32">
        <v>353</v>
      </c>
      <c r="F82" s="32">
        <v>225</v>
      </c>
    </row>
    <row r="83" spans="1:6" x14ac:dyDescent="0.25">
      <c r="A83" s="187" t="s">
        <v>1122</v>
      </c>
      <c r="B83" s="13" t="s">
        <v>1076</v>
      </c>
      <c r="C83" s="18"/>
      <c r="D83" s="18"/>
      <c r="E83" s="18"/>
      <c r="F83" s="23"/>
    </row>
    <row r="84" spans="1:6" x14ac:dyDescent="0.25">
      <c r="A84" s="188"/>
      <c r="B84" s="13" t="s">
        <v>1077</v>
      </c>
      <c r="C84" s="18"/>
      <c r="D84" s="18"/>
      <c r="E84" s="18"/>
      <c r="F84" s="23"/>
    </row>
    <row r="85" spans="1:6" x14ac:dyDescent="0.25">
      <c r="A85" s="189"/>
      <c r="B85" s="13" t="s">
        <v>106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25">
      <c r="A86" s="202" t="s">
        <v>1123</v>
      </c>
      <c r="B86" s="203"/>
      <c r="C86" s="32">
        <v>1</v>
      </c>
      <c r="D86" s="32">
        <v>0</v>
      </c>
      <c r="E86" s="32">
        <v>0</v>
      </c>
      <c r="F86" s="32">
        <v>0</v>
      </c>
    </row>
  </sheetData>
  <sheetProtection algorithmName="SHA-512" hashValue="VtdQ6j/s99VovHoGFDNjHIsV9Nsh4wzp7wPhGmT+Q05tzeVvhw9FSFm3PG4hBGoiNMOyb/8xcYBpKHE7wZbhaQ==" saltValue="2REBGwSobzmeu71hiJa0J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4</v>
      </c>
    </row>
    <row r="6" spans="1:3" x14ac:dyDescent="0.25">
      <c r="A6" s="12" t="s">
        <v>1127</v>
      </c>
      <c r="B6" s="17"/>
      <c r="C6" s="24">
        <v>437</v>
      </c>
    </row>
    <row r="7" spans="1:3" x14ac:dyDescent="0.25">
      <c r="A7" s="12" t="s">
        <v>1128</v>
      </c>
      <c r="B7" s="17"/>
      <c r="C7" s="24">
        <v>0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</v>
      </c>
    </row>
    <row r="14" spans="1:3" x14ac:dyDescent="0.25">
      <c r="A14" s="12" t="s">
        <v>1127</v>
      </c>
      <c r="B14" s="17"/>
      <c r="C14" s="24">
        <v>11</v>
      </c>
    </row>
    <row r="15" spans="1:3" x14ac:dyDescent="0.25">
      <c r="A15" s="12" t="s">
        <v>1132</v>
      </c>
      <c r="B15" s="17"/>
      <c r="C15" s="24">
        <v>0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/>
    </row>
    <row r="22" spans="1:3" x14ac:dyDescent="0.25">
      <c r="A22" s="12" t="s">
        <v>1134</v>
      </c>
      <c r="B22" s="17"/>
      <c r="C22" s="23"/>
    </row>
    <row r="23" spans="1:3" x14ac:dyDescent="0.25">
      <c r="A23" s="12" t="s">
        <v>1135</v>
      </c>
      <c r="B23" s="17"/>
      <c r="C23" s="23"/>
    </row>
    <row r="24" spans="1:3" x14ac:dyDescent="0.25">
      <c r="A24" s="12" t="s">
        <v>1136</v>
      </c>
      <c r="B24" s="17"/>
      <c r="C24" s="23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4</v>
      </c>
    </row>
    <row r="29" spans="1:3" x14ac:dyDescent="0.25">
      <c r="A29" s="12" t="s">
        <v>1139</v>
      </c>
      <c r="B29" s="17"/>
      <c r="C29" s="24">
        <v>5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7</v>
      </c>
    </row>
    <row r="36" spans="1:3" x14ac:dyDescent="0.25">
      <c r="A36" s="12" t="s">
        <v>1144</v>
      </c>
      <c r="B36" s="17"/>
      <c r="C36" s="24">
        <v>3</v>
      </c>
    </row>
  </sheetData>
  <sheetProtection algorithmName="SHA-512" hashValue="H3MtEWNTIAISJV7ayXzRQg5uuv5ax1f+6f6XhlDrnKcEduvqmrrR8wHHiNfrB3z8oN9crIod1tyMRbdA0ac8eA==" saltValue="+Aq6oQG0yCajy3gBinrib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9</v>
      </c>
    </row>
    <row r="6" spans="1:3" x14ac:dyDescent="0.25">
      <c r="A6" s="12" t="s">
        <v>1148</v>
      </c>
      <c r="B6" s="17"/>
      <c r="C6" s="23"/>
    </row>
    <row r="7" spans="1:3" x14ac:dyDescent="0.25">
      <c r="A7" s="12" t="s">
        <v>1149</v>
      </c>
      <c r="B7" s="17"/>
      <c r="C7" s="23"/>
    </row>
    <row r="8" spans="1:3" x14ac:dyDescent="0.25">
      <c r="A8" s="12" t="s">
        <v>1150</v>
      </c>
      <c r="B8" s="17"/>
      <c r="C8" s="24">
        <v>3</v>
      </c>
    </row>
    <row r="9" spans="1:3" x14ac:dyDescent="0.25">
      <c r="A9" s="12" t="s">
        <v>1151</v>
      </c>
      <c r="B9" s="17"/>
      <c r="C9" s="23"/>
    </row>
    <row r="10" spans="1:3" x14ac:dyDescent="0.25">
      <c r="A10" s="12" t="s">
        <v>1152</v>
      </c>
      <c r="B10" s="17"/>
      <c r="C10" s="23"/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12</v>
      </c>
    </row>
    <row r="15" spans="1:3" x14ac:dyDescent="0.25">
      <c r="A15" s="12" t="s">
        <v>1155</v>
      </c>
      <c r="B15" s="17"/>
      <c r="C15" s="24">
        <v>2</v>
      </c>
    </row>
    <row r="16" spans="1:3" x14ac:dyDescent="0.25">
      <c r="A16" s="12" t="s">
        <v>1156</v>
      </c>
      <c r="B16" s="17"/>
      <c r="C16" s="23"/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/>
    </row>
    <row r="21" spans="1:3" x14ac:dyDescent="0.25">
      <c r="A21" s="12" t="s">
        <v>1159</v>
      </c>
      <c r="B21" s="17"/>
      <c r="C21" s="23"/>
    </row>
    <row r="22" spans="1:3" x14ac:dyDescent="0.25">
      <c r="A22" s="12" t="s">
        <v>1160</v>
      </c>
      <c r="B22" s="17"/>
      <c r="C22" s="23"/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/>
    </row>
    <row r="27" spans="1:3" x14ac:dyDescent="0.25">
      <c r="A27" s="12" t="s">
        <v>1163</v>
      </c>
      <c r="B27" s="17"/>
      <c r="C27" s="23"/>
    </row>
    <row r="28" spans="1:3" x14ac:dyDescent="0.25">
      <c r="A28" s="12" t="s">
        <v>1164</v>
      </c>
      <c r="B28" s="17"/>
      <c r="C28" s="23"/>
    </row>
    <row r="29" spans="1:3" x14ac:dyDescent="0.25">
      <c r="A29" s="12" t="s">
        <v>1165</v>
      </c>
      <c r="B29" s="17"/>
      <c r="C29" s="23"/>
    </row>
    <row r="30" spans="1:3" x14ac:dyDescent="0.25">
      <c r="A30" s="12" t="s">
        <v>1166</v>
      </c>
      <c r="B30" s="17"/>
      <c r="C30" s="23"/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/>
    </row>
    <row r="35" spans="1:3" x14ac:dyDescent="0.25">
      <c r="A35" s="12" t="s">
        <v>1169</v>
      </c>
      <c r="B35" s="17"/>
      <c r="C35" s="23"/>
    </row>
    <row r="36" spans="1:3" x14ac:dyDescent="0.25">
      <c r="A36" s="12" t="s">
        <v>1170</v>
      </c>
      <c r="B36" s="17"/>
      <c r="C36" s="24">
        <v>2</v>
      </c>
    </row>
    <row r="37" spans="1:3" x14ac:dyDescent="0.25">
      <c r="A37" s="12" t="s">
        <v>1088</v>
      </c>
      <c r="B37" s="17"/>
      <c r="C37" s="23"/>
    </row>
    <row r="38" spans="1:3" x14ac:dyDescent="0.25">
      <c r="A38" s="12" t="s">
        <v>1171</v>
      </c>
      <c r="B38" s="17"/>
      <c r="C38" s="23"/>
    </row>
    <row r="39" spans="1:3" x14ac:dyDescent="0.25">
      <c r="A39" s="12" t="s">
        <v>1172</v>
      </c>
      <c r="B39" s="17"/>
      <c r="C39" s="23"/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/>
    </row>
    <row r="44" spans="1:3" x14ac:dyDescent="0.25">
      <c r="A44" s="12" t="s">
        <v>1169</v>
      </c>
      <c r="B44" s="17"/>
      <c r="C44" s="23"/>
    </row>
    <row r="45" spans="1:3" x14ac:dyDescent="0.25">
      <c r="A45" s="12" t="s">
        <v>1170</v>
      </c>
      <c r="B45" s="17"/>
      <c r="C45" s="24">
        <v>9</v>
      </c>
    </row>
    <row r="46" spans="1:3" x14ac:dyDescent="0.25">
      <c r="A46" s="12" t="s">
        <v>1088</v>
      </c>
      <c r="B46" s="17"/>
      <c r="C46" s="23"/>
    </row>
    <row r="47" spans="1:3" x14ac:dyDescent="0.25">
      <c r="A47" s="12" t="s">
        <v>1171</v>
      </c>
      <c r="B47" s="17"/>
      <c r="C47" s="23"/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/>
    </row>
    <row r="52" spans="1:3" x14ac:dyDescent="0.25">
      <c r="A52" s="12" t="s">
        <v>1169</v>
      </c>
      <c r="B52" s="17"/>
      <c r="C52" s="23"/>
    </row>
    <row r="53" spans="1:3" x14ac:dyDescent="0.25">
      <c r="A53" s="12" t="s">
        <v>1170</v>
      </c>
      <c r="B53" s="17"/>
      <c r="C53" s="23"/>
    </row>
    <row r="54" spans="1:3" x14ac:dyDescent="0.25">
      <c r="A54" s="12" t="s">
        <v>1088</v>
      </c>
      <c r="B54" s="17"/>
      <c r="C54" s="23"/>
    </row>
    <row r="55" spans="1:3" x14ac:dyDescent="0.25">
      <c r="A55" s="12" t="s">
        <v>1171</v>
      </c>
      <c r="B55" s="17"/>
      <c r="C55" s="23"/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/>
    </row>
    <row r="60" spans="1:3" x14ac:dyDescent="0.25">
      <c r="A60" s="12" t="s">
        <v>1169</v>
      </c>
      <c r="B60" s="17"/>
      <c r="C60" s="23"/>
    </row>
    <row r="61" spans="1:3" x14ac:dyDescent="0.25">
      <c r="A61" s="12" t="s">
        <v>1170</v>
      </c>
      <c r="B61" s="17"/>
      <c r="C61" s="24">
        <v>2</v>
      </c>
    </row>
    <row r="62" spans="1:3" x14ac:dyDescent="0.25">
      <c r="A62" s="12" t="s">
        <v>1088</v>
      </c>
      <c r="B62" s="17"/>
      <c r="C62" s="23"/>
    </row>
    <row r="63" spans="1:3" x14ac:dyDescent="0.25">
      <c r="A63" s="12" t="s">
        <v>1171</v>
      </c>
      <c r="B63" s="17"/>
      <c r="C63" s="23"/>
    </row>
  </sheetData>
  <sheetProtection algorithmName="SHA-512" hashValue="K26BdXY0aeMH1EjwaCAAxALpYUVxZjgYBctQakjqUppDTQVxd7zX4k5imaxpeXwKHC2QMZShdoPiEOXMjZOZqA==" saltValue="2MQ+xBhoQUf7IooB9qRDq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4" t="s">
        <v>640</v>
      </c>
      <c r="B4" s="205"/>
      <c r="C4" s="32">
        <v>381</v>
      </c>
      <c r="D4" s="32">
        <v>345</v>
      </c>
      <c r="E4" s="33">
        <v>0</v>
      </c>
      <c r="F4" s="32">
        <v>614</v>
      </c>
      <c r="G4" s="32">
        <v>549</v>
      </c>
      <c r="H4" s="32">
        <v>192</v>
      </c>
      <c r="I4" s="32">
        <v>193</v>
      </c>
      <c r="J4" s="32">
        <v>0</v>
      </c>
      <c r="K4" s="32">
        <v>0</v>
      </c>
      <c r="L4" s="32">
        <v>0</v>
      </c>
      <c r="M4" s="32">
        <v>0</v>
      </c>
      <c r="N4" s="32">
        <v>17</v>
      </c>
      <c r="O4" s="32">
        <v>1</v>
      </c>
      <c r="P4" s="32">
        <v>757</v>
      </c>
    </row>
    <row r="5" spans="1:16" ht="45" x14ac:dyDescent="0.25">
      <c r="A5" s="48" t="s">
        <v>641</v>
      </c>
      <c r="B5" s="48" t="s">
        <v>642</v>
      </c>
      <c r="C5" s="14">
        <v>12</v>
      </c>
      <c r="D5" s="14">
        <v>9</v>
      </c>
      <c r="E5" s="31">
        <v>0</v>
      </c>
      <c r="F5" s="14">
        <v>3</v>
      </c>
      <c r="G5" s="14">
        <v>3</v>
      </c>
      <c r="H5" s="14">
        <v>5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5</v>
      </c>
      <c r="O5" s="14">
        <v>0</v>
      </c>
      <c r="P5" s="24">
        <v>6</v>
      </c>
    </row>
    <row r="6" spans="1:16" ht="33.75" x14ac:dyDescent="0.25">
      <c r="A6" s="48" t="s">
        <v>643</v>
      </c>
      <c r="B6" s="48" t="s">
        <v>644</v>
      </c>
      <c r="C6" s="14">
        <v>222</v>
      </c>
      <c r="D6" s="14">
        <v>197</v>
      </c>
      <c r="E6" s="31">
        <v>0</v>
      </c>
      <c r="F6" s="14">
        <v>370</v>
      </c>
      <c r="G6" s="14">
        <v>326</v>
      </c>
      <c r="H6" s="14">
        <v>98</v>
      </c>
      <c r="I6" s="14">
        <v>90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1</v>
      </c>
      <c r="P6" s="24">
        <v>425</v>
      </c>
    </row>
    <row r="7" spans="1:16" ht="22.5" x14ac:dyDescent="0.25">
      <c r="A7" s="48" t="s">
        <v>645</v>
      </c>
      <c r="B7" s="48" t="s">
        <v>646</v>
      </c>
      <c r="C7" s="14">
        <v>34</v>
      </c>
      <c r="D7" s="14">
        <v>25</v>
      </c>
      <c r="E7" s="31">
        <v>0</v>
      </c>
      <c r="F7" s="14">
        <v>6</v>
      </c>
      <c r="G7" s="14">
        <v>4</v>
      </c>
      <c r="H7" s="14">
        <v>13</v>
      </c>
      <c r="I7" s="14">
        <v>16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0</v>
      </c>
      <c r="P7" s="24">
        <v>18</v>
      </c>
    </row>
    <row r="8" spans="1:16" ht="33.75" x14ac:dyDescent="0.25">
      <c r="A8" s="48" t="s">
        <v>647</v>
      </c>
      <c r="B8" s="48" t="s">
        <v>648</v>
      </c>
      <c r="C8" s="14">
        <v>0</v>
      </c>
      <c r="D8" s="14">
        <v>1</v>
      </c>
      <c r="E8" s="31">
        <v>-1</v>
      </c>
      <c r="F8" s="14">
        <v>0</v>
      </c>
      <c r="G8" s="14">
        <v>0</v>
      </c>
      <c r="H8" s="14">
        <v>3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649</v>
      </c>
      <c r="B9" s="48" t="s">
        <v>650</v>
      </c>
      <c r="C9" s="14">
        <v>14</v>
      </c>
      <c r="D9" s="14">
        <v>10</v>
      </c>
      <c r="E9" s="31">
        <v>0</v>
      </c>
      <c r="F9" s="14">
        <v>10</v>
      </c>
      <c r="G9" s="14">
        <v>11</v>
      </c>
      <c r="H9" s="14">
        <v>8</v>
      </c>
      <c r="I9" s="14">
        <v>19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26</v>
      </c>
    </row>
    <row r="10" spans="1:16" ht="33.75" x14ac:dyDescent="0.25">
      <c r="A10" s="48" t="s">
        <v>651</v>
      </c>
      <c r="B10" s="48" t="s">
        <v>652</v>
      </c>
      <c r="C10" s="14">
        <v>97</v>
      </c>
      <c r="D10" s="14">
        <v>102</v>
      </c>
      <c r="E10" s="31">
        <v>-1</v>
      </c>
      <c r="F10" s="14">
        <v>225</v>
      </c>
      <c r="G10" s="14">
        <v>205</v>
      </c>
      <c r="H10" s="14">
        <v>65</v>
      </c>
      <c r="I10" s="14">
        <v>65</v>
      </c>
      <c r="J10" s="14">
        <v>0</v>
      </c>
      <c r="K10" s="14">
        <v>0</v>
      </c>
      <c r="L10" s="14">
        <v>0</v>
      </c>
      <c r="M10" s="14">
        <v>0</v>
      </c>
      <c r="N10" s="14">
        <v>10</v>
      </c>
      <c r="O10" s="14">
        <v>0</v>
      </c>
      <c r="P10" s="24">
        <v>281</v>
      </c>
    </row>
    <row r="11" spans="1:16" ht="45" x14ac:dyDescent="0.25">
      <c r="A11" s="48" t="s">
        <v>653</v>
      </c>
      <c r="B11" s="48" t="s">
        <v>654</v>
      </c>
      <c r="C11" s="14">
        <v>2</v>
      </c>
      <c r="D11" s="14">
        <v>1</v>
      </c>
      <c r="E11" s="31">
        <v>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gNQd+dbaKy24vo99XOpm4C0mJPcUj8at0uH6fDWikZJ82RfPLmcx/y6vP6yt2dHbmfaFT7XEdhucBuDxU9Tn8A==" saltValue="sdFVR0ssPpHJUGI5Vj+II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3E97F0-0022-4BA7-A5AC-BD9E35710375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29453BDD-F2FF-4A32-8446-B7F1BD7F4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060113F-7435-4E94-A7A6-5B97C2C790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2023-04-13T08:31:41Z</dcterms:created>
  <dcterms:modified xsi:type="dcterms:W3CDTF">2023-05-31T11:50:02Z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