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4" documentId="13_ncr:1_{85F878CA-93FB-45D0-9842-8E952CC5C922}" xr6:coauthVersionLast="47" xr6:coauthVersionMax="47" xr10:uidLastSave="{2DEC88A3-5CAC-408C-9AB4-EC7542F2E43C}"/>
  <workbookProtection workbookAlgorithmName="SHA-512" workbookHashValue="pxVQnpIAXpZHSmF2i6F5xHJp97X4DTEvt7rK/rH2gvWS4K08lH7GBlXvrbpPalZQqsG1mHxktxBhry4FuN5gUw==" workbookSaltValue="qoYpfUkc4OoWaY9M2KoZT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F43" i="16" s="1"/>
  <c r="E12" i="16"/>
  <c r="D12" i="16"/>
  <c r="L11" i="16"/>
  <c r="K11" i="16"/>
  <c r="K43" i="16" s="1"/>
  <c r="J11" i="16"/>
  <c r="I11" i="16"/>
  <c r="H11" i="16"/>
  <c r="G11" i="16"/>
  <c r="F11" i="16"/>
  <c r="E11" i="16"/>
  <c r="D11" i="16"/>
  <c r="D123" i="16"/>
  <c r="E82" i="16"/>
  <c r="L43" i="16"/>
  <c r="J43" i="16"/>
  <c r="I43" i="16"/>
  <c r="H43" i="16"/>
  <c r="G43" i="16"/>
  <c r="E43" i="16"/>
  <c r="D43" i="16"/>
  <c r="D8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E11A672-40DC-4DF4-89CF-128F16C35D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04FAE24-463E-474A-8F19-54D573652A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3C47BD9-5020-441A-B470-DDB58A7E88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C4FB6CF-C7AA-4740-B999-BD1CF14FDE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8CD6C23-9413-482D-9401-E9993DE24F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755483D-3BBA-4F75-B0CE-0FEE3A788A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2089D5F-D665-4143-9E97-EB79FC6521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0C6C257-1174-4949-A417-E2416BF285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E5D7E6F-D5EE-4028-A0EE-8AFE192EC9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6CD3B98-819C-452D-988F-1615D1BC90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5DF6B8B-A7DC-49D2-84FF-B3E75283E5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A43E0C6-A116-44B4-A752-6C3BCB90F27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B0D41A6-4B3E-49DF-8F01-775AFA9802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B0F2EC5-1634-48BD-BEE8-8501DC80FE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8ACE20F-43EB-46FD-855E-2C58567AB38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BE22924-4A73-4548-8A04-85A0B36A806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45CB277-4384-4BB2-B673-0F65D100A6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235FD50-04F3-4BC2-95C4-F75BBD25E7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ECACFFC-07D1-48E7-985A-9204ECAE5D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1D0E0234-A1A6-4084-A01F-8055E334686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1AC1281-886B-443D-B1B9-752CC32149C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D4E975F-FEDF-48AB-BC4C-C09B9AF358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5C54578-7C79-46AF-9AEC-C53C7CE61C1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104C733A-231D-4B6F-A4A4-3283DF95A6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D54D30C-8542-4146-9B69-FD6455EF81F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6E34B6E-C5F8-411B-8FAB-3D7FE3125A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7B7038FD-A131-46F8-9933-864B7B0334D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91D0C44-3A08-4EEA-8309-DF36123F1E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FB7B0AD-3AAE-46BD-9EEA-813F17B26D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D320A75-C9E3-4FCB-9508-1C88A7EDAE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531B79F-3EEA-493D-85CF-0AA3E51C833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76BFA9E-9FEB-4D26-B45C-2C7AF399583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<sst xmlns="http://schemas.openxmlformats.org/spreadsheetml/2006/main" count="2899" uniqueCount="1831">
  <si>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</si>
  <si>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</si>
  <si>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</si>
  <si>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</si>
  <si>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</si>
  <si>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</si>
  <si>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Toledo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</si>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</sst>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9B276841-FC2E-4897-89F9-27E56AE130AC}"/>
    <cellStyle name="Normal" xfId="0" builtinId="0"/>
    <cellStyle name="Normal 2" xfId="1" xr:uid="{D7721882-A07B-418E-A81F-A71DAF070B1B}"/>
    <cellStyle name="Normal 3" xfId="3" xr:uid="{64900BBE-DB1B-4A35-9549-A94B80AECD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95-4513-83B7-1152C0451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95-4513-83B7-1152C04512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2521</c:v>
                </c:pt>
                <c:pt idx="1">
                  <c:v>13404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5-4513-83B7-1152C045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37-46D0-B1E4-D2AE3877D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37-46D0-B1E4-D2AE3877D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37-46D0-B1E4-D2AE3877D4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368</c:v>
                </c:pt>
                <c:pt idx="1">
                  <c:v>133</c:v>
                </c:pt>
                <c:pt idx="2">
                  <c:v>2289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37-46D0-B1E4-D2AE3877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6C-467D-B377-66EE3B249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6C-467D-B377-66EE3B249B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1438</c:v>
                </c:pt>
                <c:pt idx="1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6C-467D-B377-66EE3B249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7F-4744-91E1-41A6D4DA9B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7F-4744-91E1-41A6D4DA9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1117</c:v>
                </c:pt>
                <c:pt idx="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7F-4744-91E1-41A6D4DA9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3-4A7B-A3FC-B8F29EB1A1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13-4A7B-A3FC-B8F29EB1A1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782</c:v>
                </c:pt>
                <c:pt idx="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3-4A7B-A3FC-B8F29EB1A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69-4930-89C1-99F11E877D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69-4930-89C1-99F11E877D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9-4930-89C1-99F11E87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E4-498E-9819-9CA19D02C2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E4-498E-9819-9CA19D02C2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47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4-498E-9819-9CA19D02C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8B-4E73-801B-A8B50443F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8B-4E73-801B-A8B50443F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8B-4E73-801B-A8B50443F2E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B-4E73-801B-A8B50443F2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8B-4E73-801B-A8B50443F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2E-47BB-B833-F7824FCF79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2E-47BB-B833-F7824FCF7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615</c:v>
                </c:pt>
                <c:pt idx="1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E-47BB-B833-F7824FCF7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F6-41F1-9D19-8ED84078A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F6-41F1-9D19-8ED84078A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F6-41F1-9D19-8ED84078ADB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771</c:v>
                </c:pt>
                <c:pt idx="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F1-9D19-8ED84078A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49-493E-8A36-E12CAEF0F4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49-493E-8A36-E12CAEF0F4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49-493E-8A36-E12CAEF0F4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255</c:v>
                </c:pt>
                <c:pt idx="1">
                  <c:v>54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49-493E-8A36-E12CAEF0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3E-42EF-A1B7-8D2378A1D1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3E-42EF-A1B7-8D2378A1D1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E-42EF-A1B7-8D2378A1D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42-43CB-ADCB-1D28AF6D26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42-43CB-ADCB-1D28AF6D26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5601</c:v>
                </c:pt>
                <c:pt idx="1">
                  <c:v>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2-43CB-ADCB-1D28AF6D2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462</c:v>
              </c:pt>
              <c:pt idx="1">
                <c:v>1721</c:v>
              </c:pt>
              <c:pt idx="2">
                <c:v>31</c:v>
              </c:pt>
              <c:pt idx="3">
                <c:v>9</c:v>
              </c:pt>
              <c:pt idx="4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C4BD-4317-AD05-643C9365D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2289</c:v>
              </c:pt>
              <c:pt idx="1">
                <c:v>1448</c:v>
              </c:pt>
              <c:pt idx="2">
                <c:v>74</c:v>
              </c:pt>
              <c:pt idx="3">
                <c:v>17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CED-45D8-9577-3BB6BC2C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51</c:v>
              </c:pt>
              <c:pt idx="2">
                <c:v>2</c:v>
              </c:pt>
              <c:pt idx="3">
                <c:v>36</c:v>
              </c:pt>
              <c:pt idx="4">
                <c:v>35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0B4-4E52-8B5C-3DB233053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81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B10-428A-881E-43845418B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1854</c:v>
              </c:pt>
              <c:pt idx="1">
                <c:v>15</c:v>
              </c:pt>
              <c:pt idx="2">
                <c:v>421</c:v>
              </c:pt>
              <c:pt idx="3">
                <c:v>168</c:v>
              </c:pt>
              <c:pt idx="4">
                <c:v>36</c:v>
              </c:pt>
              <c:pt idx="5">
                <c:v>4</c:v>
              </c:pt>
              <c:pt idx="6">
                <c:v>3</c:v>
              </c:pt>
              <c:pt idx="7">
                <c:v>90</c:v>
              </c:pt>
              <c:pt idx="8">
                <c:v>1106</c:v>
              </c:pt>
              <c:pt idx="9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8338-434A-9037-0049FD6DF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Curatela</c:v>
                </c:pt>
                <c:pt idx="6">
                  <c:v>Defensor judicial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304</c:v>
              </c:pt>
              <c:pt idx="1">
                <c:v>200</c:v>
              </c:pt>
              <c:pt idx="2">
                <c:v>22</c:v>
              </c:pt>
              <c:pt idx="3">
                <c:v>27</c:v>
              </c:pt>
              <c:pt idx="4">
                <c:v>60</c:v>
              </c:pt>
              <c:pt idx="5">
                <c:v>33</c:v>
              </c:pt>
              <c:pt idx="6">
                <c:v>18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B9A-450C-B36E-63F08E900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5.5185531496062992E-2"/>
          <c:w val="0.31955755530558683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3411</c:v>
              </c:pt>
              <c:pt idx="1">
                <c:v>1529</c:v>
              </c:pt>
              <c:pt idx="2">
                <c:v>604</c:v>
              </c:pt>
              <c:pt idx="3">
                <c:v>297</c:v>
              </c:pt>
              <c:pt idx="4">
                <c:v>387</c:v>
              </c:pt>
              <c:pt idx="5">
                <c:v>3570</c:v>
              </c:pt>
              <c:pt idx="6">
                <c:v>277</c:v>
              </c:pt>
              <c:pt idx="7">
                <c:v>114</c:v>
              </c:pt>
              <c:pt idx="8">
                <c:v>660</c:v>
              </c:pt>
              <c:pt idx="9">
                <c:v>307</c:v>
              </c:pt>
              <c:pt idx="10">
                <c:v>660</c:v>
              </c:pt>
              <c:pt idx="11">
                <c:v>160</c:v>
              </c:pt>
              <c:pt idx="12">
                <c:v>5595</c:v>
              </c:pt>
              <c:pt idx="13">
                <c:v>354</c:v>
              </c:pt>
            </c:numLit>
          </c:val>
          <c:extLst>
            <c:ext xmlns:c16="http://schemas.microsoft.com/office/drawing/2014/chart" uri="{C3380CC4-5D6E-409C-BE32-E72D297353CC}">
              <c16:uniqueId val="{00000000-C604-468C-A119-AD1E76C9F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1129</c:v>
              </c:pt>
              <c:pt idx="1">
                <c:v>52</c:v>
              </c:pt>
              <c:pt idx="2">
                <c:v>58</c:v>
              </c:pt>
              <c:pt idx="3">
                <c:v>1199</c:v>
              </c:pt>
              <c:pt idx="4">
                <c:v>235</c:v>
              </c:pt>
              <c:pt idx="5">
                <c:v>59</c:v>
              </c:pt>
              <c:pt idx="6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D41D-4775-B818-8730D6E61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</c:v>
              </c:pt>
              <c:pt idx="1">
                <c:v>245</c:v>
              </c:pt>
              <c:pt idx="2">
                <c:v>102</c:v>
              </c:pt>
              <c:pt idx="3">
                <c:v>27</c:v>
              </c:pt>
              <c:pt idx="4">
                <c:v>87</c:v>
              </c:pt>
              <c:pt idx="5">
                <c:v>71</c:v>
              </c:pt>
              <c:pt idx="6">
                <c:v>894</c:v>
              </c:pt>
              <c:pt idx="7">
                <c:v>139</c:v>
              </c:pt>
              <c:pt idx="8">
                <c:v>25</c:v>
              </c:pt>
              <c:pt idx="9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DA64-4250-A895-0A6B8BA01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212</c:v>
              </c:pt>
              <c:pt idx="2">
                <c:v>146</c:v>
              </c:pt>
              <c:pt idx="3">
                <c:v>602</c:v>
              </c:pt>
              <c:pt idx="4">
                <c:v>87</c:v>
              </c:pt>
              <c:pt idx="5">
                <c:v>60</c:v>
              </c:pt>
              <c:pt idx="6">
                <c:v>229</c:v>
              </c:pt>
              <c:pt idx="7">
                <c:v>52</c:v>
              </c:pt>
              <c:pt idx="8">
                <c:v>133</c:v>
              </c:pt>
              <c:pt idx="9">
                <c:v>76</c:v>
              </c:pt>
              <c:pt idx="10">
                <c:v>183</c:v>
              </c:pt>
              <c:pt idx="11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6F22-498C-83AC-88287BCC3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149</c:v>
              </c:pt>
              <c:pt idx="1">
                <c:v>66</c:v>
              </c:pt>
              <c:pt idx="2">
                <c:v>84</c:v>
              </c:pt>
              <c:pt idx="3">
                <c:v>298</c:v>
              </c:pt>
              <c:pt idx="4">
                <c:v>79</c:v>
              </c:pt>
              <c:pt idx="5">
                <c:v>180</c:v>
              </c:pt>
              <c:pt idx="6">
                <c:v>92</c:v>
              </c:pt>
              <c:pt idx="7">
                <c:v>52</c:v>
              </c:pt>
              <c:pt idx="8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FAF2-4505-8AC4-F1910BED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Falsedades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</c:v>
              </c:pt>
              <c:pt idx="1">
                <c:v>2</c:v>
              </c:pt>
              <c:pt idx="2">
                <c:v>20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755-4532-9FB4-F15A19DA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71-41B1-8AD8-5B1DD360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4EE-4681-8212-378D5820D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85A-4E51-B372-101E1CD5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Medio ambiente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35</c:v>
              </c:pt>
              <c:pt idx="1">
                <c:v>14</c:v>
              </c:pt>
              <c:pt idx="2">
                <c:v>19</c:v>
              </c:pt>
              <c:pt idx="3">
                <c:v>20</c:v>
              </c:pt>
              <c:pt idx="4">
                <c:v>20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8DDD-4FF7-9BA8-697D9D34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7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10</c:v>
              </c:pt>
              <c:pt idx="6">
                <c:v>13</c:v>
              </c:pt>
              <c:pt idx="7">
                <c:v>8</c:v>
              </c:pt>
              <c:pt idx="8">
                <c:v>6</c:v>
              </c:pt>
              <c:pt idx="9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68EE-429B-A4BB-FB0D2AAD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192</c:v>
              </c:pt>
              <c:pt idx="1">
                <c:v>292</c:v>
              </c:pt>
              <c:pt idx="2">
                <c:v>150</c:v>
              </c:pt>
              <c:pt idx="3">
                <c:v>64</c:v>
              </c:pt>
              <c:pt idx="4">
                <c:v>368</c:v>
              </c:pt>
              <c:pt idx="5">
                <c:v>100</c:v>
              </c:pt>
              <c:pt idx="6">
                <c:v>1243</c:v>
              </c:pt>
              <c:pt idx="7">
                <c:v>244</c:v>
              </c:pt>
              <c:pt idx="8">
                <c:v>92</c:v>
              </c:pt>
              <c:pt idx="9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3C65-4E1A-A04C-3AA543FC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B8-477A-88FE-CB375EB874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B8-477A-88FE-CB375EB874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EB8-477A-88FE-CB375EB874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EB8-477A-88FE-CB375EB8740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8-477A-88FE-CB375EB87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13</c:v>
                </c:pt>
                <c:pt idx="2">
                  <c:v>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B8-477A-88FE-CB375EB87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E-4002-8FC1-CDBDE9B2BE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55E-4002-8FC1-CDBDE9B2BE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55E-4002-8FC1-CDBDE9B2BE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55E-4002-8FC1-CDBDE9B2BE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55E-4002-8FC1-CDBDE9B2BEC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E-4002-8FC1-CDBDE9B2BEC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5E-4002-8FC1-CDBDE9B2BE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E-4002-8FC1-CDBDE9B2BE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5E-4002-8FC1-CDBDE9B2B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37</c:v>
                </c:pt>
                <c:pt idx="1">
                  <c:v>0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5E-4002-8FC1-CDBDE9B2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1078</c:v>
              </c:pt>
              <c:pt idx="1">
                <c:v>177</c:v>
              </c:pt>
              <c:pt idx="2">
                <c:v>8</c:v>
              </c:pt>
              <c:pt idx="3">
                <c:v>499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1D7-4821-A9CA-16A822F4E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394</c:v>
              </c:pt>
              <c:pt idx="1">
                <c:v>187</c:v>
              </c:pt>
              <c:pt idx="2">
                <c:v>3</c:v>
              </c:pt>
              <c:pt idx="3">
                <c:v>246</c:v>
              </c:pt>
              <c:pt idx="4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A473-461D-B205-82A59EC0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22</c:v>
              </c:pt>
              <c:pt idx="2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64A3-45F9-80F2-5FDE6C28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295</c:v>
              </c:pt>
              <c:pt idx="1">
                <c:v>42</c:v>
              </c:pt>
              <c:pt idx="2">
                <c:v>8</c:v>
              </c:pt>
              <c:pt idx="3">
                <c:v>171</c:v>
              </c:pt>
              <c:pt idx="4">
                <c:v>92</c:v>
              </c:pt>
              <c:pt idx="5">
                <c:v>2</c:v>
              </c:pt>
              <c:pt idx="6">
                <c:v>3</c:v>
              </c:pt>
              <c:pt idx="7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AF2A-4218-9137-84D919036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45</c:v>
              </c:pt>
              <c:pt idx="2">
                <c:v>5</c:v>
              </c:pt>
              <c:pt idx="3">
                <c:v>2</c:v>
              </c:pt>
              <c:pt idx="4">
                <c:v>18</c:v>
              </c:pt>
              <c:pt idx="5">
                <c:v>17</c:v>
              </c:pt>
              <c:pt idx="6">
                <c:v>26</c:v>
              </c:pt>
              <c:pt idx="7">
                <c:v>20</c:v>
              </c:pt>
              <c:pt idx="8">
                <c:v>6</c:v>
              </c:pt>
              <c:pt idx="9">
                <c:v>26</c:v>
              </c:pt>
              <c:pt idx="10">
                <c:v>12</c:v>
              </c:pt>
              <c:pt idx="11">
                <c:v>11</c:v>
              </c:pt>
              <c:pt idx="12">
                <c:v>86</c:v>
              </c:pt>
              <c:pt idx="1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ECB-46F8-A986-D7CC5443F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</c:v>
              </c:pt>
              <c:pt idx="1">
                <c:v>8</c:v>
              </c:pt>
              <c:pt idx="2">
                <c:v>255</c:v>
              </c:pt>
              <c:pt idx="3">
                <c:v>6</c:v>
              </c:pt>
              <c:pt idx="4">
                <c:v>23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647-41B6-956F-14E0429C8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48-44E4-8DBD-6D3956E62E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48-44E4-8DBD-6D3956E62E2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8-44E4-8DBD-6D3956E62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8-44E4-8DBD-6D3956E62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27-43D0-8BE7-FF5DBC7A6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27-43D0-8BE7-FF5DBC7A6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27-43D0-8BE7-FF5DBC7A6C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27-43D0-8BE7-FF5DBC7A6C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7-43D0-8BE7-FF5DBC7A6C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7-43D0-8BE7-FF5DBC7A6C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7-43D0-8BE7-FF5DBC7A6CC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27-43D0-8BE7-FF5DBC7A6C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50-4A7A-8F14-B263220C1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83AB-437F-A43A-439B941F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7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6E-42BF-B42C-33EE3182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FF-4C87-9AC2-942CDFCB7F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FF-4C87-9AC2-942CDFCB7F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FF-4C87-9AC2-942CDFCB7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BE-4EFF-B9CB-4C7D074A8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BE-4EFF-B9CB-4C7D074A8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BE-4EFF-B9CB-4C7D074A8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BE-4EFF-B9CB-4C7D074A853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E-4EFF-B9CB-4C7D074A8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24</c:v>
                </c:pt>
                <c:pt idx="1">
                  <c:v>33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E-4EFF-B9CB-4C7D074A8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243</c:v>
              </c:pt>
              <c:pt idx="1">
                <c:v>1</c:v>
              </c:pt>
              <c:pt idx="2">
                <c:v>2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A135-424A-9915-71B14A330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308</c:v>
              </c:pt>
              <c:pt idx="1">
                <c:v>43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DDF0-427A-A18D-252F7E0E8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8162-4972-827A-207CBC4B6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984B-41A5-9E63-DC161911C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</c:v>
              </c:pt>
              <c:pt idx="1">
                <c:v>16</c:v>
              </c:pt>
              <c:pt idx="2">
                <c:v>3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4BF-422A-91B3-6DCF35528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6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86A-4AD4-82BB-7334429FB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4F6-48BC-98D7-92125F1FE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323</c:v>
              </c:pt>
              <c:pt idx="2">
                <c:v>35</c:v>
              </c:pt>
              <c:pt idx="3">
                <c:v>1</c:v>
              </c:pt>
              <c:pt idx="4">
                <c:v>16</c:v>
              </c:pt>
              <c:pt idx="5">
                <c:v>273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F5B8-484D-AE21-B82D4499E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540</c:v>
              </c:pt>
              <c:pt idx="2">
                <c:v>7</c:v>
              </c:pt>
              <c:pt idx="3">
                <c:v>6</c:v>
              </c:pt>
              <c:pt idx="4">
                <c:v>27</c:v>
              </c:pt>
              <c:pt idx="5">
                <c:v>610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146-4A4C-9E0C-97D6FBFEF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426</c:v>
              </c:pt>
              <c:pt idx="2">
                <c:v>7</c:v>
              </c:pt>
              <c:pt idx="3">
                <c:v>6</c:v>
              </c:pt>
              <c:pt idx="4">
                <c:v>16</c:v>
              </c:pt>
              <c:pt idx="5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0-0C56-43EA-8A1C-D6B3CC36C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97</c:v>
              </c:pt>
              <c:pt idx="2">
                <c:v>14</c:v>
              </c:pt>
              <c:pt idx="3">
                <c:v>12</c:v>
              </c:pt>
              <c:pt idx="4">
                <c:v>102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3A-459A-AA6F-1AC71B4E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75</c:v>
              </c:pt>
              <c:pt idx="2">
                <c:v>9</c:v>
              </c:pt>
              <c:pt idx="3">
                <c:v>1</c:v>
              </c:pt>
              <c:pt idx="4">
                <c:v>8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BF3B-49BC-B30F-A79CA6E98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610</c:v>
              </c:pt>
              <c:pt idx="2">
                <c:v>19</c:v>
              </c:pt>
              <c:pt idx="3">
                <c:v>35</c:v>
              </c:pt>
              <c:pt idx="4">
                <c:v>571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39-4841-B8AF-3788C52A9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2</c:v>
              </c:pt>
              <c:pt idx="2">
                <c:v>8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E4B-474C-869C-46BC6E34B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74</c:v>
              </c:pt>
              <c:pt idx="2">
                <c:v>5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956-4683-9028-5C375A36E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017-41DD-B81E-67DB4C4E0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1D4E-4D2D-9CA2-EEF940503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D927A5E-932F-4782-9034-807157496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61CFBDEE-E324-4BFE-891E-550A9FA80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BDE4876-DAD9-4BA7-9E0D-250A9022E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3A2AD7B-2EC2-4C4E-8C1F-1E1972C47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673B596E-2EE0-4C50-9289-89371DAD2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6431C93A-E7A6-4E8B-B2B6-CDFB32066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8B09A6E-A870-42AD-BC0E-A41DFDC5F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4A949C1-D4FD-4FEC-8EF5-B8D74DB46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D394A5A-F666-4D9B-B821-FA20A2FC8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92C2544-0489-424B-ABBA-259F19288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B6A3C02-792E-40B9-8D8A-EF3BC9E54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C2AD5E7-B139-4857-95C2-3BEFA706A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4D263A0E-C2B9-4A82-B324-7B8C217E1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48FF3A4D-C418-2DFB-995B-9902791A5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41275</xdr:colOff>
      <xdr:row>6</xdr:row>
      <xdr:rowOff>190500</xdr:rowOff>
    </xdr:from>
    <xdr:to>
      <xdr:col>21</xdr:col>
      <xdr:colOff>485775</xdr:colOff>
      <xdr:row>18</xdr:row>
      <xdr:rowOff>47625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BA40B7E-F001-57C7-A24E-D83709F74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336550</xdr:colOff>
      <xdr:row>8</xdr:row>
      <xdr:rowOff>19050</xdr:rowOff>
    </xdr:from>
    <xdr:to>
      <xdr:col>54</xdr:col>
      <xdr:colOff>98425</xdr:colOff>
      <xdr:row>17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D03C6118-AA99-0177-EAE5-19900FCC36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485775</xdr:colOff>
      <xdr:row>6</xdr:row>
      <xdr:rowOff>250825</xdr:rowOff>
    </xdr:from>
    <xdr:to>
      <xdr:col>60</xdr:col>
      <xdr:colOff>381000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445EB53-DE38-ED02-1D34-8D0D64437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54F6D46-6AAC-E350-11A9-58395C3ED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FEFF1B3-BE2B-6C45-0474-CAD0D10CC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A8BA6FAF-6104-974C-8D99-6F6D077CD6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41FE3EF-54C8-3A2B-8F3C-ADCE5ED66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2291FFA-EC81-77D2-88FC-A969BBEA9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5A37D7E-C092-08DE-47BC-1AF36EEBAC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FDA3331A-CB2F-65C1-B381-9E843F997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88D4F6C-8AD6-0AE2-406A-BC3623A77C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7CA9ECF9-34AF-C332-F2EC-6699CC472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92AF49BE-901D-1971-2F49-5F3D41172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B18F573-B7FB-328D-2E7E-78E56E1B40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BAAEEF1D-D707-C6B3-87D3-78B0215E4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0F3FFB28-EE5A-761E-333D-ACBA46420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DF5298CE-AD62-AA4D-6B65-03EDEA568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2B7345-5947-4E0F-BC04-85ADF758E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C9174A-B598-46FD-9DAC-64B47FEF5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5789644-402A-9FB6-D0FB-5057BA321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41C3E29-FB11-34B3-0A75-D036EC69D0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4289CF6-52F2-8652-37AD-E34CF786B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A7B71C0-540A-2F36-2451-9BC139586B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F7515769-D481-DBB6-2B26-DE655AFFA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8D4E94F6-F187-E696-7A6C-478F30B24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35E166A-485A-46DB-BF6B-8A9FB0882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4A4EC2F6-6124-4C97-86CD-C4C1FCF63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FD0B5B1-9E68-79F9-25AD-DC550C7C0C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0B85F22-DDDA-B5F4-5C38-553FE198E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423EECC-7E58-BB0D-1D83-C8794D52B7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47E4667-9508-488B-983F-49B3979FC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95CE497-D7E4-4B97-87BA-2C1AAFCC8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0BDD0D6-3121-045D-96C9-82087C4DF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B83E8387-5FAD-2B42-7D8F-3862440F0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03713B2-9254-44EA-A3F7-94C1D37B0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1C095AA-E068-402E-93BB-65D6FE5FE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9BF3B17-D5A8-687A-6E92-4C0EF109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C1FD567-AF63-6BBD-5D59-9CD9B3DBD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EB895A0-0C8C-8C61-2BD4-3794A9E88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1ED8FA2E-3DAC-D9B2-8A2A-454FC26FE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C5D06C6-E67A-2C62-BEA8-3CD759E5E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137AC6BD-EF61-0F6B-C012-D5C6483A8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363D3BB-670F-9648-1D87-A80BC7131D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ECD4808-59F4-843B-08B8-C7AAE1641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8D5C2A74-1687-8D7F-365C-0F7D0CFEF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7D0D4F1-7000-AF05-E107-563D5F350D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A848C54-0533-2074-1228-7816A7709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AD3C0FA3-0720-2AA3-80F2-83D3A3475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1BF8CFD-8FE4-BF83-DE33-24E6B07F12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D620C59-3B69-A9DE-8EE6-102E8D058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8427193-DD98-C6DB-37FE-F307682EB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jd13+TTOwB6O6yxLSbeYiGVLsrKp66i+gzza/MN0MpBc6NT1JlTEBxnNj346w2rFJDkKasU/sro0n2OoTmMC5w==" saltValue="+I+VjLcD+GDyoPN+LGISe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F080-36C2-4AEC-BB6F-4B0AC31E404A}">
  <dimension ref="A3:E377"/>
  <sheetViews>
    <sheetView showGridLine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8" t="s">
        <v>13</v>
      </c>
      <c r="B7" s="13" t="s">
        <v>14</v>
      </c>
      <c r="C7" s="14">
        <v>10456</v>
      </c>
      <c r="D7" s="14">
        <v>7207</v>
      </c>
      <c r="E7" s="15">
        <v>0.45081171083668697</v>
      </c>
    </row>
    <row r="8" spans="1:5" x14ac:dyDescent="0.25">
      <c r="A8" s="179"/>
      <c r="B8" s="13" t="s">
        <v>15</v>
      </c>
      <c r="C8" s="14">
        <v>20677</v>
      </c>
      <c r="D8" s="14">
        <v>18256</v>
      </c>
      <c r="E8" s="15">
        <v>0.13261393514461001</v>
      </c>
    </row>
    <row r="9" spans="1:5" x14ac:dyDescent="0.25">
      <c r="A9" s="179"/>
      <c r="B9" s="13" t="s">
        <v>16</v>
      </c>
      <c r="C9" s="14">
        <v>14216</v>
      </c>
      <c r="D9" s="14">
        <v>14186</v>
      </c>
      <c r="E9" s="15">
        <v>2.1147610320033801E-3</v>
      </c>
    </row>
    <row r="10" spans="1:5" x14ac:dyDescent="0.25">
      <c r="A10" s="179"/>
      <c r="B10" s="13" t="s">
        <v>17</v>
      </c>
      <c r="C10" s="14">
        <v>194</v>
      </c>
      <c r="D10" s="14">
        <v>243</v>
      </c>
      <c r="E10" s="15">
        <v>-0.20164609053497901</v>
      </c>
    </row>
    <row r="11" spans="1:5" x14ac:dyDescent="0.25">
      <c r="A11" s="180"/>
      <c r="B11" s="13" t="s">
        <v>18</v>
      </c>
      <c r="C11" s="14">
        <v>17123</v>
      </c>
      <c r="D11" s="14">
        <v>10456</v>
      </c>
      <c r="E11" s="15">
        <v>0.637624330527926</v>
      </c>
    </row>
    <row r="12" spans="1:5" x14ac:dyDescent="0.25">
      <c r="A12" s="178" t="s">
        <v>19</v>
      </c>
      <c r="B12" s="13" t="s">
        <v>20</v>
      </c>
      <c r="C12" s="14">
        <v>4001</v>
      </c>
      <c r="D12" s="14">
        <v>3946</v>
      </c>
      <c r="E12" s="15">
        <v>1.39381652306133E-2</v>
      </c>
    </row>
    <row r="13" spans="1:5" x14ac:dyDescent="0.25">
      <c r="A13" s="179"/>
      <c r="B13" s="13" t="s">
        <v>21</v>
      </c>
      <c r="C13" s="14">
        <v>808</v>
      </c>
      <c r="D13" s="14">
        <v>1392</v>
      </c>
      <c r="E13" s="15">
        <v>-0.41954022988505701</v>
      </c>
    </row>
    <row r="14" spans="1:5" x14ac:dyDescent="0.25">
      <c r="A14" s="180"/>
      <c r="B14" s="13" t="s">
        <v>22</v>
      </c>
      <c r="C14" s="14">
        <v>8595</v>
      </c>
      <c r="D14" s="14">
        <v>8864</v>
      </c>
      <c r="E14" s="15">
        <v>-3.0347472924187699E-2</v>
      </c>
    </row>
    <row r="15" spans="1:5" x14ac:dyDescent="0.25">
      <c r="A15" s="178" t="s">
        <v>23</v>
      </c>
      <c r="B15" s="13" t="s">
        <v>24</v>
      </c>
      <c r="C15" s="14">
        <v>462</v>
      </c>
      <c r="D15" s="14">
        <v>579</v>
      </c>
      <c r="E15" s="15">
        <v>-0.20207253886010401</v>
      </c>
    </row>
    <row r="16" spans="1:5" x14ac:dyDescent="0.25">
      <c r="A16" s="179"/>
      <c r="B16" s="13" t="s">
        <v>25</v>
      </c>
      <c r="C16" s="14">
        <v>1721</v>
      </c>
      <c r="D16" s="14">
        <v>2045</v>
      </c>
      <c r="E16" s="15">
        <v>-0.15843520782396101</v>
      </c>
    </row>
    <row r="17" spans="1:5" x14ac:dyDescent="0.25">
      <c r="A17" s="179"/>
      <c r="B17" s="13" t="s">
        <v>26</v>
      </c>
      <c r="C17" s="14">
        <v>31</v>
      </c>
      <c r="D17" s="14">
        <v>23</v>
      </c>
      <c r="E17" s="15">
        <v>0.34782608695652201</v>
      </c>
    </row>
    <row r="18" spans="1:5" x14ac:dyDescent="0.25">
      <c r="A18" s="179"/>
      <c r="B18" s="13" t="s">
        <v>27</v>
      </c>
      <c r="C18" s="14">
        <v>9</v>
      </c>
      <c r="D18" s="14">
        <v>8</v>
      </c>
      <c r="E18" s="15">
        <v>0.125</v>
      </c>
    </row>
    <row r="19" spans="1:5" x14ac:dyDescent="0.25">
      <c r="A19" s="180"/>
      <c r="B19" s="13" t="s">
        <v>28</v>
      </c>
      <c r="C19" s="14">
        <v>298</v>
      </c>
      <c r="D19" s="14">
        <v>348</v>
      </c>
      <c r="E19" s="15">
        <v>-0.14367816091954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8"/>
      <c r="D23" s="14">
        <v>41</v>
      </c>
      <c r="E23" s="15">
        <v>0</v>
      </c>
    </row>
    <row r="24" spans="1:5" x14ac:dyDescent="0.25">
      <c r="A24" s="12" t="s">
        <v>31</v>
      </c>
      <c r="B24" s="17"/>
      <c r="C24" s="18"/>
      <c r="D24" s="14">
        <v>35</v>
      </c>
      <c r="E24" s="15">
        <v>0</v>
      </c>
    </row>
    <row r="25" spans="1:5" x14ac:dyDescent="0.25">
      <c r="A25" s="12" t="s">
        <v>32</v>
      </c>
      <c r="B25" s="17"/>
      <c r="C25" s="14">
        <v>496</v>
      </c>
      <c r="D25" s="14">
        <v>592</v>
      </c>
      <c r="E25" s="15">
        <v>-0.162162162162162</v>
      </c>
    </row>
    <row r="26" spans="1:5" x14ac:dyDescent="0.25">
      <c r="A26" s="12" t="s">
        <v>33</v>
      </c>
      <c r="B26" s="17"/>
      <c r="C26" s="14">
        <v>509</v>
      </c>
      <c r="D26" s="14">
        <v>444</v>
      </c>
      <c r="E26" s="15">
        <v>0.14639639639639601</v>
      </c>
    </row>
    <row r="27" spans="1:5" x14ac:dyDescent="0.25">
      <c r="A27" s="12" t="s">
        <v>34</v>
      </c>
      <c r="B27" s="17"/>
      <c r="C27" s="14">
        <v>53</v>
      </c>
      <c r="D27" s="14">
        <v>178</v>
      </c>
      <c r="E27" s="15">
        <v>-0.702247191011236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2920</v>
      </c>
      <c r="D31" s="14">
        <v>1721</v>
      </c>
      <c r="E31" s="15">
        <v>0.69668797210923905</v>
      </c>
    </row>
    <row r="32" spans="1:5" x14ac:dyDescent="0.25">
      <c r="A32" s="178" t="s">
        <v>37</v>
      </c>
      <c r="B32" s="13" t="s">
        <v>38</v>
      </c>
      <c r="C32" s="14">
        <v>368</v>
      </c>
      <c r="D32" s="14">
        <v>287</v>
      </c>
      <c r="E32" s="15">
        <v>0.28222996515679399</v>
      </c>
    </row>
    <row r="33" spans="1:5" x14ac:dyDescent="0.25">
      <c r="A33" s="179"/>
      <c r="B33" s="13" t="s">
        <v>39</v>
      </c>
      <c r="C33" s="14">
        <v>119</v>
      </c>
      <c r="D33" s="14">
        <v>95</v>
      </c>
      <c r="E33" s="15">
        <v>0.25263157894736799</v>
      </c>
    </row>
    <row r="34" spans="1:5" x14ac:dyDescent="0.25">
      <c r="A34" s="179"/>
      <c r="B34" s="13" t="s">
        <v>40</v>
      </c>
      <c r="C34" s="14">
        <v>14</v>
      </c>
      <c r="D34" s="14">
        <v>13</v>
      </c>
      <c r="E34" s="15">
        <v>7.69230769230769E-2</v>
      </c>
    </row>
    <row r="35" spans="1:5" x14ac:dyDescent="0.25">
      <c r="A35" s="179"/>
      <c r="B35" s="13" t="s">
        <v>41</v>
      </c>
      <c r="C35" s="14">
        <v>122</v>
      </c>
      <c r="D35" s="14">
        <v>114</v>
      </c>
      <c r="E35" s="15">
        <v>7.0175438596491196E-2</v>
      </c>
    </row>
    <row r="36" spans="1:5" x14ac:dyDescent="0.25">
      <c r="A36" s="180"/>
      <c r="B36" s="13" t="s">
        <v>42</v>
      </c>
      <c r="C36" s="14">
        <v>2289</v>
      </c>
      <c r="D36" s="14">
        <v>1784</v>
      </c>
      <c r="E36" s="15">
        <v>0.283071748878924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5601</v>
      </c>
      <c r="D40" s="14">
        <v>4902</v>
      </c>
      <c r="E40" s="15">
        <v>0.142594859241126</v>
      </c>
    </row>
    <row r="41" spans="1:5" x14ac:dyDescent="0.25">
      <c r="A41" s="12" t="s">
        <v>45</v>
      </c>
      <c r="B41" s="17"/>
      <c r="C41" s="14">
        <v>1593</v>
      </c>
      <c r="D41" s="14">
        <v>1799</v>
      </c>
      <c r="E41" s="15">
        <v>-0.114508060033352</v>
      </c>
    </row>
    <row r="42" spans="1:5" x14ac:dyDescent="0.25">
      <c r="A42" s="16"/>
    </row>
    <row r="43" spans="1:5" x14ac:dyDescent="0.25">
      <c r="A43" s="181" t="s">
        <v>46</v>
      </c>
      <c r="B43" s="181"/>
      <c r="C43" s="181"/>
      <c r="D43" s="181"/>
      <c r="E43" s="181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8" t="s">
        <v>47</v>
      </c>
      <c r="B45" s="13" t="s">
        <v>14</v>
      </c>
      <c r="C45" s="14">
        <v>1314</v>
      </c>
      <c r="D45" s="14">
        <v>1184</v>
      </c>
      <c r="E45" s="15">
        <v>0.10979729729729699</v>
      </c>
    </row>
    <row r="46" spans="1:5" x14ac:dyDescent="0.25">
      <c r="A46" s="179"/>
      <c r="B46" s="13" t="s">
        <v>48</v>
      </c>
      <c r="C46" s="14">
        <v>48</v>
      </c>
      <c r="D46" s="14">
        <v>66</v>
      </c>
      <c r="E46" s="15">
        <v>-0.27272727272727298</v>
      </c>
    </row>
    <row r="47" spans="1:5" x14ac:dyDescent="0.25">
      <c r="A47" s="179"/>
      <c r="B47" s="13" t="s">
        <v>49</v>
      </c>
      <c r="C47" s="14">
        <v>1721</v>
      </c>
      <c r="D47" s="14">
        <v>2045</v>
      </c>
      <c r="E47" s="15">
        <v>-0.15843520782396101</v>
      </c>
    </row>
    <row r="48" spans="1:5" x14ac:dyDescent="0.25">
      <c r="A48" s="180"/>
      <c r="B48" s="13" t="s">
        <v>18</v>
      </c>
      <c r="C48" s="14">
        <v>1196</v>
      </c>
      <c r="D48" s="14">
        <v>1314</v>
      </c>
      <c r="E48" s="15">
        <v>-8.9802130898021304E-2</v>
      </c>
    </row>
    <row r="49" spans="1:5" x14ac:dyDescent="0.25">
      <c r="A49" s="178" t="s">
        <v>50</v>
      </c>
      <c r="B49" s="13" t="s">
        <v>51</v>
      </c>
      <c r="C49" s="14">
        <v>1448</v>
      </c>
      <c r="D49" s="14">
        <v>1631</v>
      </c>
      <c r="E49" s="15">
        <v>-0.11220110361741301</v>
      </c>
    </row>
    <row r="50" spans="1:5" x14ac:dyDescent="0.25">
      <c r="A50" s="179"/>
      <c r="B50" s="13" t="s">
        <v>52</v>
      </c>
      <c r="C50" s="14">
        <v>74</v>
      </c>
      <c r="D50" s="14">
        <v>65</v>
      </c>
      <c r="E50" s="15">
        <v>0.138461538461538</v>
      </c>
    </row>
    <row r="51" spans="1:5" x14ac:dyDescent="0.25">
      <c r="A51" s="179"/>
      <c r="B51" s="13" t="s">
        <v>53</v>
      </c>
      <c r="C51" s="14">
        <v>229</v>
      </c>
      <c r="D51" s="14">
        <v>237</v>
      </c>
      <c r="E51" s="15">
        <v>-3.37552742616034E-2</v>
      </c>
    </row>
    <row r="52" spans="1:5" x14ac:dyDescent="0.25">
      <c r="A52" s="180"/>
      <c r="B52" s="13" t="s">
        <v>54</v>
      </c>
      <c r="C52" s="14">
        <v>55</v>
      </c>
      <c r="D52" s="14">
        <v>54</v>
      </c>
      <c r="E52" s="15">
        <v>1.85185185185185E-2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8" t="s">
        <v>56</v>
      </c>
      <c r="B56" s="13" t="s">
        <v>49</v>
      </c>
      <c r="C56" s="14">
        <v>31</v>
      </c>
      <c r="D56" s="14">
        <v>28</v>
      </c>
      <c r="E56" s="15">
        <v>0.107142857142857</v>
      </c>
    </row>
    <row r="57" spans="1:5" x14ac:dyDescent="0.25">
      <c r="A57" s="179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79"/>
      <c r="B58" s="13" t="s">
        <v>14</v>
      </c>
      <c r="C58" s="14">
        <v>21</v>
      </c>
      <c r="D58" s="14">
        <v>22</v>
      </c>
      <c r="E58" s="15">
        <v>-4.5454545454545497E-2</v>
      </c>
    </row>
    <row r="59" spans="1:5" x14ac:dyDescent="0.25">
      <c r="A59" s="179"/>
      <c r="B59" s="13" t="s">
        <v>18</v>
      </c>
      <c r="C59" s="14">
        <v>16</v>
      </c>
      <c r="D59" s="14">
        <v>21</v>
      </c>
      <c r="E59" s="15">
        <v>-0.238095238095238</v>
      </c>
    </row>
    <row r="60" spans="1:5" x14ac:dyDescent="0.25">
      <c r="A60" s="179"/>
      <c r="B60" s="13" t="s">
        <v>57</v>
      </c>
      <c r="C60" s="14">
        <v>18</v>
      </c>
      <c r="D60" s="14">
        <v>26</v>
      </c>
      <c r="E60" s="15">
        <v>-0.30769230769230799</v>
      </c>
    </row>
    <row r="61" spans="1:5" x14ac:dyDescent="0.25">
      <c r="A61" s="180"/>
      <c r="B61" s="13" t="s">
        <v>58</v>
      </c>
      <c r="C61" s="14">
        <v>0</v>
      </c>
      <c r="D61" s="14">
        <v>0</v>
      </c>
      <c r="E61" s="15">
        <v>0</v>
      </c>
    </row>
    <row r="62" spans="1:5" x14ac:dyDescent="0.25">
      <c r="A62" s="178" t="s">
        <v>59</v>
      </c>
      <c r="B62" s="13" t="s">
        <v>60</v>
      </c>
      <c r="C62" s="14">
        <v>17</v>
      </c>
      <c r="D62" s="14">
        <v>20</v>
      </c>
      <c r="E62" s="15">
        <v>-0.15</v>
      </c>
    </row>
    <row r="63" spans="1:5" x14ac:dyDescent="0.25">
      <c r="A63" s="179"/>
      <c r="B63" s="13" t="s">
        <v>53</v>
      </c>
      <c r="C63" s="14">
        <v>1</v>
      </c>
      <c r="D63" s="14">
        <v>1</v>
      </c>
      <c r="E63" s="15">
        <v>0</v>
      </c>
    </row>
    <row r="64" spans="1:5" x14ac:dyDescent="0.25">
      <c r="A64" s="180"/>
      <c r="B64" s="13" t="s">
        <v>61</v>
      </c>
      <c r="C64" s="14">
        <v>4</v>
      </c>
      <c r="D64" s="14">
        <v>2</v>
      </c>
      <c r="E64" s="15">
        <v>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8"/>
      <c r="D68" s="14">
        <v>0</v>
      </c>
      <c r="E68" s="15">
        <v>0</v>
      </c>
    </row>
    <row r="69" spans="1:5" x14ac:dyDescent="0.25">
      <c r="A69" s="12" t="s">
        <v>31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1</v>
      </c>
      <c r="D70" s="14">
        <v>2</v>
      </c>
      <c r="E70" s="15">
        <v>-0.5</v>
      </c>
    </row>
    <row r="71" spans="1:5" x14ac:dyDescent="0.25">
      <c r="A71" s="12" t="s">
        <v>33</v>
      </c>
      <c r="B71" s="17"/>
      <c r="C71" s="18"/>
      <c r="D71" s="14">
        <v>8</v>
      </c>
      <c r="E71" s="15">
        <v>0</v>
      </c>
    </row>
    <row r="72" spans="1:5" x14ac:dyDescent="0.25">
      <c r="A72" s="12" t="s">
        <v>34</v>
      </c>
      <c r="B72" s="17"/>
      <c r="C72" s="14">
        <v>1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2"/>
      <c r="B76" s="13" t="s">
        <v>44</v>
      </c>
      <c r="C76" s="14">
        <v>9</v>
      </c>
      <c r="D76" s="14">
        <v>8</v>
      </c>
      <c r="E76" s="15">
        <v>0.125</v>
      </c>
    </row>
    <row r="77" spans="1:5" x14ac:dyDescent="0.25">
      <c r="A77" s="183"/>
      <c r="B77" s="13" t="s">
        <v>53</v>
      </c>
      <c r="C77" s="14">
        <v>1</v>
      </c>
      <c r="D77" s="14">
        <v>2</v>
      </c>
      <c r="E77" s="15">
        <v>-0.5</v>
      </c>
    </row>
    <row r="78" spans="1:5" x14ac:dyDescent="0.25">
      <c r="A78" s="183"/>
      <c r="B78" s="13" t="s">
        <v>60</v>
      </c>
      <c r="C78" s="14">
        <v>5</v>
      </c>
      <c r="D78" s="14">
        <v>4</v>
      </c>
      <c r="E78" s="15">
        <v>0.25</v>
      </c>
    </row>
    <row r="79" spans="1:5" x14ac:dyDescent="0.25">
      <c r="A79" s="183"/>
      <c r="B79" s="13" t="s">
        <v>64</v>
      </c>
      <c r="C79" s="14">
        <v>6</v>
      </c>
      <c r="D79" s="14">
        <v>2</v>
      </c>
      <c r="E79" s="15">
        <v>2</v>
      </c>
    </row>
    <row r="80" spans="1:5" x14ac:dyDescent="0.25">
      <c r="A80" s="184"/>
      <c r="B80" s="13" t="s">
        <v>65</v>
      </c>
      <c r="C80" s="14">
        <v>1</v>
      </c>
      <c r="D80" s="14">
        <v>1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8" t="s">
        <v>67</v>
      </c>
      <c r="B84" s="13" t="s">
        <v>68</v>
      </c>
      <c r="C84" s="14">
        <v>1593</v>
      </c>
      <c r="D84" s="14">
        <v>1799</v>
      </c>
      <c r="E84" s="15">
        <v>-0.114508060033352</v>
      </c>
    </row>
    <row r="85" spans="1:5" x14ac:dyDescent="0.25">
      <c r="A85" s="180"/>
      <c r="B85" s="13" t="s">
        <v>69</v>
      </c>
      <c r="C85" s="14">
        <v>618</v>
      </c>
      <c r="D85" s="14">
        <v>661</v>
      </c>
      <c r="E85" s="15">
        <v>-6.5052950075643004E-2</v>
      </c>
    </row>
    <row r="86" spans="1:5" x14ac:dyDescent="0.25">
      <c r="A86" s="178" t="s">
        <v>70</v>
      </c>
      <c r="B86" s="13" t="s">
        <v>68</v>
      </c>
      <c r="C86" s="14">
        <v>1565</v>
      </c>
      <c r="D86" s="14">
        <v>1511</v>
      </c>
      <c r="E86" s="15">
        <v>3.5737921906022499E-2</v>
      </c>
    </row>
    <row r="87" spans="1:5" x14ac:dyDescent="0.25">
      <c r="A87" s="180"/>
      <c r="B87" s="13" t="s">
        <v>69</v>
      </c>
      <c r="C87" s="14">
        <v>1212</v>
      </c>
      <c r="D87" s="14">
        <v>1278</v>
      </c>
      <c r="E87" s="15">
        <v>-5.16431924882629E-2</v>
      </c>
    </row>
    <row r="88" spans="1:5" x14ac:dyDescent="0.25">
      <c r="A88" s="178" t="s">
        <v>71</v>
      </c>
      <c r="B88" s="13" t="s">
        <v>68</v>
      </c>
      <c r="C88" s="14">
        <v>81</v>
      </c>
      <c r="D88" s="14">
        <v>81</v>
      </c>
      <c r="E88" s="15">
        <v>0</v>
      </c>
    </row>
    <row r="89" spans="1:5" x14ac:dyDescent="0.25">
      <c r="A89" s="180"/>
      <c r="B89" s="13" t="s">
        <v>69</v>
      </c>
      <c r="C89" s="14">
        <v>46</v>
      </c>
      <c r="D89" s="14">
        <v>42</v>
      </c>
      <c r="E89" s="15">
        <v>9.5238095238095205E-2</v>
      </c>
    </row>
    <row r="90" spans="1:5" x14ac:dyDescent="0.25">
      <c r="A90" s="178" t="s">
        <v>72</v>
      </c>
      <c r="B90" s="13" t="s">
        <v>68</v>
      </c>
      <c r="C90" s="18"/>
      <c r="D90" s="14">
        <v>0</v>
      </c>
      <c r="E90" s="15">
        <v>0</v>
      </c>
    </row>
    <row r="91" spans="1:5" x14ac:dyDescent="0.25">
      <c r="A91" s="180"/>
      <c r="B91" s="13" t="s">
        <v>69</v>
      </c>
      <c r="C91" s="18"/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1" t="s">
        <v>73</v>
      </c>
      <c r="B93" s="181"/>
      <c r="C93" s="181"/>
      <c r="D93" s="181"/>
      <c r="E93" s="181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1438</v>
      </c>
      <c r="D95" s="14">
        <v>1494</v>
      </c>
      <c r="E95" s="15">
        <v>-3.7483266398929002E-2</v>
      </c>
    </row>
    <row r="96" spans="1:5" x14ac:dyDescent="0.25">
      <c r="A96" s="12" t="s">
        <v>74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725</v>
      </c>
      <c r="D100" s="14">
        <v>731</v>
      </c>
      <c r="E100" s="15">
        <v>-8.2079343365253094E-3</v>
      </c>
    </row>
    <row r="101" spans="1:5" x14ac:dyDescent="0.25">
      <c r="A101" s="12" t="s">
        <v>77</v>
      </c>
      <c r="B101" s="17"/>
      <c r="C101" s="14">
        <v>812</v>
      </c>
      <c r="D101" s="14">
        <v>933</v>
      </c>
      <c r="E101" s="15">
        <v>-0.12968917470525201</v>
      </c>
    </row>
    <row r="102" spans="1:5" x14ac:dyDescent="0.25">
      <c r="A102" s="12" t="s">
        <v>74</v>
      </c>
      <c r="B102" s="17"/>
      <c r="C102" s="14">
        <v>6</v>
      </c>
      <c r="D102" s="14">
        <v>15</v>
      </c>
      <c r="E102" s="15">
        <v>-0.6</v>
      </c>
    </row>
    <row r="103" spans="1:5" x14ac:dyDescent="0.25">
      <c r="A103" s="16"/>
    </row>
    <row r="104" spans="1:5" x14ac:dyDescent="0.25">
      <c r="A104" s="181" t="s">
        <v>78</v>
      </c>
      <c r="B104" s="181"/>
      <c r="C104" s="181"/>
      <c r="D104" s="181"/>
      <c r="E104" s="181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8" t="s">
        <v>76</v>
      </c>
      <c r="B106" s="13" t="s">
        <v>79</v>
      </c>
      <c r="C106" s="14">
        <v>782</v>
      </c>
      <c r="D106" s="14">
        <v>764</v>
      </c>
      <c r="E106" s="15">
        <v>2.3560209424083801E-2</v>
      </c>
    </row>
    <row r="107" spans="1:5" x14ac:dyDescent="0.25">
      <c r="A107" s="179"/>
      <c r="B107" s="13" t="s">
        <v>80</v>
      </c>
      <c r="C107" s="14">
        <v>132</v>
      </c>
      <c r="D107" s="14">
        <v>147</v>
      </c>
      <c r="E107" s="15">
        <v>-0.102040816326531</v>
      </c>
    </row>
    <row r="108" spans="1:5" x14ac:dyDescent="0.25">
      <c r="A108" s="180"/>
      <c r="B108" s="13" t="s">
        <v>81</v>
      </c>
      <c r="C108" s="14">
        <v>191</v>
      </c>
      <c r="D108" s="14">
        <v>147</v>
      </c>
      <c r="E108" s="15">
        <v>0.29931972789115602</v>
      </c>
    </row>
    <row r="109" spans="1:5" x14ac:dyDescent="0.25">
      <c r="A109" s="178" t="s">
        <v>77</v>
      </c>
      <c r="B109" s="13" t="s">
        <v>82</v>
      </c>
      <c r="C109" s="14">
        <v>203</v>
      </c>
      <c r="D109" s="14">
        <v>217</v>
      </c>
      <c r="E109" s="15">
        <v>-6.4516129032258104E-2</v>
      </c>
    </row>
    <row r="110" spans="1:5" x14ac:dyDescent="0.25">
      <c r="A110" s="180"/>
      <c r="B110" s="13" t="s">
        <v>81</v>
      </c>
      <c r="C110" s="14">
        <v>224</v>
      </c>
      <c r="D110" s="14">
        <v>223</v>
      </c>
      <c r="E110" s="15">
        <v>4.4843049327354303E-3</v>
      </c>
    </row>
    <row r="111" spans="1:5" x14ac:dyDescent="0.25">
      <c r="A111" s="12" t="s">
        <v>74</v>
      </c>
      <c r="B111" s="17"/>
      <c r="C111" s="14">
        <v>13</v>
      </c>
      <c r="D111" s="14">
        <v>11</v>
      </c>
      <c r="E111" s="15">
        <v>0.18181818181818199</v>
      </c>
    </row>
    <row r="112" spans="1:5" x14ac:dyDescent="0.25">
      <c r="A112" s="16"/>
    </row>
    <row r="113" spans="1:5" x14ac:dyDescent="0.25">
      <c r="A113" s="181" t="s">
        <v>83</v>
      </c>
      <c r="B113" s="181"/>
      <c r="C113" s="181"/>
      <c r="D113" s="181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8" t="s">
        <v>76</v>
      </c>
      <c r="B115" s="13" t="s">
        <v>79</v>
      </c>
      <c r="C115" s="14">
        <v>19</v>
      </c>
      <c r="D115" s="14">
        <v>32</v>
      </c>
      <c r="E115" s="15">
        <v>-0.40625</v>
      </c>
    </row>
    <row r="116" spans="1:5" x14ac:dyDescent="0.25">
      <c r="A116" s="179"/>
      <c r="B116" s="13" t="s">
        <v>80</v>
      </c>
      <c r="C116" s="14">
        <v>21</v>
      </c>
      <c r="D116" s="14">
        <v>21</v>
      </c>
      <c r="E116" s="15">
        <v>0</v>
      </c>
    </row>
    <row r="117" spans="1:5" x14ac:dyDescent="0.25">
      <c r="A117" s="180"/>
      <c r="B117" s="13" t="s">
        <v>81</v>
      </c>
      <c r="C117" s="14">
        <v>16</v>
      </c>
      <c r="D117" s="14">
        <v>11</v>
      </c>
      <c r="E117" s="15">
        <v>0.45454545454545398</v>
      </c>
    </row>
    <row r="118" spans="1:5" x14ac:dyDescent="0.25">
      <c r="A118" s="178" t="s">
        <v>77</v>
      </c>
      <c r="B118" s="13" t="s">
        <v>82</v>
      </c>
      <c r="C118" s="14">
        <v>7</v>
      </c>
      <c r="D118" s="14">
        <v>7</v>
      </c>
      <c r="E118" s="15">
        <v>0</v>
      </c>
    </row>
    <row r="119" spans="1:5" x14ac:dyDescent="0.25">
      <c r="A119" s="180"/>
      <c r="B119" s="13" t="s">
        <v>81</v>
      </c>
      <c r="C119" s="14">
        <v>15</v>
      </c>
      <c r="D119" s="14">
        <v>8</v>
      </c>
      <c r="E119" s="15">
        <v>0.875</v>
      </c>
    </row>
    <row r="120" spans="1:5" x14ac:dyDescent="0.25">
      <c r="A120" s="12" t="s">
        <v>74</v>
      </c>
      <c r="B120" s="17"/>
      <c r="C120" s="14">
        <v>4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8" t="s">
        <v>85</v>
      </c>
      <c r="B124" s="13" t="s">
        <v>86</v>
      </c>
      <c r="C124" s="18"/>
      <c r="D124" s="14">
        <v>0</v>
      </c>
      <c r="E124" s="15">
        <v>0</v>
      </c>
    </row>
    <row r="125" spans="1:5" x14ac:dyDescent="0.25">
      <c r="A125" s="180"/>
      <c r="B125" s="13" t="s">
        <v>87</v>
      </c>
      <c r="C125" s="18"/>
      <c r="D125" s="14">
        <v>0</v>
      </c>
      <c r="E125" s="15">
        <v>0</v>
      </c>
    </row>
    <row r="126" spans="1:5" x14ac:dyDescent="0.25">
      <c r="A126" s="178" t="s">
        <v>88</v>
      </c>
      <c r="B126" s="13" t="s">
        <v>86</v>
      </c>
      <c r="C126" s="14">
        <v>724</v>
      </c>
      <c r="D126" s="14">
        <v>613</v>
      </c>
      <c r="E126" s="15">
        <v>0.18107667210440501</v>
      </c>
    </row>
    <row r="127" spans="1:5" x14ac:dyDescent="0.25">
      <c r="A127" s="180"/>
      <c r="B127" s="13" t="s">
        <v>87</v>
      </c>
      <c r="C127" s="14">
        <v>1088</v>
      </c>
      <c r="D127" s="14">
        <v>876</v>
      </c>
      <c r="E127" s="15">
        <v>0.24200913242009101</v>
      </c>
    </row>
    <row r="128" spans="1:5" x14ac:dyDescent="0.25">
      <c r="A128" s="178" t="s">
        <v>89</v>
      </c>
      <c r="B128" s="13" t="s">
        <v>86</v>
      </c>
      <c r="C128" s="14">
        <v>5054</v>
      </c>
      <c r="D128" s="14">
        <v>4095</v>
      </c>
      <c r="E128" s="15">
        <v>0.23418803418803399</v>
      </c>
    </row>
    <row r="129" spans="1:5" x14ac:dyDescent="0.25">
      <c r="A129" s="180"/>
      <c r="B129" s="13" t="s">
        <v>87</v>
      </c>
      <c r="C129" s="14">
        <v>11033</v>
      </c>
      <c r="D129" s="14">
        <v>7551</v>
      </c>
      <c r="E129" s="15">
        <v>0.46113097602966502</v>
      </c>
    </row>
    <row r="130" spans="1:5" x14ac:dyDescent="0.25">
      <c r="A130" s="178" t="s">
        <v>90</v>
      </c>
      <c r="B130" s="13" t="s">
        <v>86</v>
      </c>
      <c r="C130" s="14">
        <v>0</v>
      </c>
      <c r="D130" s="14">
        <v>0</v>
      </c>
      <c r="E130" s="15">
        <v>0</v>
      </c>
    </row>
    <row r="131" spans="1:5" x14ac:dyDescent="0.25">
      <c r="A131" s="180"/>
      <c r="B131" s="13" t="s">
        <v>87</v>
      </c>
      <c r="C131" s="14">
        <v>0</v>
      </c>
      <c r="D131" s="14">
        <v>0</v>
      </c>
      <c r="E131" s="15">
        <v>0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8" t="s">
        <v>92</v>
      </c>
      <c r="B135" s="13" t="s">
        <v>93</v>
      </c>
      <c r="C135" s="14">
        <v>54</v>
      </c>
      <c r="D135" s="14">
        <v>154</v>
      </c>
      <c r="E135" s="15">
        <v>-0.64935064935064901</v>
      </c>
    </row>
    <row r="136" spans="1:5" x14ac:dyDescent="0.25">
      <c r="A136" s="180"/>
      <c r="B136" s="13" t="s">
        <v>94</v>
      </c>
      <c r="C136" s="14">
        <v>6</v>
      </c>
      <c r="D136" s="14">
        <v>1</v>
      </c>
      <c r="E136" s="15">
        <v>5</v>
      </c>
    </row>
    <row r="137" spans="1:5" x14ac:dyDescent="0.25">
      <c r="A137" s="178" t="s">
        <v>95</v>
      </c>
      <c r="B137" s="13" t="s">
        <v>93</v>
      </c>
      <c r="C137" s="14">
        <v>0</v>
      </c>
      <c r="D137" s="14">
        <v>0</v>
      </c>
      <c r="E137" s="15">
        <v>0</v>
      </c>
    </row>
    <row r="138" spans="1:5" x14ac:dyDescent="0.25">
      <c r="A138" s="180"/>
      <c r="B138" s="13" t="s">
        <v>94</v>
      </c>
      <c r="C138" s="14">
        <v>0</v>
      </c>
      <c r="D138" s="14">
        <v>0</v>
      </c>
      <c r="E138" s="15">
        <v>0</v>
      </c>
    </row>
    <row r="139" spans="1:5" x14ac:dyDescent="0.25">
      <c r="A139" s="178" t="s">
        <v>96</v>
      </c>
      <c r="B139" s="13" t="s">
        <v>93</v>
      </c>
      <c r="C139" s="14">
        <v>0</v>
      </c>
      <c r="D139" s="14">
        <v>4</v>
      </c>
      <c r="E139" s="15">
        <v>-1</v>
      </c>
    </row>
    <row r="140" spans="1:5" x14ac:dyDescent="0.25">
      <c r="A140" s="180"/>
      <c r="B140" s="13" t="s">
        <v>97</v>
      </c>
      <c r="C140" s="14">
        <v>1</v>
      </c>
      <c r="D140" s="14">
        <v>1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131</v>
      </c>
      <c r="D144" s="14">
        <v>139</v>
      </c>
      <c r="E144" s="15">
        <v>-5.7553956834532398E-2</v>
      </c>
    </row>
    <row r="145" spans="1:5" x14ac:dyDescent="0.25">
      <c r="A145" s="178" t="s">
        <v>100</v>
      </c>
      <c r="B145" s="13" t="s">
        <v>101</v>
      </c>
      <c r="C145" s="14">
        <v>3</v>
      </c>
      <c r="D145" s="14">
        <v>6</v>
      </c>
      <c r="E145" s="15">
        <v>-0.5</v>
      </c>
    </row>
    <row r="146" spans="1:5" x14ac:dyDescent="0.25">
      <c r="A146" s="179"/>
      <c r="B146" s="13" t="s">
        <v>102</v>
      </c>
      <c r="C146" s="14">
        <v>51</v>
      </c>
      <c r="D146" s="14">
        <v>90</v>
      </c>
      <c r="E146" s="15">
        <v>-0.43333333333333302</v>
      </c>
    </row>
    <row r="147" spans="1:5" x14ac:dyDescent="0.25">
      <c r="A147" s="179"/>
      <c r="B147" s="13" t="s">
        <v>103</v>
      </c>
      <c r="C147" s="14">
        <v>2</v>
      </c>
      <c r="D147" s="14">
        <v>3</v>
      </c>
      <c r="E147" s="15">
        <v>-0.33333333333333298</v>
      </c>
    </row>
    <row r="148" spans="1:5" x14ac:dyDescent="0.25">
      <c r="A148" s="179"/>
      <c r="B148" s="13" t="s">
        <v>104</v>
      </c>
      <c r="C148" s="14">
        <v>36</v>
      </c>
      <c r="D148" s="14">
        <v>0</v>
      </c>
      <c r="E148" s="15">
        <v>0</v>
      </c>
    </row>
    <row r="149" spans="1:5" x14ac:dyDescent="0.25">
      <c r="A149" s="179"/>
      <c r="B149" s="13" t="s">
        <v>105</v>
      </c>
      <c r="C149" s="14">
        <v>35</v>
      </c>
      <c r="D149" s="14">
        <v>40</v>
      </c>
      <c r="E149" s="15">
        <v>-0.125</v>
      </c>
    </row>
    <row r="150" spans="1:5" x14ac:dyDescent="0.25">
      <c r="A150" s="180"/>
      <c r="B150" s="13" t="s">
        <v>106</v>
      </c>
      <c r="C150" s="14">
        <v>4</v>
      </c>
      <c r="D150" s="14">
        <v>0</v>
      </c>
      <c r="E150" s="15">
        <v>0</v>
      </c>
    </row>
    <row r="151" spans="1:5" x14ac:dyDescent="0.25">
      <c r="A151" s="178" t="s">
        <v>107</v>
      </c>
      <c r="B151" s="13" t="s">
        <v>108</v>
      </c>
      <c r="C151" s="14">
        <v>60</v>
      </c>
      <c r="D151" s="14">
        <v>49</v>
      </c>
      <c r="E151" s="15">
        <v>0.22448979591836701</v>
      </c>
    </row>
    <row r="152" spans="1:5" x14ac:dyDescent="0.25">
      <c r="A152" s="180"/>
      <c r="B152" s="13" t="s">
        <v>109</v>
      </c>
      <c r="C152" s="14">
        <v>81</v>
      </c>
      <c r="D152" s="14">
        <v>91</v>
      </c>
      <c r="E152" s="15">
        <v>-0.10989010989011</v>
      </c>
    </row>
    <row r="153" spans="1:5" x14ac:dyDescent="0.25">
      <c r="A153" s="178" t="s">
        <v>110</v>
      </c>
      <c r="B153" s="13" t="s">
        <v>14</v>
      </c>
      <c r="C153" s="14">
        <v>12</v>
      </c>
      <c r="D153" s="14">
        <v>13</v>
      </c>
      <c r="E153" s="15">
        <v>-7.69230769230769E-2</v>
      </c>
    </row>
    <row r="154" spans="1:5" x14ac:dyDescent="0.25">
      <c r="A154" s="180"/>
      <c r="B154" s="13" t="s">
        <v>18</v>
      </c>
      <c r="C154" s="14">
        <v>16</v>
      </c>
      <c r="D154" s="14">
        <v>12</v>
      </c>
      <c r="E154" s="15">
        <v>0.33333333333333298</v>
      </c>
    </row>
    <row r="155" spans="1:5" x14ac:dyDescent="0.25">
      <c r="A155" s="12" t="s">
        <v>111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8" t="s">
        <v>113</v>
      </c>
      <c r="B159" s="13" t="s">
        <v>114</v>
      </c>
      <c r="C159" s="14">
        <v>796</v>
      </c>
      <c r="D159" s="14">
        <v>644</v>
      </c>
      <c r="E159" s="15">
        <v>0.23602484472049701</v>
      </c>
    </row>
    <row r="160" spans="1:5" x14ac:dyDescent="0.25">
      <c r="A160" s="179"/>
      <c r="B160" s="13" t="s">
        <v>115</v>
      </c>
      <c r="C160" s="14">
        <v>217</v>
      </c>
      <c r="D160" s="14">
        <v>170</v>
      </c>
      <c r="E160" s="15">
        <v>0.27647058823529402</v>
      </c>
    </row>
    <row r="161" spans="1:5" x14ac:dyDescent="0.25">
      <c r="A161" s="179"/>
      <c r="B161" s="13" t="s">
        <v>116</v>
      </c>
      <c r="C161" s="14">
        <v>134</v>
      </c>
      <c r="D161" s="14">
        <v>118</v>
      </c>
      <c r="E161" s="15">
        <v>0.13559322033898299</v>
      </c>
    </row>
    <row r="162" spans="1:5" x14ac:dyDescent="0.25">
      <c r="A162" s="179"/>
      <c r="B162" s="13" t="s">
        <v>117</v>
      </c>
      <c r="C162" s="14">
        <v>25</v>
      </c>
      <c r="D162" s="14">
        <v>12</v>
      </c>
      <c r="E162" s="15">
        <v>1.0833333333333299</v>
      </c>
    </row>
    <row r="163" spans="1:5" x14ac:dyDescent="0.25">
      <c r="A163" s="179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9"/>
      <c r="B164" s="13" t="s">
        <v>119</v>
      </c>
      <c r="C164" s="14">
        <v>5</v>
      </c>
      <c r="D164" s="14">
        <v>4</v>
      </c>
      <c r="E164" s="15">
        <v>0.25</v>
      </c>
    </row>
    <row r="165" spans="1:5" x14ac:dyDescent="0.25">
      <c r="A165" s="179"/>
      <c r="B165" s="13" t="s">
        <v>120</v>
      </c>
      <c r="C165" s="14">
        <v>734</v>
      </c>
      <c r="D165" s="14">
        <v>652</v>
      </c>
      <c r="E165" s="15">
        <v>0.125766871165644</v>
      </c>
    </row>
    <row r="166" spans="1:5" x14ac:dyDescent="0.25">
      <c r="A166" s="179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79"/>
      <c r="B167" s="13" t="s">
        <v>122</v>
      </c>
      <c r="C167" s="14">
        <v>89</v>
      </c>
      <c r="D167" s="14">
        <v>94</v>
      </c>
      <c r="E167" s="15">
        <v>-5.31914893617021E-2</v>
      </c>
    </row>
    <row r="168" spans="1:5" x14ac:dyDescent="0.25">
      <c r="A168" s="179"/>
      <c r="B168" s="13" t="s">
        <v>123</v>
      </c>
      <c r="C168" s="14">
        <v>300</v>
      </c>
      <c r="D168" s="14">
        <v>372</v>
      </c>
      <c r="E168" s="15">
        <v>-0.19354838709677399</v>
      </c>
    </row>
    <row r="169" spans="1:5" x14ac:dyDescent="0.25">
      <c r="A169" s="179"/>
      <c r="B169" s="13" t="s">
        <v>124</v>
      </c>
      <c r="C169" s="14">
        <v>4</v>
      </c>
      <c r="D169" s="14">
        <v>0</v>
      </c>
      <c r="E169" s="15">
        <v>0</v>
      </c>
    </row>
    <row r="170" spans="1:5" x14ac:dyDescent="0.25">
      <c r="A170" s="179"/>
      <c r="B170" s="13" t="s">
        <v>125</v>
      </c>
      <c r="C170" s="14">
        <v>106</v>
      </c>
      <c r="D170" s="14">
        <v>68</v>
      </c>
      <c r="E170" s="15">
        <v>0.55882352941176505</v>
      </c>
    </row>
    <row r="171" spans="1:5" x14ac:dyDescent="0.25">
      <c r="A171" s="179"/>
      <c r="B171" s="13" t="s">
        <v>126</v>
      </c>
      <c r="C171" s="14">
        <v>1</v>
      </c>
      <c r="D171" s="14">
        <v>0</v>
      </c>
      <c r="E171" s="15">
        <v>0</v>
      </c>
    </row>
    <row r="172" spans="1:5" x14ac:dyDescent="0.25">
      <c r="A172" s="179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179"/>
      <c r="B173" s="13" t="s">
        <v>128</v>
      </c>
      <c r="C173" s="14">
        <v>6</v>
      </c>
      <c r="D173" s="14">
        <v>4</v>
      </c>
      <c r="E173" s="15">
        <v>0.5</v>
      </c>
    </row>
    <row r="174" spans="1:5" x14ac:dyDescent="0.25">
      <c r="A174" s="179"/>
      <c r="B174" s="13" t="s">
        <v>129</v>
      </c>
      <c r="C174" s="14">
        <v>7</v>
      </c>
      <c r="D174" s="14">
        <v>0</v>
      </c>
      <c r="E174" s="15">
        <v>0</v>
      </c>
    </row>
    <row r="175" spans="1:5" x14ac:dyDescent="0.25">
      <c r="A175" s="179"/>
      <c r="B175" s="13" t="s">
        <v>130</v>
      </c>
      <c r="C175" s="14">
        <v>0</v>
      </c>
      <c r="D175" s="14">
        <v>8</v>
      </c>
      <c r="E175" s="15">
        <v>-1</v>
      </c>
    </row>
    <row r="176" spans="1:5" x14ac:dyDescent="0.25">
      <c r="A176" s="179"/>
      <c r="B176" s="13" t="s">
        <v>131</v>
      </c>
      <c r="C176" s="14">
        <v>63</v>
      </c>
      <c r="D176" s="14">
        <v>50</v>
      </c>
      <c r="E176" s="15">
        <v>0.26</v>
      </c>
    </row>
    <row r="177" spans="1:5" x14ac:dyDescent="0.25">
      <c r="A177" s="179"/>
      <c r="B177" s="13" t="s">
        <v>132</v>
      </c>
      <c r="C177" s="14">
        <v>3</v>
      </c>
      <c r="D177" s="14">
        <v>0</v>
      </c>
      <c r="E177" s="15">
        <v>0</v>
      </c>
    </row>
    <row r="178" spans="1:5" x14ac:dyDescent="0.25">
      <c r="A178" s="179"/>
      <c r="B178" s="13" t="s">
        <v>133</v>
      </c>
      <c r="C178" s="14">
        <v>131</v>
      </c>
      <c r="D178" s="14">
        <v>0</v>
      </c>
      <c r="E178" s="15">
        <v>0</v>
      </c>
    </row>
    <row r="179" spans="1:5" x14ac:dyDescent="0.25">
      <c r="A179" s="179"/>
      <c r="B179" s="13" t="s">
        <v>134</v>
      </c>
      <c r="C179" s="14">
        <v>544</v>
      </c>
      <c r="D179" s="14">
        <v>1136</v>
      </c>
      <c r="E179" s="15">
        <v>-0.52112676056338003</v>
      </c>
    </row>
    <row r="180" spans="1:5" x14ac:dyDescent="0.25">
      <c r="A180" s="179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25">
      <c r="A181" s="179"/>
      <c r="B181" s="13" t="s">
        <v>136</v>
      </c>
      <c r="C181" s="14">
        <v>3</v>
      </c>
      <c r="D181" s="14">
        <v>10</v>
      </c>
      <c r="E181" s="15">
        <v>-0.7</v>
      </c>
    </row>
    <row r="182" spans="1:5" x14ac:dyDescent="0.25">
      <c r="A182" s="179"/>
      <c r="B182" s="13" t="s">
        <v>137</v>
      </c>
      <c r="C182" s="14">
        <v>3</v>
      </c>
      <c r="D182" s="14">
        <v>4</v>
      </c>
      <c r="E182" s="15">
        <v>-0.25</v>
      </c>
    </row>
    <row r="183" spans="1:5" x14ac:dyDescent="0.25">
      <c r="A183" s="179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9"/>
      <c r="B184" s="13" t="s">
        <v>139</v>
      </c>
      <c r="C184" s="14">
        <v>3</v>
      </c>
      <c r="D184" s="14">
        <v>0</v>
      </c>
      <c r="E184" s="15">
        <v>0</v>
      </c>
    </row>
    <row r="185" spans="1:5" x14ac:dyDescent="0.25">
      <c r="A185" s="179"/>
      <c r="B185" s="13" t="s">
        <v>140</v>
      </c>
      <c r="C185" s="14">
        <v>7</v>
      </c>
      <c r="D185" s="14">
        <v>12</v>
      </c>
      <c r="E185" s="15">
        <v>-0.41666666666666702</v>
      </c>
    </row>
    <row r="186" spans="1:5" x14ac:dyDescent="0.25">
      <c r="A186" s="179"/>
      <c r="B186" s="13" t="s">
        <v>141</v>
      </c>
      <c r="C186" s="14">
        <v>1</v>
      </c>
      <c r="D186" s="14">
        <v>2</v>
      </c>
      <c r="E186" s="15">
        <v>-0.5</v>
      </c>
    </row>
    <row r="187" spans="1:5" x14ac:dyDescent="0.25">
      <c r="A187" s="179"/>
      <c r="B187" s="13" t="s">
        <v>142</v>
      </c>
      <c r="C187" s="14">
        <v>0</v>
      </c>
      <c r="D187" s="14">
        <v>22</v>
      </c>
      <c r="E187" s="15">
        <v>-1</v>
      </c>
    </row>
    <row r="188" spans="1:5" x14ac:dyDescent="0.25">
      <c r="A188" s="179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25">
      <c r="A189" s="179"/>
      <c r="B189" s="13" t="s">
        <v>144</v>
      </c>
      <c r="C189" s="14">
        <v>25</v>
      </c>
      <c r="D189" s="14">
        <v>4</v>
      </c>
      <c r="E189" s="15">
        <v>5.25</v>
      </c>
    </row>
    <row r="190" spans="1:5" x14ac:dyDescent="0.25">
      <c r="A190" s="179"/>
      <c r="B190" s="13" t="s">
        <v>145</v>
      </c>
      <c r="C190" s="14">
        <v>8</v>
      </c>
      <c r="D190" s="14">
        <v>0</v>
      </c>
      <c r="E190" s="15">
        <v>0</v>
      </c>
    </row>
    <row r="191" spans="1:5" x14ac:dyDescent="0.25">
      <c r="A191" s="179"/>
      <c r="B191" s="13" t="s">
        <v>146</v>
      </c>
      <c r="C191" s="14">
        <v>821</v>
      </c>
      <c r="D191" s="14">
        <v>1406</v>
      </c>
      <c r="E191" s="15">
        <v>-0.41607396870554803</v>
      </c>
    </row>
    <row r="192" spans="1:5" x14ac:dyDescent="0.25">
      <c r="A192" s="179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79"/>
      <c r="B193" s="13" t="s">
        <v>148</v>
      </c>
      <c r="C193" s="14">
        <v>832</v>
      </c>
      <c r="D193" s="14">
        <v>0</v>
      </c>
      <c r="E193" s="15">
        <v>0</v>
      </c>
    </row>
    <row r="194" spans="1:5" x14ac:dyDescent="0.25">
      <c r="A194" s="179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25">
      <c r="A195" s="179"/>
      <c r="B195" s="13" t="s">
        <v>150</v>
      </c>
      <c r="C195" s="14">
        <v>0</v>
      </c>
      <c r="D195" s="14">
        <v>22</v>
      </c>
      <c r="E195" s="15">
        <v>-1</v>
      </c>
    </row>
    <row r="196" spans="1:5" x14ac:dyDescent="0.25">
      <c r="A196" s="179"/>
      <c r="B196" s="13" t="s">
        <v>151</v>
      </c>
      <c r="C196" s="14">
        <v>3</v>
      </c>
      <c r="D196" s="14">
        <v>0</v>
      </c>
      <c r="E196" s="15">
        <v>0</v>
      </c>
    </row>
    <row r="197" spans="1:5" x14ac:dyDescent="0.25">
      <c r="A197" s="179"/>
      <c r="B197" s="13" t="s">
        <v>152</v>
      </c>
      <c r="C197" s="14">
        <v>58</v>
      </c>
      <c r="D197" s="14">
        <v>110</v>
      </c>
      <c r="E197" s="15">
        <v>-0.472727272727273</v>
      </c>
    </row>
    <row r="198" spans="1:5" x14ac:dyDescent="0.25">
      <c r="A198" s="179"/>
      <c r="B198" s="13" t="s">
        <v>153</v>
      </c>
      <c r="C198" s="14">
        <v>37</v>
      </c>
      <c r="D198" s="14">
        <v>0</v>
      </c>
      <c r="E198" s="15">
        <v>0</v>
      </c>
    </row>
    <row r="199" spans="1:5" x14ac:dyDescent="0.25">
      <c r="A199" s="179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180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178" t="s">
        <v>156</v>
      </c>
      <c r="B201" s="13" t="s">
        <v>157</v>
      </c>
      <c r="C201" s="14">
        <v>1280</v>
      </c>
      <c r="D201" s="14">
        <v>1339</v>
      </c>
      <c r="E201" s="15">
        <v>-4.4062733383121701E-2</v>
      </c>
    </row>
    <row r="202" spans="1:5" x14ac:dyDescent="0.25">
      <c r="A202" s="179"/>
      <c r="B202" s="13" t="s">
        <v>115</v>
      </c>
      <c r="C202" s="14">
        <v>295</v>
      </c>
      <c r="D202" s="14">
        <v>314</v>
      </c>
      <c r="E202" s="15">
        <v>-6.0509554140127403E-2</v>
      </c>
    </row>
    <row r="203" spans="1:5" x14ac:dyDescent="0.25">
      <c r="A203" s="179"/>
      <c r="B203" s="13" t="s">
        <v>158</v>
      </c>
      <c r="C203" s="14">
        <v>119</v>
      </c>
      <c r="D203" s="14">
        <v>97</v>
      </c>
      <c r="E203" s="15">
        <v>0.22680412371134001</v>
      </c>
    </row>
    <row r="204" spans="1:5" x14ac:dyDescent="0.25">
      <c r="A204" s="179"/>
      <c r="B204" s="13" t="s">
        <v>117</v>
      </c>
      <c r="C204" s="14">
        <v>1</v>
      </c>
      <c r="D204" s="14">
        <v>0</v>
      </c>
      <c r="E204" s="15">
        <v>0</v>
      </c>
    </row>
    <row r="205" spans="1:5" x14ac:dyDescent="0.25">
      <c r="A205" s="179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79"/>
      <c r="B206" s="13" t="s">
        <v>119</v>
      </c>
      <c r="C206" s="14">
        <v>0</v>
      </c>
      <c r="D206" s="14">
        <v>0</v>
      </c>
      <c r="E206" s="15">
        <v>0</v>
      </c>
    </row>
    <row r="207" spans="1:5" x14ac:dyDescent="0.25">
      <c r="A207" s="179"/>
      <c r="B207" s="13" t="s">
        <v>120</v>
      </c>
      <c r="C207" s="14">
        <v>816</v>
      </c>
      <c r="D207" s="14">
        <v>864</v>
      </c>
      <c r="E207" s="15">
        <v>-5.5555555555555601E-2</v>
      </c>
    </row>
    <row r="208" spans="1:5" x14ac:dyDescent="0.25">
      <c r="A208" s="179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179"/>
      <c r="B209" s="13" t="s">
        <v>122</v>
      </c>
      <c r="C209" s="14">
        <v>92</v>
      </c>
      <c r="D209" s="14">
        <v>92</v>
      </c>
      <c r="E209" s="15">
        <v>0</v>
      </c>
    </row>
    <row r="210" spans="1:5" x14ac:dyDescent="0.25">
      <c r="A210" s="179"/>
      <c r="B210" s="13" t="s">
        <v>160</v>
      </c>
      <c r="C210" s="14">
        <v>246</v>
      </c>
      <c r="D210" s="14">
        <v>290</v>
      </c>
      <c r="E210" s="15">
        <v>-0.15172413793103401</v>
      </c>
    </row>
    <row r="211" spans="1:5" x14ac:dyDescent="0.25">
      <c r="A211" s="179"/>
      <c r="B211" s="13" t="s">
        <v>124</v>
      </c>
      <c r="C211" s="14">
        <v>4</v>
      </c>
      <c r="D211" s="14">
        <v>0</v>
      </c>
      <c r="E211" s="15">
        <v>0</v>
      </c>
    </row>
    <row r="212" spans="1:5" x14ac:dyDescent="0.25">
      <c r="A212" s="179"/>
      <c r="B212" s="13" t="s">
        <v>125</v>
      </c>
      <c r="C212" s="14">
        <v>66</v>
      </c>
      <c r="D212" s="14">
        <v>68</v>
      </c>
      <c r="E212" s="15">
        <v>-2.9411764705882401E-2</v>
      </c>
    </row>
    <row r="213" spans="1:5" x14ac:dyDescent="0.25">
      <c r="A213" s="179"/>
      <c r="B213" s="13" t="s">
        <v>126</v>
      </c>
      <c r="C213" s="14">
        <v>2</v>
      </c>
      <c r="D213" s="14">
        <v>0</v>
      </c>
      <c r="E213" s="15">
        <v>0</v>
      </c>
    </row>
    <row r="214" spans="1:5" x14ac:dyDescent="0.25">
      <c r="A214" s="179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25">
      <c r="A215" s="179"/>
      <c r="B215" s="13" t="s">
        <v>128</v>
      </c>
      <c r="C215" s="14">
        <v>6</v>
      </c>
      <c r="D215" s="14">
        <v>8</v>
      </c>
      <c r="E215" s="15">
        <v>-0.25</v>
      </c>
    </row>
    <row r="216" spans="1:5" x14ac:dyDescent="0.25">
      <c r="A216" s="179"/>
      <c r="B216" s="13" t="s">
        <v>129</v>
      </c>
      <c r="C216" s="14">
        <v>11</v>
      </c>
      <c r="D216" s="14">
        <v>0</v>
      </c>
      <c r="E216" s="15">
        <v>0</v>
      </c>
    </row>
    <row r="217" spans="1:5" x14ac:dyDescent="0.25">
      <c r="A217" s="179"/>
      <c r="B217" s="13" t="s">
        <v>130</v>
      </c>
      <c r="C217" s="14">
        <v>0</v>
      </c>
      <c r="D217" s="14">
        <v>8</v>
      </c>
      <c r="E217" s="15">
        <v>-1</v>
      </c>
    </row>
    <row r="218" spans="1:5" x14ac:dyDescent="0.25">
      <c r="A218" s="179"/>
      <c r="B218" s="13" t="s">
        <v>131</v>
      </c>
      <c r="C218" s="14">
        <v>63</v>
      </c>
      <c r="D218" s="14">
        <v>50</v>
      </c>
      <c r="E218" s="15">
        <v>0.26</v>
      </c>
    </row>
    <row r="219" spans="1:5" x14ac:dyDescent="0.25">
      <c r="A219" s="179"/>
      <c r="B219" s="13" t="s">
        <v>132</v>
      </c>
      <c r="C219" s="14">
        <v>26</v>
      </c>
      <c r="D219" s="14">
        <v>0</v>
      </c>
      <c r="E219" s="15">
        <v>0</v>
      </c>
    </row>
    <row r="220" spans="1:5" x14ac:dyDescent="0.25">
      <c r="A220" s="179"/>
      <c r="B220" s="13" t="s">
        <v>133</v>
      </c>
      <c r="C220" s="14">
        <v>139</v>
      </c>
      <c r="D220" s="14">
        <v>0</v>
      </c>
      <c r="E220" s="15">
        <v>0</v>
      </c>
    </row>
    <row r="221" spans="1:5" x14ac:dyDescent="0.25">
      <c r="A221" s="179"/>
      <c r="B221" s="13" t="s">
        <v>134</v>
      </c>
      <c r="C221" s="14">
        <v>486</v>
      </c>
      <c r="D221" s="14">
        <v>0</v>
      </c>
      <c r="E221" s="15">
        <v>0</v>
      </c>
    </row>
    <row r="222" spans="1:5" x14ac:dyDescent="0.25">
      <c r="A222" s="179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25">
      <c r="A223" s="179"/>
      <c r="B223" s="13" t="s">
        <v>136</v>
      </c>
      <c r="C223" s="14">
        <v>3</v>
      </c>
      <c r="D223" s="14">
        <v>10</v>
      </c>
      <c r="E223" s="15">
        <v>-0.7</v>
      </c>
    </row>
    <row r="224" spans="1:5" x14ac:dyDescent="0.25">
      <c r="A224" s="179"/>
      <c r="B224" s="13" t="s">
        <v>137</v>
      </c>
      <c r="C224" s="14">
        <v>2</v>
      </c>
      <c r="D224" s="14">
        <v>4</v>
      </c>
      <c r="E224" s="15">
        <v>-0.5</v>
      </c>
    </row>
    <row r="225" spans="1:5" x14ac:dyDescent="0.25">
      <c r="A225" s="179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179"/>
      <c r="B226" s="13" t="s">
        <v>139</v>
      </c>
      <c r="C226" s="14">
        <v>2</v>
      </c>
      <c r="D226" s="14">
        <v>0</v>
      </c>
      <c r="E226" s="15">
        <v>0</v>
      </c>
    </row>
    <row r="227" spans="1:5" x14ac:dyDescent="0.25">
      <c r="A227" s="179"/>
      <c r="B227" s="13" t="s">
        <v>162</v>
      </c>
      <c r="C227" s="14">
        <v>10</v>
      </c>
      <c r="D227" s="14">
        <v>12</v>
      </c>
      <c r="E227" s="15">
        <v>-0.16666666666666699</v>
      </c>
    </row>
    <row r="228" spans="1:5" x14ac:dyDescent="0.25">
      <c r="A228" s="179"/>
      <c r="B228" s="13" t="s">
        <v>141</v>
      </c>
      <c r="C228" s="14">
        <v>1</v>
      </c>
      <c r="D228" s="14">
        <v>2</v>
      </c>
      <c r="E228" s="15">
        <v>-0.5</v>
      </c>
    </row>
    <row r="229" spans="1:5" x14ac:dyDescent="0.25">
      <c r="A229" s="179"/>
      <c r="B229" s="13" t="s">
        <v>142</v>
      </c>
      <c r="C229" s="14">
        <v>0</v>
      </c>
      <c r="D229" s="14">
        <v>22</v>
      </c>
      <c r="E229" s="15">
        <v>-1</v>
      </c>
    </row>
    <row r="230" spans="1:5" x14ac:dyDescent="0.25">
      <c r="A230" s="179"/>
      <c r="B230" s="13" t="s">
        <v>143</v>
      </c>
      <c r="C230" s="14">
        <v>1</v>
      </c>
      <c r="D230" s="14">
        <v>0</v>
      </c>
      <c r="E230" s="15">
        <v>0</v>
      </c>
    </row>
    <row r="231" spans="1:5" x14ac:dyDescent="0.25">
      <c r="A231" s="179"/>
      <c r="B231" s="13" t="s">
        <v>144</v>
      </c>
      <c r="C231" s="14">
        <v>0</v>
      </c>
      <c r="D231" s="14">
        <v>4</v>
      </c>
      <c r="E231" s="15">
        <v>-1</v>
      </c>
    </row>
    <row r="232" spans="1:5" x14ac:dyDescent="0.25">
      <c r="A232" s="179"/>
      <c r="B232" s="13" t="s">
        <v>145</v>
      </c>
      <c r="C232" s="14">
        <v>8</v>
      </c>
      <c r="D232" s="14">
        <v>0</v>
      </c>
      <c r="E232" s="15">
        <v>0</v>
      </c>
    </row>
    <row r="233" spans="1:5" x14ac:dyDescent="0.25">
      <c r="A233" s="179"/>
      <c r="B233" s="13" t="s">
        <v>146</v>
      </c>
      <c r="C233" s="14">
        <v>748</v>
      </c>
      <c r="D233" s="14">
        <v>1406</v>
      </c>
      <c r="E233" s="15">
        <v>-0.46799431009957299</v>
      </c>
    </row>
    <row r="234" spans="1:5" x14ac:dyDescent="0.25">
      <c r="A234" s="179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25">
      <c r="A235" s="179"/>
      <c r="B235" s="13" t="s">
        <v>148</v>
      </c>
      <c r="C235" s="14">
        <v>7</v>
      </c>
      <c r="D235" s="14">
        <v>0</v>
      </c>
      <c r="E235" s="15">
        <v>0</v>
      </c>
    </row>
    <row r="236" spans="1:5" x14ac:dyDescent="0.25">
      <c r="A236" s="179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25">
      <c r="A237" s="179"/>
      <c r="B237" s="13" t="s">
        <v>150</v>
      </c>
      <c r="C237" s="14">
        <v>0</v>
      </c>
      <c r="D237" s="14">
        <v>22</v>
      </c>
      <c r="E237" s="15">
        <v>-1</v>
      </c>
    </row>
    <row r="238" spans="1:5" x14ac:dyDescent="0.25">
      <c r="A238" s="179"/>
      <c r="B238" s="13" t="s">
        <v>151</v>
      </c>
      <c r="C238" s="14">
        <v>10</v>
      </c>
      <c r="D238" s="14">
        <v>0</v>
      </c>
      <c r="E238" s="15">
        <v>0</v>
      </c>
    </row>
    <row r="239" spans="1:5" x14ac:dyDescent="0.25">
      <c r="A239" s="179"/>
      <c r="B239" s="13" t="s">
        <v>152</v>
      </c>
      <c r="C239" s="14">
        <v>56</v>
      </c>
      <c r="D239" s="14">
        <v>110</v>
      </c>
      <c r="E239" s="15">
        <v>-0.49090909090909102</v>
      </c>
    </row>
    <row r="240" spans="1:5" x14ac:dyDescent="0.25">
      <c r="A240" s="179"/>
      <c r="B240" s="13" t="s">
        <v>153</v>
      </c>
      <c r="C240" s="14">
        <v>37</v>
      </c>
      <c r="D240" s="14">
        <v>0</v>
      </c>
      <c r="E240" s="15">
        <v>0</v>
      </c>
    </row>
    <row r="241" spans="1:5" x14ac:dyDescent="0.25">
      <c r="A241" s="179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180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255</v>
      </c>
      <c r="D246" s="14">
        <v>1922</v>
      </c>
      <c r="E246" s="15">
        <v>-0.86732570239333995</v>
      </c>
    </row>
    <row r="247" spans="1:5" x14ac:dyDescent="0.25">
      <c r="A247" s="12" t="s">
        <v>165</v>
      </c>
      <c r="B247" s="17"/>
      <c r="C247" s="14">
        <v>54</v>
      </c>
      <c r="D247" s="14">
        <v>706</v>
      </c>
      <c r="E247" s="15">
        <v>-0.92351274787535398</v>
      </c>
    </row>
    <row r="248" spans="1:5" x14ac:dyDescent="0.25">
      <c r="A248" s="12" t="s">
        <v>166</v>
      </c>
      <c r="B248" s="17"/>
      <c r="C248" s="14">
        <v>127</v>
      </c>
      <c r="D248" s="14">
        <v>733</v>
      </c>
      <c r="E248" s="15">
        <v>-0.82673942701227798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51</v>
      </c>
      <c r="D252" s="14">
        <v>120</v>
      </c>
      <c r="E252" s="15">
        <v>-0.57499999999999996</v>
      </c>
    </row>
    <row r="253" spans="1:5" x14ac:dyDescent="0.25">
      <c r="A253" s="178" t="s">
        <v>169</v>
      </c>
      <c r="B253" s="13" t="s">
        <v>170</v>
      </c>
      <c r="C253" s="14">
        <v>10</v>
      </c>
      <c r="D253" s="14">
        <v>4</v>
      </c>
      <c r="E253" s="15">
        <v>1.5</v>
      </c>
    </row>
    <row r="254" spans="1:5" x14ac:dyDescent="0.25">
      <c r="A254" s="179"/>
      <c r="B254" s="13" t="s">
        <v>171</v>
      </c>
      <c r="C254" s="14">
        <v>183</v>
      </c>
      <c r="D254" s="14">
        <v>51</v>
      </c>
      <c r="E254" s="15">
        <v>2.5882352941176499</v>
      </c>
    </row>
    <row r="255" spans="1:5" x14ac:dyDescent="0.25">
      <c r="A255" s="180"/>
      <c r="B255" s="13" t="s">
        <v>172</v>
      </c>
      <c r="C255" s="14">
        <v>0</v>
      </c>
      <c r="D255" s="14">
        <v>0</v>
      </c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6</v>
      </c>
      <c r="D257" s="14">
        <v>39</v>
      </c>
      <c r="E257" s="15">
        <v>-0.84615384615384603</v>
      </c>
    </row>
    <row r="258" spans="1:5" x14ac:dyDescent="0.25">
      <c r="A258" s="12" t="s">
        <v>106</v>
      </c>
      <c r="B258" s="17"/>
      <c r="C258" s="14">
        <v>248</v>
      </c>
      <c r="D258" s="14">
        <v>384</v>
      </c>
      <c r="E258" s="15">
        <v>-0.35416666666666702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102</v>
      </c>
      <c r="D262" s="14">
        <v>111</v>
      </c>
      <c r="E262" s="15">
        <v>-8.1081081081081099E-2</v>
      </c>
    </row>
    <row r="263" spans="1:5" x14ac:dyDescent="0.25">
      <c r="A263" s="178" t="s">
        <v>64</v>
      </c>
      <c r="B263" s="13" t="s">
        <v>177</v>
      </c>
      <c r="C263" s="14">
        <v>10</v>
      </c>
      <c r="D263" s="14">
        <v>78</v>
      </c>
      <c r="E263" s="15">
        <v>-0.87179487179487203</v>
      </c>
    </row>
    <row r="264" spans="1:5" x14ac:dyDescent="0.25">
      <c r="A264" s="180"/>
      <c r="B264" s="13" t="s">
        <v>106</v>
      </c>
      <c r="C264" s="14">
        <v>195</v>
      </c>
      <c r="D264" s="14">
        <v>182</v>
      </c>
      <c r="E264" s="15">
        <v>7.1428571428571397E-2</v>
      </c>
    </row>
    <row r="265" spans="1:5" x14ac:dyDescent="0.25">
      <c r="A265" s="12" t="s">
        <v>178</v>
      </c>
      <c r="B265" s="17"/>
      <c r="C265" s="14">
        <v>2</v>
      </c>
      <c r="D265" s="14">
        <v>4</v>
      </c>
      <c r="E265" s="15">
        <v>-0.5</v>
      </c>
    </row>
    <row r="266" spans="1:5" x14ac:dyDescent="0.25">
      <c r="A266" s="12" t="s">
        <v>179</v>
      </c>
      <c r="B266" s="17"/>
      <c r="C266" s="14">
        <v>0</v>
      </c>
      <c r="D266" s="14">
        <v>1</v>
      </c>
      <c r="E266" s="15">
        <v>-1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8" t="s">
        <v>182</v>
      </c>
      <c r="B271" s="13" t="s">
        <v>183</v>
      </c>
      <c r="C271" s="14">
        <v>1</v>
      </c>
      <c r="D271" s="14">
        <v>0</v>
      </c>
      <c r="E271" s="15">
        <v>0</v>
      </c>
    </row>
    <row r="272" spans="1:5" x14ac:dyDescent="0.25">
      <c r="A272" s="180"/>
      <c r="B272" s="13" t="s">
        <v>184</v>
      </c>
      <c r="C272" s="14">
        <v>19</v>
      </c>
      <c r="D272" s="14">
        <v>25</v>
      </c>
      <c r="E272" s="15">
        <v>-0.24</v>
      </c>
    </row>
    <row r="273" spans="1:5" x14ac:dyDescent="0.25">
      <c r="A273" s="12" t="s">
        <v>185</v>
      </c>
      <c r="B273" s="17"/>
      <c r="C273" s="14">
        <v>2</v>
      </c>
      <c r="D273" s="14">
        <v>5</v>
      </c>
      <c r="E273" s="15">
        <v>-0.6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5" t="s">
        <v>193</v>
      </c>
      <c r="B283" s="13" t="s">
        <v>194</v>
      </c>
      <c r="C283" s="18"/>
      <c r="D283" s="18"/>
      <c r="E283" s="23"/>
    </row>
    <row r="284" spans="1:5" x14ac:dyDescent="0.25">
      <c r="A284" s="186"/>
      <c r="B284" s="13" t="s">
        <v>195</v>
      </c>
      <c r="C284" s="14">
        <v>1104</v>
      </c>
      <c r="D284" s="14">
        <v>1178</v>
      </c>
      <c r="E284" s="24">
        <v>0</v>
      </c>
    </row>
    <row r="285" spans="1:5" x14ac:dyDescent="0.25">
      <c r="A285" s="187"/>
      <c r="B285" s="13" t="s">
        <v>196</v>
      </c>
      <c r="C285" s="14">
        <v>2</v>
      </c>
      <c r="D285" s="14">
        <v>2</v>
      </c>
      <c r="E285" s="24">
        <v>0</v>
      </c>
    </row>
    <row r="286" spans="1:5" x14ac:dyDescent="0.25">
      <c r="A286" s="185" t="s">
        <v>197</v>
      </c>
      <c r="B286" s="13" t="s">
        <v>198</v>
      </c>
      <c r="C286" s="18"/>
      <c r="D286" s="18"/>
      <c r="E286" s="23"/>
    </row>
    <row r="287" spans="1:5" x14ac:dyDescent="0.25">
      <c r="A287" s="186"/>
      <c r="B287" s="13" t="s">
        <v>199</v>
      </c>
      <c r="C287" s="14">
        <v>4</v>
      </c>
      <c r="D287" s="14">
        <v>7</v>
      </c>
      <c r="E287" s="24">
        <v>0</v>
      </c>
    </row>
    <row r="288" spans="1:5" x14ac:dyDescent="0.25">
      <c r="A288" s="187"/>
      <c r="B288" s="13" t="s">
        <v>200</v>
      </c>
      <c r="C288" s="18"/>
      <c r="D288" s="18"/>
      <c r="E288" s="23"/>
    </row>
    <row r="289" spans="1:5" x14ac:dyDescent="0.25">
      <c r="A289" s="22" t="s">
        <v>201</v>
      </c>
      <c r="B289" s="13" t="s">
        <v>202</v>
      </c>
      <c r="C289" s="14">
        <v>168</v>
      </c>
      <c r="D289" s="14">
        <v>187</v>
      </c>
      <c r="E289" s="24">
        <v>50</v>
      </c>
    </row>
    <row r="290" spans="1:5" x14ac:dyDescent="0.25">
      <c r="A290" s="185" t="s">
        <v>203</v>
      </c>
      <c r="B290" s="13" t="s">
        <v>204</v>
      </c>
      <c r="C290" s="14">
        <v>72</v>
      </c>
      <c r="D290" s="14">
        <v>85</v>
      </c>
      <c r="E290" s="24">
        <v>17</v>
      </c>
    </row>
    <row r="291" spans="1:5" x14ac:dyDescent="0.25">
      <c r="A291" s="186"/>
      <c r="B291" s="13" t="s">
        <v>205</v>
      </c>
      <c r="C291" s="18"/>
      <c r="D291" s="18"/>
      <c r="E291" s="23"/>
    </row>
    <row r="292" spans="1:5" x14ac:dyDescent="0.25">
      <c r="A292" s="187"/>
      <c r="B292" s="13" t="s">
        <v>206</v>
      </c>
      <c r="C292" s="14">
        <v>18</v>
      </c>
      <c r="D292" s="14">
        <v>24</v>
      </c>
      <c r="E292" s="24">
        <v>0</v>
      </c>
    </row>
    <row r="293" spans="1:5" x14ac:dyDescent="0.25">
      <c r="A293" s="22" t="s">
        <v>207</v>
      </c>
      <c r="B293" s="13" t="s">
        <v>208</v>
      </c>
      <c r="C293" s="18"/>
      <c r="D293" s="18"/>
      <c r="E293" s="23"/>
    </row>
    <row r="294" spans="1:5" x14ac:dyDescent="0.25">
      <c r="A294" s="185" t="s">
        <v>209</v>
      </c>
      <c r="B294" s="13" t="s">
        <v>200</v>
      </c>
      <c r="C294" s="18"/>
      <c r="D294" s="18"/>
      <c r="E294" s="23"/>
    </row>
    <row r="295" spans="1:5" x14ac:dyDescent="0.25">
      <c r="A295" s="186"/>
      <c r="B295" s="13" t="s">
        <v>210</v>
      </c>
      <c r="C295" s="14">
        <v>14</v>
      </c>
      <c r="D295" s="14">
        <v>41</v>
      </c>
      <c r="E295" s="24">
        <v>12</v>
      </c>
    </row>
    <row r="296" spans="1:5" x14ac:dyDescent="0.25">
      <c r="A296" s="187"/>
      <c r="B296" s="13" t="s">
        <v>211</v>
      </c>
      <c r="C296" s="14">
        <v>1</v>
      </c>
      <c r="D296" s="14">
        <v>3</v>
      </c>
      <c r="E296" s="24">
        <v>1</v>
      </c>
    </row>
    <row r="297" spans="1:5" x14ac:dyDescent="0.25">
      <c r="A297" s="185" t="s">
        <v>212</v>
      </c>
      <c r="B297" s="13" t="s">
        <v>213</v>
      </c>
      <c r="C297" s="14">
        <v>2</v>
      </c>
      <c r="D297" s="14">
        <v>2</v>
      </c>
      <c r="E297" s="24">
        <v>0</v>
      </c>
    </row>
    <row r="298" spans="1:5" x14ac:dyDescent="0.25">
      <c r="A298" s="186"/>
      <c r="B298" s="13" t="s">
        <v>214</v>
      </c>
      <c r="C298" s="18"/>
      <c r="D298" s="18"/>
      <c r="E298" s="23"/>
    </row>
    <row r="299" spans="1:5" x14ac:dyDescent="0.25">
      <c r="A299" s="186"/>
      <c r="B299" s="13" t="s">
        <v>215</v>
      </c>
      <c r="C299" s="14">
        <v>308</v>
      </c>
      <c r="D299" s="14">
        <v>473</v>
      </c>
      <c r="E299" s="24">
        <v>161</v>
      </c>
    </row>
    <row r="300" spans="1:5" x14ac:dyDescent="0.25">
      <c r="A300" s="186"/>
      <c r="B300" s="13" t="s">
        <v>216</v>
      </c>
      <c r="C300" s="14">
        <v>463</v>
      </c>
      <c r="D300" s="14">
        <v>659</v>
      </c>
      <c r="E300" s="24">
        <v>0</v>
      </c>
    </row>
    <row r="301" spans="1:5" x14ac:dyDescent="0.25">
      <c r="A301" s="186"/>
      <c r="B301" s="13" t="s">
        <v>217</v>
      </c>
      <c r="C301" s="14">
        <v>33</v>
      </c>
      <c r="D301" s="14">
        <v>36</v>
      </c>
      <c r="E301" s="24">
        <v>12</v>
      </c>
    </row>
    <row r="302" spans="1:5" x14ac:dyDescent="0.25">
      <c r="A302" s="186"/>
      <c r="B302" s="13" t="s">
        <v>218</v>
      </c>
      <c r="C302" s="14">
        <v>322</v>
      </c>
      <c r="D302" s="14">
        <v>526</v>
      </c>
      <c r="E302" s="24">
        <v>159</v>
      </c>
    </row>
    <row r="303" spans="1:5" x14ac:dyDescent="0.25">
      <c r="A303" s="186"/>
      <c r="B303" s="13" t="s">
        <v>219</v>
      </c>
      <c r="C303" s="14">
        <v>71</v>
      </c>
      <c r="D303" s="14">
        <v>90</v>
      </c>
      <c r="E303" s="24">
        <v>0</v>
      </c>
    </row>
    <row r="304" spans="1:5" x14ac:dyDescent="0.25">
      <c r="A304" s="186"/>
      <c r="B304" s="13" t="s">
        <v>220</v>
      </c>
      <c r="C304" s="14">
        <v>6</v>
      </c>
      <c r="D304" s="14">
        <v>2</v>
      </c>
      <c r="E304" s="24">
        <v>0</v>
      </c>
    </row>
    <row r="305" spans="1:5" x14ac:dyDescent="0.25">
      <c r="A305" s="186"/>
      <c r="B305" s="13" t="s">
        <v>221</v>
      </c>
      <c r="C305" s="14">
        <v>119</v>
      </c>
      <c r="D305" s="14">
        <v>44</v>
      </c>
      <c r="E305" s="24">
        <v>51</v>
      </c>
    </row>
    <row r="306" spans="1:5" x14ac:dyDescent="0.25">
      <c r="A306" s="186"/>
      <c r="B306" s="13" t="s">
        <v>222</v>
      </c>
      <c r="C306" s="14">
        <v>1</v>
      </c>
      <c r="D306" s="14">
        <v>2</v>
      </c>
      <c r="E306" s="24">
        <v>0</v>
      </c>
    </row>
    <row r="307" spans="1:5" x14ac:dyDescent="0.25">
      <c r="A307" s="186"/>
      <c r="B307" s="13" t="s">
        <v>223</v>
      </c>
      <c r="C307" s="18"/>
      <c r="D307" s="18"/>
      <c r="E307" s="23"/>
    </row>
    <row r="308" spans="1:5" x14ac:dyDescent="0.25">
      <c r="A308" s="186"/>
      <c r="B308" s="13" t="s">
        <v>224</v>
      </c>
      <c r="C308" s="14">
        <v>304</v>
      </c>
      <c r="D308" s="14">
        <v>542</v>
      </c>
      <c r="E308" s="24">
        <v>221</v>
      </c>
    </row>
    <row r="309" spans="1:5" x14ac:dyDescent="0.25">
      <c r="A309" s="186"/>
      <c r="B309" s="13" t="s">
        <v>225</v>
      </c>
      <c r="C309" s="14">
        <v>200</v>
      </c>
      <c r="D309" s="14">
        <v>287</v>
      </c>
      <c r="E309" s="24">
        <v>0</v>
      </c>
    </row>
    <row r="310" spans="1:5" x14ac:dyDescent="0.25">
      <c r="A310" s="186"/>
      <c r="B310" s="13" t="s">
        <v>226</v>
      </c>
      <c r="C310" s="14">
        <v>3</v>
      </c>
      <c r="D310" s="14">
        <v>8</v>
      </c>
      <c r="E310" s="24">
        <v>1</v>
      </c>
    </row>
    <row r="311" spans="1:5" x14ac:dyDescent="0.25">
      <c r="A311" s="187"/>
      <c r="B311" s="13" t="s">
        <v>227</v>
      </c>
      <c r="C311" s="14">
        <v>22</v>
      </c>
      <c r="D311" s="14">
        <v>23</v>
      </c>
      <c r="E311" s="24">
        <v>0</v>
      </c>
    </row>
    <row r="312" spans="1:5" x14ac:dyDescent="0.25">
      <c r="A312" s="185" t="s">
        <v>228</v>
      </c>
      <c r="B312" s="13" t="s">
        <v>229</v>
      </c>
      <c r="C312" s="18"/>
      <c r="D312" s="18"/>
      <c r="E312" s="23"/>
    </row>
    <row r="313" spans="1:5" x14ac:dyDescent="0.25">
      <c r="A313" s="186"/>
      <c r="B313" s="13" t="s">
        <v>230</v>
      </c>
      <c r="C313" s="14">
        <v>0</v>
      </c>
      <c r="D313" s="14">
        <v>1</v>
      </c>
      <c r="E313" s="24">
        <v>1</v>
      </c>
    </row>
    <row r="314" spans="1:5" x14ac:dyDescent="0.25">
      <c r="A314" s="186"/>
      <c r="B314" s="13" t="s">
        <v>231</v>
      </c>
      <c r="C314" s="18"/>
      <c r="D314" s="18"/>
      <c r="E314" s="23"/>
    </row>
    <row r="315" spans="1:5" x14ac:dyDescent="0.25">
      <c r="A315" s="186"/>
      <c r="B315" s="13" t="s">
        <v>232</v>
      </c>
      <c r="C315" s="18"/>
      <c r="D315" s="18"/>
      <c r="E315" s="23"/>
    </row>
    <row r="316" spans="1:5" x14ac:dyDescent="0.25">
      <c r="A316" s="186"/>
      <c r="B316" s="13" t="s">
        <v>233</v>
      </c>
      <c r="C316" s="14">
        <v>27</v>
      </c>
      <c r="D316" s="14">
        <v>34</v>
      </c>
      <c r="E316" s="24">
        <v>2</v>
      </c>
    </row>
    <row r="317" spans="1:5" x14ac:dyDescent="0.25">
      <c r="A317" s="186"/>
      <c r="B317" s="13" t="s">
        <v>234</v>
      </c>
      <c r="C317" s="18"/>
      <c r="D317" s="18"/>
      <c r="E317" s="23"/>
    </row>
    <row r="318" spans="1:5" x14ac:dyDescent="0.25">
      <c r="A318" s="186"/>
      <c r="B318" s="13" t="s">
        <v>235</v>
      </c>
      <c r="C318" s="18"/>
      <c r="D318" s="18"/>
      <c r="E318" s="23"/>
    </row>
    <row r="319" spans="1:5" x14ac:dyDescent="0.25">
      <c r="A319" s="186"/>
      <c r="B319" s="13" t="s">
        <v>236</v>
      </c>
      <c r="C319" s="14">
        <v>60</v>
      </c>
      <c r="D319" s="14">
        <v>94</v>
      </c>
      <c r="E319" s="24">
        <v>21</v>
      </c>
    </row>
    <row r="320" spans="1:5" x14ac:dyDescent="0.25">
      <c r="A320" s="186"/>
      <c r="B320" s="13" t="s">
        <v>237</v>
      </c>
      <c r="C320" s="14">
        <v>33</v>
      </c>
      <c r="D320" s="14">
        <v>55</v>
      </c>
      <c r="E320" s="24">
        <v>0</v>
      </c>
    </row>
    <row r="321" spans="1:5" x14ac:dyDescent="0.25">
      <c r="A321" s="186"/>
      <c r="B321" s="13" t="s">
        <v>238</v>
      </c>
      <c r="C321" s="14">
        <v>18</v>
      </c>
      <c r="D321" s="14">
        <v>46</v>
      </c>
      <c r="E321" s="24">
        <v>2</v>
      </c>
    </row>
    <row r="322" spans="1:5" x14ac:dyDescent="0.25">
      <c r="A322" s="186"/>
      <c r="B322" s="13" t="s">
        <v>239</v>
      </c>
      <c r="C322" s="14">
        <v>20</v>
      </c>
      <c r="D322" s="14">
        <v>24</v>
      </c>
      <c r="E322" s="24">
        <v>8</v>
      </c>
    </row>
    <row r="323" spans="1:5" x14ac:dyDescent="0.25">
      <c r="A323" s="186"/>
      <c r="B323" s="13" t="s">
        <v>240</v>
      </c>
      <c r="C323" s="14">
        <v>0</v>
      </c>
      <c r="D323" s="14">
        <v>1</v>
      </c>
      <c r="E323" s="24">
        <v>0</v>
      </c>
    </row>
    <row r="324" spans="1:5" x14ac:dyDescent="0.25">
      <c r="A324" s="186"/>
      <c r="B324" s="13" t="s">
        <v>241</v>
      </c>
      <c r="C324" s="18"/>
      <c r="D324" s="18"/>
      <c r="E324" s="23"/>
    </row>
    <row r="325" spans="1:5" x14ac:dyDescent="0.25">
      <c r="A325" s="186"/>
      <c r="B325" s="13" t="s">
        <v>242</v>
      </c>
      <c r="C325" s="14">
        <v>0</v>
      </c>
      <c r="D325" s="14">
        <v>1</v>
      </c>
      <c r="E325" s="24">
        <v>0</v>
      </c>
    </row>
    <row r="326" spans="1:5" x14ac:dyDescent="0.25">
      <c r="A326" s="186"/>
      <c r="B326" s="13" t="s">
        <v>243</v>
      </c>
      <c r="C326" s="18"/>
      <c r="D326" s="18"/>
      <c r="E326" s="23"/>
    </row>
    <row r="327" spans="1:5" x14ac:dyDescent="0.25">
      <c r="A327" s="186"/>
      <c r="B327" s="13" t="s">
        <v>244</v>
      </c>
      <c r="C327" s="18"/>
      <c r="D327" s="18"/>
      <c r="E327" s="23"/>
    </row>
    <row r="328" spans="1:5" x14ac:dyDescent="0.25">
      <c r="A328" s="186"/>
      <c r="B328" s="13" t="s">
        <v>245</v>
      </c>
      <c r="C328" s="18"/>
      <c r="D328" s="18"/>
      <c r="E328" s="23"/>
    </row>
    <row r="329" spans="1:5" x14ac:dyDescent="0.25">
      <c r="A329" s="186"/>
      <c r="B329" s="13" t="s">
        <v>246</v>
      </c>
      <c r="C329" s="14">
        <v>117</v>
      </c>
      <c r="D329" s="14">
        <v>102</v>
      </c>
      <c r="E329" s="24">
        <v>8</v>
      </c>
    </row>
    <row r="330" spans="1:5" x14ac:dyDescent="0.25">
      <c r="A330" s="186"/>
      <c r="B330" s="13" t="s">
        <v>247</v>
      </c>
      <c r="C330" s="14">
        <v>16</v>
      </c>
      <c r="D330" s="14">
        <v>34</v>
      </c>
      <c r="E330" s="24">
        <v>2</v>
      </c>
    </row>
    <row r="331" spans="1:5" x14ac:dyDescent="0.25">
      <c r="A331" s="186"/>
      <c r="B331" s="13" t="s">
        <v>248</v>
      </c>
      <c r="C331" s="18"/>
      <c r="D331" s="18"/>
      <c r="E331" s="23"/>
    </row>
    <row r="332" spans="1:5" x14ac:dyDescent="0.25">
      <c r="A332" s="186"/>
      <c r="B332" s="13" t="s">
        <v>249</v>
      </c>
      <c r="C332" s="18"/>
      <c r="D332" s="18"/>
      <c r="E332" s="23"/>
    </row>
    <row r="333" spans="1:5" x14ac:dyDescent="0.25">
      <c r="A333" s="186"/>
      <c r="B333" s="13" t="s">
        <v>250</v>
      </c>
      <c r="C333" s="14">
        <v>0</v>
      </c>
      <c r="D333" s="14">
        <v>6</v>
      </c>
      <c r="E333" s="24">
        <v>0</v>
      </c>
    </row>
    <row r="334" spans="1:5" x14ac:dyDescent="0.25">
      <c r="A334" s="186"/>
      <c r="B334" s="13" t="s">
        <v>251</v>
      </c>
      <c r="C334" s="18"/>
      <c r="D334" s="18"/>
      <c r="E334" s="23"/>
    </row>
    <row r="335" spans="1:5" x14ac:dyDescent="0.25">
      <c r="A335" s="186"/>
      <c r="B335" s="13" t="s">
        <v>252</v>
      </c>
      <c r="C335" s="14">
        <v>12</v>
      </c>
      <c r="D335" s="14">
        <v>15</v>
      </c>
      <c r="E335" s="24">
        <v>0</v>
      </c>
    </row>
    <row r="336" spans="1:5" x14ac:dyDescent="0.25">
      <c r="A336" s="186"/>
      <c r="B336" s="13" t="s">
        <v>253</v>
      </c>
      <c r="C336" s="14">
        <v>110</v>
      </c>
      <c r="D336" s="14">
        <v>126</v>
      </c>
      <c r="E336" s="24">
        <v>42</v>
      </c>
    </row>
    <row r="337" spans="1:5" x14ac:dyDescent="0.25">
      <c r="A337" s="186"/>
      <c r="B337" s="13" t="s">
        <v>254</v>
      </c>
      <c r="C337" s="18"/>
      <c r="D337" s="18"/>
      <c r="E337" s="23"/>
    </row>
    <row r="338" spans="1:5" x14ac:dyDescent="0.25">
      <c r="A338" s="186"/>
      <c r="B338" s="13" t="s">
        <v>255</v>
      </c>
      <c r="C338" s="14">
        <v>4</v>
      </c>
      <c r="D338" s="14">
        <v>6</v>
      </c>
      <c r="E338" s="24">
        <v>3</v>
      </c>
    </row>
    <row r="339" spans="1:5" x14ac:dyDescent="0.25">
      <c r="A339" s="186"/>
      <c r="B339" s="13" t="s">
        <v>256</v>
      </c>
      <c r="C339" s="18"/>
      <c r="D339" s="18"/>
      <c r="E339" s="23"/>
    </row>
    <row r="340" spans="1:5" x14ac:dyDescent="0.25">
      <c r="A340" s="186"/>
      <c r="B340" s="13" t="s">
        <v>257</v>
      </c>
      <c r="C340" s="18"/>
      <c r="D340" s="18"/>
      <c r="E340" s="23"/>
    </row>
    <row r="341" spans="1:5" x14ac:dyDescent="0.25">
      <c r="A341" s="186"/>
      <c r="B341" s="13" t="s">
        <v>258</v>
      </c>
      <c r="C341" s="14">
        <v>1</v>
      </c>
      <c r="D341" s="14">
        <v>0</v>
      </c>
      <c r="E341" s="24">
        <v>0</v>
      </c>
    </row>
    <row r="342" spans="1:5" x14ac:dyDescent="0.25">
      <c r="A342" s="186"/>
      <c r="B342" s="13" t="s">
        <v>259</v>
      </c>
      <c r="C342" s="14">
        <v>2</v>
      </c>
      <c r="D342" s="14">
        <v>2</v>
      </c>
      <c r="E342" s="24">
        <v>1</v>
      </c>
    </row>
    <row r="343" spans="1:5" x14ac:dyDescent="0.25">
      <c r="A343" s="186"/>
      <c r="B343" s="13" t="s">
        <v>260</v>
      </c>
      <c r="C343" s="18"/>
      <c r="D343" s="18"/>
      <c r="E343" s="23"/>
    </row>
    <row r="344" spans="1:5" x14ac:dyDescent="0.25">
      <c r="A344" s="187"/>
      <c r="B344" s="13" t="s">
        <v>261</v>
      </c>
      <c r="C344" s="14">
        <v>1</v>
      </c>
      <c r="D344" s="14">
        <v>12</v>
      </c>
      <c r="E344" s="24">
        <v>0</v>
      </c>
    </row>
    <row r="345" spans="1:5" x14ac:dyDescent="0.25">
      <c r="A345" s="185" t="s">
        <v>262</v>
      </c>
      <c r="B345" s="13" t="s">
        <v>263</v>
      </c>
      <c r="C345" s="18"/>
      <c r="D345" s="18"/>
      <c r="E345" s="23"/>
    </row>
    <row r="346" spans="1:5" x14ac:dyDescent="0.25">
      <c r="A346" s="186"/>
      <c r="B346" s="13" t="s">
        <v>264</v>
      </c>
      <c r="C346" s="14">
        <v>1</v>
      </c>
      <c r="D346" s="14">
        <v>3</v>
      </c>
      <c r="E346" s="24">
        <v>0</v>
      </c>
    </row>
    <row r="347" spans="1:5" x14ac:dyDescent="0.25">
      <c r="A347" s="186"/>
      <c r="B347" s="13" t="s">
        <v>265</v>
      </c>
      <c r="C347" s="18"/>
      <c r="D347" s="18"/>
      <c r="E347" s="23"/>
    </row>
    <row r="348" spans="1:5" x14ac:dyDescent="0.25">
      <c r="A348" s="186"/>
      <c r="B348" s="13" t="s">
        <v>266</v>
      </c>
      <c r="C348" s="18"/>
      <c r="D348" s="18"/>
      <c r="E348" s="23"/>
    </row>
    <row r="349" spans="1:5" x14ac:dyDescent="0.25">
      <c r="A349" s="186"/>
      <c r="B349" s="13" t="s">
        <v>267</v>
      </c>
      <c r="C349" s="18"/>
      <c r="D349" s="18"/>
      <c r="E349" s="23"/>
    </row>
    <row r="350" spans="1:5" x14ac:dyDescent="0.25">
      <c r="A350" s="186"/>
      <c r="B350" s="13" t="s">
        <v>268</v>
      </c>
      <c r="C350" s="14">
        <v>1</v>
      </c>
      <c r="D350" s="14">
        <v>0</v>
      </c>
      <c r="E350" s="24">
        <v>0</v>
      </c>
    </row>
    <row r="351" spans="1:5" x14ac:dyDescent="0.25">
      <c r="A351" s="186"/>
      <c r="B351" s="13" t="s">
        <v>269</v>
      </c>
      <c r="C351" s="18"/>
      <c r="D351" s="18"/>
      <c r="E351" s="23"/>
    </row>
    <row r="352" spans="1:5" x14ac:dyDescent="0.25">
      <c r="A352" s="186"/>
      <c r="B352" s="13" t="s">
        <v>270</v>
      </c>
      <c r="C352" s="18"/>
      <c r="D352" s="18"/>
      <c r="E352" s="23"/>
    </row>
    <row r="353" spans="1:5" x14ac:dyDescent="0.25">
      <c r="A353" s="186"/>
      <c r="B353" s="13" t="s">
        <v>271</v>
      </c>
      <c r="C353" s="14">
        <v>1</v>
      </c>
      <c r="D353" s="14">
        <v>3</v>
      </c>
      <c r="E353" s="24">
        <v>0</v>
      </c>
    </row>
    <row r="354" spans="1:5" x14ac:dyDescent="0.25">
      <c r="A354" s="186"/>
      <c r="B354" s="13" t="s">
        <v>272</v>
      </c>
      <c r="C354" s="18"/>
      <c r="D354" s="18"/>
      <c r="E354" s="23"/>
    </row>
    <row r="355" spans="1:5" x14ac:dyDescent="0.25">
      <c r="A355" s="187"/>
      <c r="B355" s="13" t="s">
        <v>273</v>
      </c>
      <c r="C355" s="18"/>
      <c r="D355" s="18"/>
      <c r="E355" s="23"/>
    </row>
    <row r="356" spans="1:5" x14ac:dyDescent="0.25">
      <c r="A356" s="185" t="s">
        <v>274</v>
      </c>
      <c r="B356" s="13" t="s">
        <v>275</v>
      </c>
      <c r="C356" s="14">
        <v>29</v>
      </c>
      <c r="D356" s="14">
        <v>74</v>
      </c>
      <c r="E356" s="24">
        <v>5</v>
      </c>
    </row>
    <row r="357" spans="1:5" x14ac:dyDescent="0.25">
      <c r="A357" s="186"/>
      <c r="B357" s="13" t="s">
        <v>276</v>
      </c>
      <c r="C357" s="18"/>
      <c r="D357" s="18"/>
      <c r="E357" s="23"/>
    </row>
    <row r="358" spans="1:5" x14ac:dyDescent="0.25">
      <c r="A358" s="186"/>
      <c r="B358" s="13" t="s">
        <v>277</v>
      </c>
      <c r="C358" s="18"/>
      <c r="D358" s="18"/>
      <c r="E358" s="23"/>
    </row>
    <row r="359" spans="1:5" x14ac:dyDescent="0.25">
      <c r="A359" s="186"/>
      <c r="B359" s="13" t="s">
        <v>278</v>
      </c>
      <c r="C359" s="14">
        <v>7</v>
      </c>
      <c r="D359" s="14">
        <v>9</v>
      </c>
      <c r="E359" s="24">
        <v>0</v>
      </c>
    </row>
    <row r="360" spans="1:5" x14ac:dyDescent="0.25">
      <c r="A360" s="186"/>
      <c r="B360" s="13" t="s">
        <v>279</v>
      </c>
      <c r="C360" s="14">
        <v>0</v>
      </c>
      <c r="D360" s="14">
        <v>3</v>
      </c>
      <c r="E360" s="24">
        <v>0</v>
      </c>
    </row>
    <row r="361" spans="1:5" x14ac:dyDescent="0.25">
      <c r="A361" s="186"/>
      <c r="B361" s="13" t="s">
        <v>280</v>
      </c>
      <c r="C361" s="18"/>
      <c r="D361" s="18"/>
      <c r="E361" s="23"/>
    </row>
    <row r="362" spans="1:5" x14ac:dyDescent="0.25">
      <c r="A362" s="186"/>
      <c r="B362" s="13" t="s">
        <v>281</v>
      </c>
      <c r="C362" s="18"/>
      <c r="D362" s="18"/>
      <c r="E362" s="23"/>
    </row>
    <row r="363" spans="1:5" x14ac:dyDescent="0.25">
      <c r="A363" s="186"/>
      <c r="B363" s="13" t="s">
        <v>282</v>
      </c>
      <c r="C363" s="18"/>
      <c r="D363" s="18"/>
      <c r="E363" s="23"/>
    </row>
    <row r="364" spans="1:5" x14ac:dyDescent="0.25">
      <c r="A364" s="187"/>
      <c r="B364" s="13" t="s">
        <v>283</v>
      </c>
      <c r="C364" s="18"/>
      <c r="D364" s="18"/>
      <c r="E364" s="23"/>
    </row>
    <row r="365" spans="1:5" x14ac:dyDescent="0.25">
      <c r="A365" s="185" t="s">
        <v>284</v>
      </c>
      <c r="B365" s="13" t="s">
        <v>285</v>
      </c>
      <c r="C365" s="18"/>
      <c r="D365" s="18"/>
      <c r="E365" s="23"/>
    </row>
    <row r="366" spans="1:5" x14ac:dyDescent="0.25">
      <c r="A366" s="186"/>
      <c r="B366" s="13" t="s">
        <v>286</v>
      </c>
      <c r="C366" s="14">
        <v>13</v>
      </c>
      <c r="D366" s="14">
        <v>13</v>
      </c>
      <c r="E366" s="24">
        <v>0</v>
      </c>
    </row>
    <row r="367" spans="1:5" x14ac:dyDescent="0.25">
      <c r="A367" s="186"/>
      <c r="B367" s="13" t="s">
        <v>287</v>
      </c>
      <c r="C367" s="14">
        <v>15</v>
      </c>
      <c r="D367" s="14">
        <v>18</v>
      </c>
      <c r="E367" s="24">
        <v>0</v>
      </c>
    </row>
    <row r="368" spans="1:5" x14ac:dyDescent="0.25">
      <c r="A368" s="186"/>
      <c r="B368" s="13" t="s">
        <v>288</v>
      </c>
      <c r="C368" s="18"/>
      <c r="D368" s="18"/>
      <c r="E368" s="23"/>
    </row>
    <row r="369" spans="1:5" x14ac:dyDescent="0.25">
      <c r="A369" s="186"/>
      <c r="B369" s="13" t="s">
        <v>204</v>
      </c>
      <c r="C369" s="18"/>
      <c r="D369" s="18"/>
      <c r="E369" s="23"/>
    </row>
    <row r="370" spans="1:5" x14ac:dyDescent="0.25">
      <c r="A370" s="186"/>
      <c r="B370" s="13" t="s">
        <v>289</v>
      </c>
      <c r="C370" s="18"/>
      <c r="D370" s="18"/>
      <c r="E370" s="23"/>
    </row>
    <row r="371" spans="1:5" x14ac:dyDescent="0.25">
      <c r="A371" s="186"/>
      <c r="B371" s="13" t="s">
        <v>290</v>
      </c>
      <c r="C371" s="18"/>
      <c r="D371" s="18"/>
      <c r="E371" s="23"/>
    </row>
    <row r="372" spans="1:5" x14ac:dyDescent="0.25">
      <c r="A372" s="186"/>
      <c r="B372" s="13" t="s">
        <v>291</v>
      </c>
      <c r="C372" s="14">
        <v>17</v>
      </c>
      <c r="D372" s="14">
        <v>29</v>
      </c>
      <c r="E372" s="24">
        <v>0</v>
      </c>
    </row>
    <row r="373" spans="1:5" x14ac:dyDescent="0.25">
      <c r="A373" s="186"/>
      <c r="B373" s="13" t="s">
        <v>292</v>
      </c>
      <c r="C373" s="14">
        <v>137</v>
      </c>
      <c r="D373" s="14">
        <v>25</v>
      </c>
      <c r="E373" s="24">
        <v>20</v>
      </c>
    </row>
    <row r="374" spans="1:5" x14ac:dyDescent="0.25">
      <c r="A374" s="186"/>
      <c r="B374" s="13" t="s">
        <v>293</v>
      </c>
      <c r="C374" s="18"/>
      <c r="D374" s="18"/>
      <c r="E374" s="23"/>
    </row>
    <row r="375" spans="1:5" x14ac:dyDescent="0.25">
      <c r="A375" s="186"/>
      <c r="B375" s="13" t="s">
        <v>294</v>
      </c>
      <c r="C375" s="18"/>
      <c r="D375" s="18"/>
      <c r="E375" s="23"/>
    </row>
    <row r="376" spans="1:5" x14ac:dyDescent="0.25">
      <c r="A376" s="186"/>
      <c r="B376" s="13" t="s">
        <v>295</v>
      </c>
      <c r="C376" s="18"/>
      <c r="D376" s="18"/>
      <c r="E376" s="23"/>
    </row>
    <row r="377" spans="1:5" x14ac:dyDescent="0.25">
      <c r="A377" s="187"/>
      <c r="B377" s="13" t="s">
        <v>296</v>
      </c>
      <c r="C377" s="18"/>
      <c r="D377" s="18"/>
      <c r="E377" s="23"/>
    </row>
  </sheetData>
  <sheetProtection algorithmName="SHA-512" hashValue="qB9PA1Era94nMvEXBrtsEd1+MlTv+F9j6g/TRAcgIso8ronkctoq2WY+WM+y3K2ZNu65lCHSv8k6IkiHaCnXaQ==" saltValue="dJFJxsUzXfrCSFmXaRgRjA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5"/>
    </row>
    <row r="4" spans="1:16" ht="45" x14ac:dyDescent="0.25">
      <c r="A4" s="9" t="s">
        <v>298</v>
      </c>
      <c r="B4" s="9" t="s">
        <v>10</v>
      </c>
      <c r="C4" s="26" t="s">
        <v>299</v>
      </c>
      <c r="D4" s="26" t="s">
        <v>300</v>
      </c>
      <c r="E4" s="26" t="s">
        <v>301</v>
      </c>
      <c r="F4" s="26" t="s">
        <v>302</v>
      </c>
      <c r="G4" s="26" t="s">
        <v>303</v>
      </c>
      <c r="H4" s="26" t="s">
        <v>304</v>
      </c>
      <c r="I4" s="26" t="s">
        <v>305</v>
      </c>
      <c r="J4" s="26" t="s">
        <v>306</v>
      </c>
      <c r="K4" s="26" t="s">
        <v>307</v>
      </c>
      <c r="L4" s="26" t="s">
        <v>308</v>
      </c>
      <c r="M4" s="26" t="s">
        <v>309</v>
      </c>
      <c r="N4" s="26" t="s">
        <v>310</v>
      </c>
      <c r="O4" s="26" t="s">
        <v>311</v>
      </c>
      <c r="P4" s="26" t="s">
        <v>312</v>
      </c>
    </row>
    <row r="5" spans="1:16" x14ac:dyDescent="0.25">
      <c r="A5" s="188" t="s">
        <v>313</v>
      </c>
      <c r="B5" s="189"/>
      <c r="C5" s="27">
        <v>29</v>
      </c>
      <c r="D5" s="27">
        <v>40</v>
      </c>
      <c r="E5" s="28">
        <v>-0.27500000000000002</v>
      </c>
      <c r="F5" s="27">
        <v>0</v>
      </c>
      <c r="G5" s="27">
        <v>0</v>
      </c>
      <c r="H5" s="27">
        <v>20</v>
      </c>
      <c r="I5" s="27">
        <v>9</v>
      </c>
      <c r="J5" s="27">
        <v>2</v>
      </c>
      <c r="K5" s="27">
        <v>3</v>
      </c>
      <c r="L5" s="27">
        <v>4</v>
      </c>
      <c r="M5" s="27">
        <v>5</v>
      </c>
      <c r="N5" s="27">
        <v>1</v>
      </c>
      <c r="O5" s="27">
        <v>2</v>
      </c>
      <c r="P5" s="29">
        <v>16</v>
      </c>
    </row>
    <row r="6" spans="1:16" x14ac:dyDescent="0.25">
      <c r="A6" s="30" t="s">
        <v>314</v>
      </c>
      <c r="B6" s="30" t="s">
        <v>315</v>
      </c>
      <c r="C6" s="14">
        <v>16</v>
      </c>
      <c r="D6" s="14">
        <v>25</v>
      </c>
      <c r="E6" s="31">
        <v>-0.36</v>
      </c>
      <c r="F6" s="14">
        <v>0</v>
      </c>
      <c r="G6" s="14">
        <v>0</v>
      </c>
      <c r="H6" s="14">
        <v>6</v>
      </c>
      <c r="I6" s="14">
        <v>1</v>
      </c>
      <c r="J6" s="14">
        <v>2</v>
      </c>
      <c r="K6" s="14">
        <v>2</v>
      </c>
      <c r="L6" s="14">
        <v>3</v>
      </c>
      <c r="M6" s="14">
        <v>2</v>
      </c>
      <c r="N6" s="14">
        <v>0</v>
      </c>
      <c r="O6" s="14">
        <v>2</v>
      </c>
      <c r="P6" s="24">
        <v>2</v>
      </c>
    </row>
    <row r="7" spans="1:16" x14ac:dyDescent="0.25">
      <c r="A7" s="30" t="s">
        <v>316</v>
      </c>
      <c r="B7" s="30" t="s">
        <v>317</v>
      </c>
      <c r="C7" s="14">
        <v>1</v>
      </c>
      <c r="D7" s="14">
        <v>2</v>
      </c>
      <c r="E7" s="31">
        <v>-0.5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1</v>
      </c>
      <c r="M7" s="14">
        <v>3</v>
      </c>
      <c r="N7" s="14">
        <v>0</v>
      </c>
      <c r="O7" s="14">
        <v>0</v>
      </c>
      <c r="P7" s="24">
        <v>5</v>
      </c>
    </row>
    <row r="8" spans="1:16" x14ac:dyDescent="0.25">
      <c r="A8" s="30" t="s">
        <v>318</v>
      </c>
      <c r="B8" s="30" t="s">
        <v>319</v>
      </c>
      <c r="C8" s="14">
        <v>12</v>
      </c>
      <c r="D8" s="14">
        <v>12</v>
      </c>
      <c r="E8" s="31">
        <v>0</v>
      </c>
      <c r="F8" s="14">
        <v>0</v>
      </c>
      <c r="G8" s="14">
        <v>0</v>
      </c>
      <c r="H8" s="14">
        <v>14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9</v>
      </c>
    </row>
    <row r="9" spans="1:16" x14ac:dyDescent="0.25">
      <c r="A9" s="30" t="s">
        <v>320</v>
      </c>
      <c r="B9" s="30" t="s">
        <v>321</v>
      </c>
      <c r="C9" s="14">
        <v>0</v>
      </c>
      <c r="D9" s="14">
        <v>1</v>
      </c>
      <c r="E9" s="31">
        <v>-1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8" t="s">
        <v>322</v>
      </c>
      <c r="B10" s="189"/>
      <c r="C10" s="27">
        <v>2</v>
      </c>
      <c r="D10" s="27">
        <v>0</v>
      </c>
      <c r="E10" s="28">
        <v>0</v>
      </c>
      <c r="F10" s="27">
        <v>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323</v>
      </c>
      <c r="B11" s="30" t="s">
        <v>324</v>
      </c>
      <c r="C11" s="14">
        <v>1</v>
      </c>
      <c r="D11" s="14">
        <v>0</v>
      </c>
      <c r="E11" s="31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325</v>
      </c>
      <c r="B12" s="30" t="s">
        <v>326</v>
      </c>
      <c r="C12" s="14">
        <v>1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8" t="s">
        <v>327</v>
      </c>
      <c r="B13" s="189"/>
      <c r="C13" s="27">
        <v>4286</v>
      </c>
      <c r="D13" s="27">
        <v>4066</v>
      </c>
      <c r="E13" s="28">
        <v>5.4107230693556302E-2</v>
      </c>
      <c r="F13" s="27">
        <v>568</v>
      </c>
      <c r="G13" s="27">
        <v>254</v>
      </c>
      <c r="H13" s="27">
        <v>304</v>
      </c>
      <c r="I13" s="27">
        <v>234</v>
      </c>
      <c r="J13" s="27">
        <v>6</v>
      </c>
      <c r="K13" s="27">
        <v>4</v>
      </c>
      <c r="L13" s="27">
        <v>2</v>
      </c>
      <c r="M13" s="27">
        <v>0</v>
      </c>
      <c r="N13" s="27">
        <v>0</v>
      </c>
      <c r="O13" s="27">
        <v>3</v>
      </c>
      <c r="P13" s="29">
        <v>446</v>
      </c>
    </row>
    <row r="14" spans="1:16" x14ac:dyDescent="0.25">
      <c r="A14" s="30" t="s">
        <v>328</v>
      </c>
      <c r="B14" s="30" t="s">
        <v>329</v>
      </c>
      <c r="C14" s="14">
        <v>3021</v>
      </c>
      <c r="D14" s="14">
        <v>2821</v>
      </c>
      <c r="E14" s="31">
        <v>7.0896845090393498E-2</v>
      </c>
      <c r="F14" s="14">
        <v>18</v>
      </c>
      <c r="G14" s="14">
        <v>43</v>
      </c>
      <c r="H14" s="14">
        <v>155</v>
      </c>
      <c r="I14" s="14">
        <v>124</v>
      </c>
      <c r="J14" s="14">
        <v>4</v>
      </c>
      <c r="K14" s="14">
        <v>3</v>
      </c>
      <c r="L14" s="14">
        <v>1</v>
      </c>
      <c r="M14" s="14">
        <v>0</v>
      </c>
      <c r="N14" s="14">
        <v>0</v>
      </c>
      <c r="O14" s="14">
        <v>2</v>
      </c>
      <c r="P14" s="24">
        <v>162</v>
      </c>
    </row>
    <row r="15" spans="1:16" x14ac:dyDescent="0.25">
      <c r="A15" s="30" t="s">
        <v>330</v>
      </c>
      <c r="B15" s="30" t="s">
        <v>331</v>
      </c>
      <c r="C15" s="14">
        <v>11</v>
      </c>
      <c r="D15" s="14">
        <v>4</v>
      </c>
      <c r="E15" s="31">
        <v>1.75</v>
      </c>
      <c r="F15" s="14">
        <v>0</v>
      </c>
      <c r="G15" s="14">
        <v>0</v>
      </c>
      <c r="H15" s="14">
        <v>0</v>
      </c>
      <c r="I15" s="14">
        <v>2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3</v>
      </c>
    </row>
    <row r="16" spans="1:16" x14ac:dyDescent="0.25">
      <c r="A16" s="30" t="s">
        <v>332</v>
      </c>
      <c r="B16" s="30" t="s">
        <v>333</v>
      </c>
      <c r="C16" s="14">
        <v>349</v>
      </c>
      <c r="D16" s="14">
        <v>353</v>
      </c>
      <c r="E16" s="31">
        <v>-1.1331444759206799E-2</v>
      </c>
      <c r="F16" s="14">
        <v>1</v>
      </c>
      <c r="G16" s="14">
        <v>0</v>
      </c>
      <c r="H16" s="14">
        <v>24</v>
      </c>
      <c r="I16" s="14">
        <v>14</v>
      </c>
      <c r="J16" s="14">
        <v>1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11</v>
      </c>
    </row>
    <row r="17" spans="1:16" ht="33.75" x14ac:dyDescent="0.25">
      <c r="A17" s="30" t="s">
        <v>334</v>
      </c>
      <c r="B17" s="30" t="s">
        <v>335</v>
      </c>
      <c r="C17" s="14">
        <v>904</v>
      </c>
      <c r="D17" s="14">
        <v>886</v>
      </c>
      <c r="E17" s="31">
        <v>2.03160270880361E-2</v>
      </c>
      <c r="F17" s="14">
        <v>549</v>
      </c>
      <c r="G17" s="14">
        <v>211</v>
      </c>
      <c r="H17" s="14">
        <v>123</v>
      </c>
      <c r="I17" s="14">
        <v>94</v>
      </c>
      <c r="J17" s="14">
        <v>1</v>
      </c>
      <c r="K17" s="14">
        <v>1</v>
      </c>
      <c r="L17" s="14">
        <v>1</v>
      </c>
      <c r="M17" s="14">
        <v>0</v>
      </c>
      <c r="N17" s="14">
        <v>0</v>
      </c>
      <c r="O17" s="14">
        <v>1</v>
      </c>
      <c r="P17" s="24">
        <v>270</v>
      </c>
    </row>
    <row r="18" spans="1:16" x14ac:dyDescent="0.25">
      <c r="A18" s="30" t="s">
        <v>336</v>
      </c>
      <c r="B18" s="30" t="s">
        <v>337</v>
      </c>
      <c r="C18" s="14">
        <v>1</v>
      </c>
      <c r="D18" s="14">
        <v>2</v>
      </c>
      <c r="E18" s="31">
        <v>-0.5</v>
      </c>
      <c r="F18" s="14">
        <v>0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338</v>
      </c>
      <c r="B19" s="30" t="s">
        <v>339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8" t="s">
        <v>340</v>
      </c>
      <c r="B20" s="189"/>
      <c r="C20" s="27">
        <v>1</v>
      </c>
      <c r="D20" s="27">
        <v>3</v>
      </c>
      <c r="E20" s="28">
        <v>-0.66666666666666696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341</v>
      </c>
      <c r="B21" s="30" t="s">
        <v>342</v>
      </c>
      <c r="C21" s="14">
        <v>0</v>
      </c>
      <c r="D21" s="14">
        <v>1</v>
      </c>
      <c r="E21" s="31">
        <v>-1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343</v>
      </c>
      <c r="B22" s="30" t="s">
        <v>344</v>
      </c>
      <c r="C22" s="14">
        <v>1</v>
      </c>
      <c r="D22" s="14">
        <v>2</v>
      </c>
      <c r="E22" s="31">
        <v>-0.5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8" t="s">
        <v>345</v>
      </c>
      <c r="B23" s="189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346</v>
      </c>
      <c r="B24" s="30" t="s">
        <v>347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348</v>
      </c>
      <c r="B25" s="30" t="s">
        <v>349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350</v>
      </c>
      <c r="B26" s="30" t="s">
        <v>351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352</v>
      </c>
      <c r="B27" s="30" t="s">
        <v>353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354</v>
      </c>
      <c r="B28" s="30" t="s">
        <v>355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356</v>
      </c>
      <c r="B29" s="30" t="s">
        <v>357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8" t="s">
        <v>358</v>
      </c>
      <c r="B30" s="189"/>
      <c r="C30" s="27">
        <v>604</v>
      </c>
      <c r="D30" s="27">
        <v>614</v>
      </c>
      <c r="E30" s="28">
        <v>-1.62866449511401E-2</v>
      </c>
      <c r="F30" s="27">
        <v>52</v>
      </c>
      <c r="G30" s="27">
        <v>102</v>
      </c>
      <c r="H30" s="27">
        <v>40</v>
      </c>
      <c r="I30" s="27">
        <v>66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1</v>
      </c>
      <c r="P30" s="29">
        <v>150</v>
      </c>
    </row>
    <row r="31" spans="1:16" x14ac:dyDescent="0.25">
      <c r="A31" s="30" t="s">
        <v>359</v>
      </c>
      <c r="B31" s="30" t="s">
        <v>360</v>
      </c>
      <c r="C31" s="14">
        <v>8</v>
      </c>
      <c r="D31" s="14">
        <v>7</v>
      </c>
      <c r="E31" s="31">
        <v>0.14285714285714299</v>
      </c>
      <c r="F31" s="14">
        <v>0</v>
      </c>
      <c r="G31" s="14">
        <v>0</v>
      </c>
      <c r="H31" s="14">
        <v>3</v>
      </c>
      <c r="I31" s="14">
        <v>5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1</v>
      </c>
    </row>
    <row r="32" spans="1:16" x14ac:dyDescent="0.25">
      <c r="A32" s="30" t="s">
        <v>361</v>
      </c>
      <c r="B32" s="30" t="s">
        <v>362</v>
      </c>
      <c r="C32" s="14">
        <v>2</v>
      </c>
      <c r="D32" s="14">
        <v>3</v>
      </c>
      <c r="E32" s="31">
        <v>-0.33333333333333298</v>
      </c>
      <c r="F32" s="14">
        <v>0</v>
      </c>
      <c r="G32" s="14">
        <v>0</v>
      </c>
      <c r="H32" s="14">
        <v>0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363</v>
      </c>
      <c r="B33" s="30" t="s">
        <v>364</v>
      </c>
      <c r="C33" s="14">
        <v>430</v>
      </c>
      <c r="D33" s="14">
        <v>421</v>
      </c>
      <c r="E33" s="31">
        <v>2.1377672209026099E-2</v>
      </c>
      <c r="F33" s="14">
        <v>23</v>
      </c>
      <c r="G33" s="14">
        <v>26</v>
      </c>
      <c r="H33" s="14">
        <v>23</v>
      </c>
      <c r="I33" s="14">
        <v>22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24">
        <v>53</v>
      </c>
    </row>
    <row r="34" spans="1:16" x14ac:dyDescent="0.25">
      <c r="A34" s="30" t="s">
        <v>365</v>
      </c>
      <c r="B34" s="30" t="s">
        <v>366</v>
      </c>
      <c r="C34" s="14">
        <v>4</v>
      </c>
      <c r="D34" s="14">
        <v>5</v>
      </c>
      <c r="E34" s="31">
        <v>-0.2</v>
      </c>
      <c r="F34" s="14">
        <v>0</v>
      </c>
      <c r="G34" s="14">
        <v>5</v>
      </c>
      <c r="H34" s="14">
        <v>2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13</v>
      </c>
    </row>
    <row r="35" spans="1:16" x14ac:dyDescent="0.25">
      <c r="A35" s="30" t="s">
        <v>367</v>
      </c>
      <c r="B35" s="30" t="s">
        <v>368</v>
      </c>
      <c r="C35" s="14">
        <v>60</v>
      </c>
      <c r="D35" s="14">
        <v>78</v>
      </c>
      <c r="E35" s="31">
        <v>-0.230769230769231</v>
      </c>
      <c r="F35" s="14">
        <v>4</v>
      </c>
      <c r="G35" s="14">
        <v>11</v>
      </c>
      <c r="H35" s="14">
        <v>4</v>
      </c>
      <c r="I35" s="14">
        <v>5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12</v>
      </c>
    </row>
    <row r="36" spans="1:16" ht="22.5" x14ac:dyDescent="0.25">
      <c r="A36" s="30" t="s">
        <v>369</v>
      </c>
      <c r="B36" s="30" t="s">
        <v>370</v>
      </c>
      <c r="C36" s="14">
        <v>46</v>
      </c>
      <c r="D36" s="14">
        <v>57</v>
      </c>
      <c r="E36" s="31">
        <v>-0.19298245614035101</v>
      </c>
      <c r="F36" s="14">
        <v>20</v>
      </c>
      <c r="G36" s="14">
        <v>51</v>
      </c>
      <c r="H36" s="14">
        <v>5</v>
      </c>
      <c r="I36" s="14">
        <v>22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57</v>
      </c>
    </row>
    <row r="37" spans="1:16" ht="22.5" x14ac:dyDescent="0.25">
      <c r="A37" s="30" t="s">
        <v>371</v>
      </c>
      <c r="B37" s="30" t="s">
        <v>372</v>
      </c>
      <c r="C37" s="14">
        <v>0</v>
      </c>
      <c r="D37" s="14">
        <v>3</v>
      </c>
      <c r="E37" s="31">
        <v>-1</v>
      </c>
      <c r="F37" s="14">
        <v>1</v>
      </c>
      <c r="G37" s="14">
        <v>6</v>
      </c>
      <c r="H37" s="14">
        <v>1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7</v>
      </c>
    </row>
    <row r="38" spans="1:16" ht="22.5" x14ac:dyDescent="0.25">
      <c r="A38" s="30" t="s">
        <v>373</v>
      </c>
      <c r="B38" s="30" t="s">
        <v>374</v>
      </c>
      <c r="C38" s="14">
        <v>2</v>
      </c>
      <c r="D38" s="14">
        <v>3</v>
      </c>
      <c r="E38" s="31">
        <v>-0.33333333333333298</v>
      </c>
      <c r="F38" s="14">
        <v>2</v>
      </c>
      <c r="G38" s="14">
        <v>2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</v>
      </c>
    </row>
    <row r="39" spans="1:16" ht="33.75" x14ac:dyDescent="0.25">
      <c r="A39" s="30" t="s">
        <v>375</v>
      </c>
      <c r="B39" s="30" t="s">
        <v>376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377</v>
      </c>
      <c r="B40" s="30" t="s">
        <v>378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379</v>
      </c>
      <c r="B41" s="30" t="s">
        <v>380</v>
      </c>
      <c r="C41" s="14">
        <v>52</v>
      </c>
      <c r="D41" s="14">
        <v>37</v>
      </c>
      <c r="E41" s="31">
        <v>0.40540540540540498</v>
      </c>
      <c r="F41" s="14">
        <v>2</v>
      </c>
      <c r="G41" s="14">
        <v>1</v>
      </c>
      <c r="H41" s="14">
        <v>2</v>
      </c>
      <c r="I41" s="14">
        <v>4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4">
        <v>5</v>
      </c>
    </row>
    <row r="42" spans="1:16" x14ac:dyDescent="0.25">
      <c r="A42" s="188" t="s">
        <v>381</v>
      </c>
      <c r="B42" s="189"/>
      <c r="C42" s="27">
        <v>657</v>
      </c>
      <c r="D42" s="27">
        <v>503</v>
      </c>
      <c r="E42" s="28">
        <v>0.30616302186878702</v>
      </c>
      <c r="F42" s="27">
        <v>592</v>
      </c>
      <c r="G42" s="27">
        <v>34</v>
      </c>
      <c r="H42" s="27">
        <v>90</v>
      </c>
      <c r="I42" s="27">
        <v>26</v>
      </c>
      <c r="J42" s="27">
        <v>1</v>
      </c>
      <c r="K42" s="27">
        <v>0</v>
      </c>
      <c r="L42" s="27">
        <v>0</v>
      </c>
      <c r="M42" s="27">
        <v>0</v>
      </c>
      <c r="N42" s="27">
        <v>0</v>
      </c>
      <c r="O42" s="27">
        <v>8</v>
      </c>
      <c r="P42" s="29">
        <v>22</v>
      </c>
    </row>
    <row r="43" spans="1:16" x14ac:dyDescent="0.25">
      <c r="A43" s="30" t="s">
        <v>382</v>
      </c>
      <c r="B43" s="30" t="s">
        <v>383</v>
      </c>
      <c r="C43" s="14">
        <v>22</v>
      </c>
      <c r="D43" s="14">
        <v>9</v>
      </c>
      <c r="E43" s="31">
        <v>1.44444444444444</v>
      </c>
      <c r="F43" s="14">
        <v>12</v>
      </c>
      <c r="G43" s="14">
        <v>0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0</v>
      </c>
    </row>
    <row r="44" spans="1:16" ht="22.5" x14ac:dyDescent="0.25">
      <c r="A44" s="30" t="s">
        <v>384</v>
      </c>
      <c r="B44" s="30" t="s">
        <v>385</v>
      </c>
      <c r="C44" s="14">
        <v>625</v>
      </c>
      <c r="D44" s="14">
        <v>482</v>
      </c>
      <c r="E44" s="31">
        <v>0.29668049792531098</v>
      </c>
      <c r="F44" s="14">
        <v>580</v>
      </c>
      <c r="G44" s="14">
        <v>34</v>
      </c>
      <c r="H44" s="14">
        <v>89</v>
      </c>
      <c r="I44" s="14">
        <v>24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6</v>
      </c>
      <c r="P44" s="24">
        <v>22</v>
      </c>
    </row>
    <row r="45" spans="1:16" x14ac:dyDescent="0.25">
      <c r="A45" s="30" t="s">
        <v>386</v>
      </c>
      <c r="B45" s="30" t="s">
        <v>387</v>
      </c>
      <c r="C45" s="14">
        <v>1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2</v>
      </c>
      <c r="P45" s="24">
        <v>0</v>
      </c>
    </row>
    <row r="46" spans="1:16" ht="22.5" x14ac:dyDescent="0.25">
      <c r="A46" s="30" t="s">
        <v>388</v>
      </c>
      <c r="B46" s="30" t="s">
        <v>389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390</v>
      </c>
      <c r="B47" s="30" t="s">
        <v>391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392</v>
      </c>
      <c r="B48" s="30" t="s">
        <v>393</v>
      </c>
      <c r="C48" s="14">
        <v>3</v>
      </c>
      <c r="D48" s="14">
        <v>5</v>
      </c>
      <c r="E48" s="31">
        <v>-0.4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394</v>
      </c>
      <c r="B49" s="30" t="s">
        <v>395</v>
      </c>
      <c r="C49" s="14">
        <v>6</v>
      </c>
      <c r="D49" s="14">
        <v>7</v>
      </c>
      <c r="E49" s="31">
        <v>-0.14285714285714299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8" t="s">
        <v>396</v>
      </c>
      <c r="B50" s="189"/>
      <c r="C50" s="27">
        <v>297</v>
      </c>
      <c r="D50" s="27">
        <v>320</v>
      </c>
      <c r="E50" s="28">
        <v>-7.1874999999999994E-2</v>
      </c>
      <c r="F50" s="27">
        <v>3</v>
      </c>
      <c r="G50" s="27">
        <v>0</v>
      </c>
      <c r="H50" s="27">
        <v>39</v>
      </c>
      <c r="I50" s="27">
        <v>18</v>
      </c>
      <c r="J50" s="27">
        <v>20</v>
      </c>
      <c r="K50" s="27">
        <v>4</v>
      </c>
      <c r="L50" s="27">
        <v>0</v>
      </c>
      <c r="M50" s="27">
        <v>0</v>
      </c>
      <c r="N50" s="27">
        <v>5</v>
      </c>
      <c r="O50" s="27">
        <v>1</v>
      </c>
      <c r="P50" s="29">
        <v>25</v>
      </c>
    </row>
    <row r="51" spans="1:16" x14ac:dyDescent="0.25">
      <c r="A51" s="30" t="s">
        <v>397</v>
      </c>
      <c r="B51" s="30" t="s">
        <v>398</v>
      </c>
      <c r="C51" s="14">
        <v>82</v>
      </c>
      <c r="D51" s="14">
        <v>78</v>
      </c>
      <c r="E51" s="31">
        <v>5.1282051282051301E-2</v>
      </c>
      <c r="F51" s="14">
        <v>0</v>
      </c>
      <c r="G51" s="14">
        <v>0</v>
      </c>
      <c r="H51" s="14">
        <v>7</v>
      </c>
      <c r="I51" s="14">
        <v>1</v>
      </c>
      <c r="J51" s="14">
        <v>4</v>
      </c>
      <c r="K51" s="14">
        <v>2</v>
      </c>
      <c r="L51" s="14">
        <v>0</v>
      </c>
      <c r="M51" s="14">
        <v>0</v>
      </c>
      <c r="N51" s="14">
        <v>0</v>
      </c>
      <c r="O51" s="14">
        <v>1</v>
      </c>
      <c r="P51" s="24">
        <v>0</v>
      </c>
    </row>
    <row r="52" spans="1:16" x14ac:dyDescent="0.25">
      <c r="A52" s="30" t="s">
        <v>399</v>
      </c>
      <c r="B52" s="30" t="s">
        <v>400</v>
      </c>
      <c r="C52" s="14">
        <v>0</v>
      </c>
      <c r="D52" s="14">
        <v>3</v>
      </c>
      <c r="E52" s="31">
        <v>-1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401</v>
      </c>
      <c r="B53" s="30" t="s">
        <v>402</v>
      </c>
      <c r="C53" s="14">
        <v>114</v>
      </c>
      <c r="D53" s="14">
        <v>144</v>
      </c>
      <c r="E53" s="31">
        <v>-0.20833333333333301</v>
      </c>
      <c r="F53" s="14">
        <v>1</v>
      </c>
      <c r="G53" s="14">
        <v>0</v>
      </c>
      <c r="H53" s="14">
        <v>18</v>
      </c>
      <c r="I53" s="14">
        <v>8</v>
      </c>
      <c r="J53" s="14">
        <v>5</v>
      </c>
      <c r="K53" s="14">
        <v>1</v>
      </c>
      <c r="L53" s="14">
        <v>0</v>
      </c>
      <c r="M53" s="14">
        <v>0</v>
      </c>
      <c r="N53" s="14">
        <v>2</v>
      </c>
      <c r="O53" s="14">
        <v>0</v>
      </c>
      <c r="P53" s="24">
        <v>10</v>
      </c>
    </row>
    <row r="54" spans="1:16" ht="22.5" x14ac:dyDescent="0.25">
      <c r="A54" s="30" t="s">
        <v>403</v>
      </c>
      <c r="B54" s="30" t="s">
        <v>404</v>
      </c>
      <c r="C54" s="14">
        <v>14</v>
      </c>
      <c r="D54" s="14">
        <v>9</v>
      </c>
      <c r="E54" s="31">
        <v>0.55555555555555503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405</v>
      </c>
      <c r="B55" s="30" t="s">
        <v>406</v>
      </c>
      <c r="C55" s="14">
        <v>0</v>
      </c>
      <c r="D55" s="14">
        <v>1</v>
      </c>
      <c r="E55" s="31">
        <v>-1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407</v>
      </c>
      <c r="B56" s="30" t="s">
        <v>408</v>
      </c>
      <c r="C56" s="14">
        <v>19</v>
      </c>
      <c r="D56" s="14">
        <v>10</v>
      </c>
      <c r="E56" s="31">
        <v>0.9</v>
      </c>
      <c r="F56" s="14">
        <v>1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0</v>
      </c>
    </row>
    <row r="57" spans="1:16" ht="22.5" x14ac:dyDescent="0.25">
      <c r="A57" s="30" t="s">
        <v>409</v>
      </c>
      <c r="B57" s="30" t="s">
        <v>410</v>
      </c>
      <c r="C57" s="14">
        <v>4</v>
      </c>
      <c r="D57" s="14">
        <v>4</v>
      </c>
      <c r="E57" s="31">
        <v>0</v>
      </c>
      <c r="F57" s="14">
        <v>1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3</v>
      </c>
    </row>
    <row r="58" spans="1:16" ht="22.5" x14ac:dyDescent="0.25">
      <c r="A58" s="30" t="s">
        <v>411</v>
      </c>
      <c r="B58" s="30" t="s">
        <v>412</v>
      </c>
      <c r="C58" s="14">
        <v>0</v>
      </c>
      <c r="D58" s="14">
        <v>1</v>
      </c>
      <c r="E58" s="31">
        <v>-1</v>
      </c>
      <c r="F58" s="14">
        <v>0</v>
      </c>
      <c r="G58" s="14">
        <v>0</v>
      </c>
      <c r="H58" s="14">
        <v>1</v>
      </c>
      <c r="I58" s="14">
        <v>0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1</v>
      </c>
    </row>
    <row r="59" spans="1:16" ht="22.5" x14ac:dyDescent="0.25">
      <c r="A59" s="30" t="s">
        <v>413</v>
      </c>
      <c r="B59" s="30" t="s">
        <v>414</v>
      </c>
      <c r="C59" s="14">
        <v>0</v>
      </c>
      <c r="D59" s="14">
        <v>1</v>
      </c>
      <c r="E59" s="31">
        <v>-1</v>
      </c>
      <c r="F59" s="14">
        <v>0</v>
      </c>
      <c r="G59" s="14">
        <v>0</v>
      </c>
      <c r="H59" s="14">
        <v>0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415</v>
      </c>
      <c r="B60" s="30" t="s">
        <v>416</v>
      </c>
      <c r="C60" s="14">
        <v>2</v>
      </c>
      <c r="D60" s="14">
        <v>3</v>
      </c>
      <c r="E60" s="31">
        <v>-0.33333333333333298</v>
      </c>
      <c r="F60" s="14">
        <v>0</v>
      </c>
      <c r="G60" s="14">
        <v>0</v>
      </c>
      <c r="H60" s="14">
        <v>0</v>
      </c>
      <c r="I60" s="14">
        <v>0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417</v>
      </c>
      <c r="B61" s="30" t="s">
        <v>418</v>
      </c>
      <c r="C61" s="14">
        <v>9</v>
      </c>
      <c r="D61" s="14">
        <v>4</v>
      </c>
      <c r="E61" s="31">
        <v>1.25</v>
      </c>
      <c r="F61" s="14">
        <v>0</v>
      </c>
      <c r="G61" s="14">
        <v>0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419</v>
      </c>
      <c r="B62" s="30" t="s">
        <v>420</v>
      </c>
      <c r="C62" s="14">
        <v>1</v>
      </c>
      <c r="D62" s="14">
        <v>2</v>
      </c>
      <c r="E62" s="31">
        <v>-0.5</v>
      </c>
      <c r="F62" s="14">
        <v>0</v>
      </c>
      <c r="G62" s="14">
        <v>0</v>
      </c>
      <c r="H62" s="14">
        <v>4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4">
        <v>2</v>
      </c>
    </row>
    <row r="63" spans="1:16" ht="22.5" x14ac:dyDescent="0.25">
      <c r="A63" s="30" t="s">
        <v>421</v>
      </c>
      <c r="B63" s="30" t="s">
        <v>422</v>
      </c>
      <c r="C63" s="14">
        <v>38</v>
      </c>
      <c r="D63" s="14">
        <v>41</v>
      </c>
      <c r="E63" s="31">
        <v>-7.3170731707317097E-2</v>
      </c>
      <c r="F63" s="14">
        <v>0</v>
      </c>
      <c r="G63" s="14">
        <v>0</v>
      </c>
      <c r="H63" s="14">
        <v>7</v>
      </c>
      <c r="I63" s="14">
        <v>6</v>
      </c>
      <c r="J63" s="14">
        <v>3</v>
      </c>
      <c r="K63" s="14">
        <v>0</v>
      </c>
      <c r="L63" s="14">
        <v>0</v>
      </c>
      <c r="M63" s="14">
        <v>0</v>
      </c>
      <c r="N63" s="14">
        <v>3</v>
      </c>
      <c r="O63" s="14">
        <v>0</v>
      </c>
      <c r="P63" s="24">
        <v>8</v>
      </c>
    </row>
    <row r="64" spans="1:16" ht="22.5" x14ac:dyDescent="0.25">
      <c r="A64" s="30" t="s">
        <v>423</v>
      </c>
      <c r="B64" s="30" t="s">
        <v>424</v>
      </c>
      <c r="C64" s="14">
        <v>11</v>
      </c>
      <c r="D64" s="14">
        <v>8</v>
      </c>
      <c r="E64" s="31">
        <v>0.375</v>
      </c>
      <c r="F64" s="14">
        <v>0</v>
      </c>
      <c r="G64" s="14">
        <v>0</v>
      </c>
      <c r="H64" s="14">
        <v>0</v>
      </c>
      <c r="I64" s="14">
        <v>0</v>
      </c>
      <c r="J64" s="14">
        <v>3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4">
        <v>0</v>
      </c>
    </row>
    <row r="65" spans="1:16" ht="33.75" x14ac:dyDescent="0.25">
      <c r="A65" s="30" t="s">
        <v>425</v>
      </c>
      <c r="B65" s="30" t="s">
        <v>426</v>
      </c>
      <c r="C65" s="14">
        <v>1</v>
      </c>
      <c r="D65" s="14">
        <v>8</v>
      </c>
      <c r="E65" s="31">
        <v>-0.875</v>
      </c>
      <c r="F65" s="14">
        <v>0</v>
      </c>
      <c r="G65" s="14">
        <v>0</v>
      </c>
      <c r="H65" s="14">
        <v>1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427</v>
      </c>
      <c r="B66" s="30" t="s">
        <v>428</v>
      </c>
      <c r="C66" s="14">
        <v>0</v>
      </c>
      <c r="D66" s="14">
        <v>0</v>
      </c>
      <c r="E66" s="31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429</v>
      </c>
      <c r="B67" s="30" t="s">
        <v>430</v>
      </c>
      <c r="C67" s="14">
        <v>0</v>
      </c>
      <c r="D67" s="14">
        <v>2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1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1</v>
      </c>
    </row>
    <row r="68" spans="1:16" ht="33.75" x14ac:dyDescent="0.25">
      <c r="A68" s="30" t="s">
        <v>431</v>
      </c>
      <c r="B68" s="30" t="s">
        <v>432</v>
      </c>
      <c r="C68" s="14">
        <v>0</v>
      </c>
      <c r="D68" s="14">
        <v>1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433</v>
      </c>
      <c r="B69" s="30" t="s">
        <v>434</v>
      </c>
      <c r="C69" s="14">
        <v>2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435</v>
      </c>
      <c r="B70" s="30" t="s">
        <v>436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437</v>
      </c>
      <c r="B71" s="30" t="s">
        <v>438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188" t="s">
        <v>439</v>
      </c>
      <c r="B72" s="189"/>
      <c r="C72" s="27">
        <v>4</v>
      </c>
      <c r="D72" s="27">
        <v>2</v>
      </c>
      <c r="E72" s="28">
        <v>1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440</v>
      </c>
      <c r="B73" s="30" t="s">
        <v>441</v>
      </c>
      <c r="C73" s="14">
        <v>4</v>
      </c>
      <c r="D73" s="14">
        <v>2</v>
      </c>
      <c r="E73" s="31">
        <v>1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1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8" t="s">
        <v>442</v>
      </c>
      <c r="B74" s="189"/>
      <c r="C74" s="27">
        <v>45</v>
      </c>
      <c r="D74" s="27">
        <v>41</v>
      </c>
      <c r="E74" s="28">
        <v>9.7560975609756101E-2</v>
      </c>
      <c r="F74" s="27">
        <v>0</v>
      </c>
      <c r="G74" s="27">
        <v>0</v>
      </c>
      <c r="H74" s="27">
        <v>10</v>
      </c>
      <c r="I74" s="27">
        <v>4</v>
      </c>
      <c r="J74" s="27">
        <v>0</v>
      </c>
      <c r="K74" s="27">
        <v>0</v>
      </c>
      <c r="L74" s="27">
        <v>1</v>
      </c>
      <c r="M74" s="27">
        <v>0</v>
      </c>
      <c r="N74" s="27">
        <v>2</v>
      </c>
      <c r="O74" s="27">
        <v>0</v>
      </c>
      <c r="P74" s="29">
        <v>4</v>
      </c>
    </row>
    <row r="75" spans="1:16" x14ac:dyDescent="0.25">
      <c r="A75" s="30" t="s">
        <v>443</v>
      </c>
      <c r="B75" s="30" t="s">
        <v>444</v>
      </c>
      <c r="C75" s="14">
        <v>8</v>
      </c>
      <c r="D75" s="14">
        <v>13</v>
      </c>
      <c r="E75" s="31">
        <v>-0.38461538461538503</v>
      </c>
      <c r="F75" s="14">
        <v>0</v>
      </c>
      <c r="G75" s="14">
        <v>0</v>
      </c>
      <c r="H75" s="14">
        <v>4</v>
      </c>
      <c r="I75" s="14">
        <v>3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0</v>
      </c>
    </row>
    <row r="76" spans="1:16" ht="33.75" x14ac:dyDescent="0.25">
      <c r="A76" s="30" t="s">
        <v>445</v>
      </c>
      <c r="B76" s="30" t="s">
        <v>446</v>
      </c>
      <c r="C76" s="14">
        <v>0</v>
      </c>
      <c r="D76" s="14">
        <v>2</v>
      </c>
      <c r="E76" s="31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4">
        <v>0</v>
      </c>
    </row>
    <row r="77" spans="1:16" x14ac:dyDescent="0.25">
      <c r="A77" s="30" t="s">
        <v>447</v>
      </c>
      <c r="B77" s="30" t="s">
        <v>448</v>
      </c>
      <c r="C77" s="14">
        <v>21</v>
      </c>
      <c r="D77" s="14">
        <v>15</v>
      </c>
      <c r="E77" s="31">
        <v>0.4</v>
      </c>
      <c r="F77" s="14">
        <v>0</v>
      </c>
      <c r="G77" s="14">
        <v>0</v>
      </c>
      <c r="H77" s="14">
        <v>3</v>
      </c>
      <c r="I77" s="14">
        <v>0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4">
        <v>3</v>
      </c>
    </row>
    <row r="78" spans="1:16" x14ac:dyDescent="0.25">
      <c r="A78" s="30" t="s">
        <v>449</v>
      </c>
      <c r="B78" s="30" t="s">
        <v>450</v>
      </c>
      <c r="C78" s="14">
        <v>0</v>
      </c>
      <c r="D78" s="14">
        <v>0</v>
      </c>
      <c r="E78" s="31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451</v>
      </c>
      <c r="B79" s="30" t="s">
        <v>452</v>
      </c>
      <c r="C79" s="14">
        <v>12</v>
      </c>
      <c r="D79" s="14">
        <v>10</v>
      </c>
      <c r="E79" s="31">
        <v>0.2</v>
      </c>
      <c r="F79" s="14">
        <v>0</v>
      </c>
      <c r="G79" s="14">
        <v>0</v>
      </c>
      <c r="H79" s="14">
        <v>3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1</v>
      </c>
      <c r="O79" s="14">
        <v>0</v>
      </c>
      <c r="P79" s="24">
        <v>0</v>
      </c>
    </row>
    <row r="80" spans="1:16" ht="33.75" x14ac:dyDescent="0.25">
      <c r="A80" s="30" t="s">
        <v>453</v>
      </c>
      <c r="B80" s="30" t="s">
        <v>454</v>
      </c>
      <c r="C80" s="14">
        <v>2</v>
      </c>
      <c r="D80" s="14">
        <v>1</v>
      </c>
      <c r="E80" s="31">
        <v>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455</v>
      </c>
      <c r="B81" s="30" t="s">
        <v>456</v>
      </c>
      <c r="C81" s="14">
        <v>2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1</v>
      </c>
    </row>
    <row r="82" spans="1:16" x14ac:dyDescent="0.25">
      <c r="A82" s="188" t="s">
        <v>457</v>
      </c>
      <c r="B82" s="189"/>
      <c r="C82" s="27">
        <v>65</v>
      </c>
      <c r="D82" s="27">
        <v>100</v>
      </c>
      <c r="E82" s="28">
        <v>-0.35</v>
      </c>
      <c r="F82" s="27">
        <v>0</v>
      </c>
      <c r="G82" s="27">
        <v>3</v>
      </c>
      <c r="H82" s="27">
        <v>3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1</v>
      </c>
      <c r="O82" s="27">
        <v>0</v>
      </c>
      <c r="P82" s="29">
        <v>5</v>
      </c>
    </row>
    <row r="83" spans="1:16" x14ac:dyDescent="0.25">
      <c r="A83" s="30" t="s">
        <v>458</v>
      </c>
      <c r="B83" s="30" t="s">
        <v>459</v>
      </c>
      <c r="C83" s="14">
        <v>25</v>
      </c>
      <c r="D83" s="14">
        <v>35</v>
      </c>
      <c r="E83" s="31">
        <v>-0.28571428571428598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4">
        <v>0</v>
      </c>
    </row>
    <row r="84" spans="1:16" x14ac:dyDescent="0.25">
      <c r="A84" s="30" t="s">
        <v>460</v>
      </c>
      <c r="B84" s="30" t="s">
        <v>461</v>
      </c>
      <c r="C84" s="14">
        <v>40</v>
      </c>
      <c r="D84" s="14">
        <v>65</v>
      </c>
      <c r="E84" s="31">
        <v>-0.38461538461538503</v>
      </c>
      <c r="F84" s="14">
        <v>0</v>
      </c>
      <c r="G84" s="14">
        <v>3</v>
      </c>
      <c r="H84" s="14">
        <v>2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5</v>
      </c>
    </row>
    <row r="85" spans="1:16" x14ac:dyDescent="0.25">
      <c r="A85" s="188" t="s">
        <v>462</v>
      </c>
      <c r="B85" s="189"/>
      <c r="C85" s="27">
        <v>387</v>
      </c>
      <c r="D85" s="27">
        <v>396</v>
      </c>
      <c r="E85" s="28">
        <v>-2.27272727272727E-2</v>
      </c>
      <c r="F85" s="27">
        <v>2</v>
      </c>
      <c r="G85" s="27">
        <v>3</v>
      </c>
      <c r="H85" s="27">
        <v>146</v>
      </c>
      <c r="I85" s="27">
        <v>84</v>
      </c>
      <c r="J85" s="27">
        <v>0</v>
      </c>
      <c r="K85" s="27">
        <v>0</v>
      </c>
      <c r="L85" s="27">
        <v>0</v>
      </c>
      <c r="M85" s="27">
        <v>0</v>
      </c>
      <c r="N85" s="27">
        <v>35</v>
      </c>
      <c r="O85" s="27">
        <v>0</v>
      </c>
      <c r="P85" s="29">
        <v>64</v>
      </c>
    </row>
    <row r="86" spans="1:16" x14ac:dyDescent="0.25">
      <c r="A86" s="30" t="s">
        <v>463</v>
      </c>
      <c r="B86" s="30" t="s">
        <v>464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1</v>
      </c>
      <c r="O86" s="14">
        <v>0</v>
      </c>
      <c r="P86" s="24">
        <v>0</v>
      </c>
    </row>
    <row r="87" spans="1:16" x14ac:dyDescent="0.25">
      <c r="A87" s="30" t="s">
        <v>465</v>
      </c>
      <c r="B87" s="30" t="s">
        <v>466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467</v>
      </c>
      <c r="B88" s="30" t="s">
        <v>468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469</v>
      </c>
      <c r="B89" s="30" t="s">
        <v>470</v>
      </c>
      <c r="C89" s="14">
        <v>74</v>
      </c>
      <c r="D89" s="14">
        <v>61</v>
      </c>
      <c r="E89" s="31">
        <v>0.213114754098361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1</v>
      </c>
    </row>
    <row r="90" spans="1:16" ht="22.5" x14ac:dyDescent="0.25">
      <c r="A90" s="30" t="s">
        <v>471</v>
      </c>
      <c r="B90" s="30" t="s">
        <v>472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473</v>
      </c>
      <c r="B91" s="30" t="s">
        <v>474</v>
      </c>
      <c r="C91" s="14">
        <v>20</v>
      </c>
      <c r="D91" s="14">
        <v>24</v>
      </c>
      <c r="E91" s="31">
        <v>-0.16666666666666699</v>
      </c>
      <c r="F91" s="14">
        <v>0</v>
      </c>
      <c r="G91" s="14">
        <v>0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475</v>
      </c>
      <c r="B92" s="30" t="s">
        <v>476</v>
      </c>
      <c r="C92" s="14">
        <v>73</v>
      </c>
      <c r="D92" s="14">
        <v>52</v>
      </c>
      <c r="E92" s="31">
        <v>0.40384615384615402</v>
      </c>
      <c r="F92" s="14">
        <v>0</v>
      </c>
      <c r="G92" s="14">
        <v>1</v>
      </c>
      <c r="H92" s="14">
        <v>22</v>
      </c>
      <c r="I92" s="14">
        <v>44</v>
      </c>
      <c r="J92" s="14">
        <v>0</v>
      </c>
      <c r="K92" s="14">
        <v>0</v>
      </c>
      <c r="L92" s="14">
        <v>0</v>
      </c>
      <c r="M92" s="14">
        <v>0</v>
      </c>
      <c r="N92" s="14">
        <v>34</v>
      </c>
      <c r="O92" s="14">
        <v>0</v>
      </c>
      <c r="P92" s="24">
        <v>35</v>
      </c>
    </row>
    <row r="93" spans="1:16" x14ac:dyDescent="0.25">
      <c r="A93" s="30" t="s">
        <v>477</v>
      </c>
      <c r="B93" s="30" t="s">
        <v>478</v>
      </c>
      <c r="C93" s="14">
        <v>14</v>
      </c>
      <c r="D93" s="14">
        <v>17</v>
      </c>
      <c r="E93" s="31">
        <v>-0.17647058823529399</v>
      </c>
      <c r="F93" s="14">
        <v>2</v>
      </c>
      <c r="G93" s="14">
        <v>1</v>
      </c>
      <c r="H93" s="14">
        <v>3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2</v>
      </c>
    </row>
    <row r="94" spans="1:16" x14ac:dyDescent="0.25">
      <c r="A94" s="30" t="s">
        <v>479</v>
      </c>
      <c r="B94" s="30" t="s">
        <v>480</v>
      </c>
      <c r="C94" s="14">
        <v>201</v>
      </c>
      <c r="D94" s="14">
        <v>237</v>
      </c>
      <c r="E94" s="31">
        <v>-0.151898734177215</v>
      </c>
      <c r="F94" s="14">
        <v>0</v>
      </c>
      <c r="G94" s="14">
        <v>0</v>
      </c>
      <c r="H94" s="14">
        <v>120</v>
      </c>
      <c r="I94" s="14">
        <v>39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26</v>
      </c>
    </row>
    <row r="95" spans="1:16" ht="22.5" x14ac:dyDescent="0.25">
      <c r="A95" s="30" t="s">
        <v>481</v>
      </c>
      <c r="B95" s="30" t="s">
        <v>482</v>
      </c>
      <c r="C95" s="14">
        <v>0</v>
      </c>
      <c r="D95" s="14">
        <v>0</v>
      </c>
      <c r="E95" s="31">
        <v>0</v>
      </c>
      <c r="F95" s="14">
        <v>0</v>
      </c>
      <c r="G95" s="14">
        <v>1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483</v>
      </c>
      <c r="B96" s="30" t="s">
        <v>484</v>
      </c>
      <c r="C96" s="14">
        <v>4</v>
      </c>
      <c r="D96" s="14">
        <v>4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8" t="s">
        <v>485</v>
      </c>
      <c r="B97" s="189"/>
      <c r="C97" s="27">
        <v>3570</v>
      </c>
      <c r="D97" s="27">
        <v>3492</v>
      </c>
      <c r="E97" s="28">
        <v>2.23367697594502E-2</v>
      </c>
      <c r="F97" s="27">
        <v>58</v>
      </c>
      <c r="G97" s="27">
        <v>27</v>
      </c>
      <c r="H97" s="27">
        <v>602</v>
      </c>
      <c r="I97" s="27">
        <v>298</v>
      </c>
      <c r="J97" s="27">
        <v>0</v>
      </c>
      <c r="K97" s="27">
        <v>0</v>
      </c>
      <c r="L97" s="27">
        <v>0</v>
      </c>
      <c r="M97" s="27">
        <v>0</v>
      </c>
      <c r="N97" s="27">
        <v>14</v>
      </c>
      <c r="O97" s="27">
        <v>10</v>
      </c>
      <c r="P97" s="29">
        <v>368</v>
      </c>
    </row>
    <row r="98" spans="1:16" x14ac:dyDescent="0.25">
      <c r="A98" s="30" t="s">
        <v>486</v>
      </c>
      <c r="B98" s="30" t="s">
        <v>487</v>
      </c>
      <c r="C98" s="14">
        <v>428</v>
      </c>
      <c r="D98" s="14">
        <v>429</v>
      </c>
      <c r="E98" s="31">
        <v>-2.3310023310023301E-3</v>
      </c>
      <c r="F98" s="14">
        <v>9</v>
      </c>
      <c r="G98" s="14">
        <v>3</v>
      </c>
      <c r="H98" s="14">
        <v>84</v>
      </c>
      <c r="I98" s="14">
        <v>33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4">
        <v>41</v>
      </c>
    </row>
    <row r="99" spans="1:16" x14ac:dyDescent="0.25">
      <c r="A99" s="30" t="s">
        <v>488</v>
      </c>
      <c r="B99" s="30" t="s">
        <v>489</v>
      </c>
      <c r="C99" s="14">
        <v>505</v>
      </c>
      <c r="D99" s="14">
        <v>524</v>
      </c>
      <c r="E99" s="31">
        <v>-3.6259541984732802E-2</v>
      </c>
      <c r="F99" s="14">
        <v>10</v>
      </c>
      <c r="G99" s="14">
        <v>1</v>
      </c>
      <c r="H99" s="14">
        <v>138</v>
      </c>
      <c r="I99" s="14">
        <v>68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3</v>
      </c>
      <c r="P99" s="24">
        <v>108</v>
      </c>
    </row>
    <row r="100" spans="1:16" ht="33.75" x14ac:dyDescent="0.25">
      <c r="A100" s="30" t="s">
        <v>490</v>
      </c>
      <c r="B100" s="30" t="s">
        <v>491</v>
      </c>
      <c r="C100" s="14">
        <v>46</v>
      </c>
      <c r="D100" s="14">
        <v>39</v>
      </c>
      <c r="E100" s="31">
        <v>0.17948717948717899</v>
      </c>
      <c r="F100" s="14">
        <v>6</v>
      </c>
      <c r="G100" s="14">
        <v>3</v>
      </c>
      <c r="H100" s="14">
        <v>17</v>
      </c>
      <c r="I100" s="14">
        <v>25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6</v>
      </c>
      <c r="P100" s="24">
        <v>23</v>
      </c>
    </row>
    <row r="101" spans="1:16" ht="22.5" x14ac:dyDescent="0.25">
      <c r="A101" s="30" t="s">
        <v>492</v>
      </c>
      <c r="B101" s="30" t="s">
        <v>493</v>
      </c>
      <c r="C101" s="14">
        <v>193</v>
      </c>
      <c r="D101" s="14">
        <v>205</v>
      </c>
      <c r="E101" s="31">
        <v>-5.8536585365853697E-2</v>
      </c>
      <c r="F101" s="14">
        <v>6</v>
      </c>
      <c r="G101" s="14">
        <v>2</v>
      </c>
      <c r="H101" s="14">
        <v>44</v>
      </c>
      <c r="I101" s="14">
        <v>25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</v>
      </c>
      <c r="P101" s="24">
        <v>28</v>
      </c>
    </row>
    <row r="102" spans="1:16" x14ac:dyDescent="0.25">
      <c r="A102" s="30" t="s">
        <v>494</v>
      </c>
      <c r="B102" s="30" t="s">
        <v>495</v>
      </c>
      <c r="C102" s="14">
        <v>18</v>
      </c>
      <c r="D102" s="14">
        <v>15</v>
      </c>
      <c r="E102" s="31">
        <v>0.2</v>
      </c>
      <c r="F102" s="14">
        <v>0</v>
      </c>
      <c r="G102" s="14">
        <v>0</v>
      </c>
      <c r="H102" s="14">
        <v>6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1</v>
      </c>
    </row>
    <row r="103" spans="1:16" ht="22.5" x14ac:dyDescent="0.25">
      <c r="A103" s="30" t="s">
        <v>496</v>
      </c>
      <c r="B103" s="30" t="s">
        <v>497</v>
      </c>
      <c r="C103" s="14">
        <v>89</v>
      </c>
      <c r="D103" s="14">
        <v>77</v>
      </c>
      <c r="E103" s="31">
        <v>0.15584415584415601</v>
      </c>
      <c r="F103" s="14">
        <v>2</v>
      </c>
      <c r="G103" s="14">
        <v>0</v>
      </c>
      <c r="H103" s="14">
        <v>6</v>
      </c>
      <c r="I103" s="14">
        <v>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6</v>
      </c>
    </row>
    <row r="104" spans="1:16" x14ac:dyDescent="0.25">
      <c r="A104" s="30" t="s">
        <v>498</v>
      </c>
      <c r="B104" s="30" t="s">
        <v>499</v>
      </c>
      <c r="C104" s="14">
        <v>189</v>
      </c>
      <c r="D104" s="14">
        <v>204</v>
      </c>
      <c r="E104" s="31">
        <v>-7.3529411764705899E-2</v>
      </c>
      <c r="F104" s="14">
        <v>3</v>
      </c>
      <c r="G104" s="14">
        <v>1</v>
      </c>
      <c r="H104" s="14">
        <v>4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1</v>
      </c>
    </row>
    <row r="105" spans="1:16" x14ac:dyDescent="0.25">
      <c r="A105" s="30" t="s">
        <v>500</v>
      </c>
      <c r="B105" s="30" t="s">
        <v>501</v>
      </c>
      <c r="C105" s="14">
        <v>1201</v>
      </c>
      <c r="D105" s="14">
        <v>1101</v>
      </c>
      <c r="E105" s="31">
        <v>9.0826521344232497E-2</v>
      </c>
      <c r="F105" s="14">
        <v>9</v>
      </c>
      <c r="G105" s="14">
        <v>6</v>
      </c>
      <c r="H105" s="14">
        <v>177</v>
      </c>
      <c r="I105" s="14">
        <v>69</v>
      </c>
      <c r="J105" s="14">
        <v>0</v>
      </c>
      <c r="K105" s="14">
        <v>0</v>
      </c>
      <c r="L105" s="14">
        <v>0</v>
      </c>
      <c r="M105" s="14">
        <v>0</v>
      </c>
      <c r="N105" s="14">
        <v>9</v>
      </c>
      <c r="O105" s="14">
        <v>0</v>
      </c>
      <c r="P105" s="24">
        <v>61</v>
      </c>
    </row>
    <row r="106" spans="1:16" ht="22.5" x14ac:dyDescent="0.25">
      <c r="A106" s="30" t="s">
        <v>502</v>
      </c>
      <c r="B106" s="30" t="s">
        <v>503</v>
      </c>
      <c r="C106" s="14">
        <v>239</v>
      </c>
      <c r="D106" s="14">
        <v>278</v>
      </c>
      <c r="E106" s="31">
        <v>-0.14028776978417301</v>
      </c>
      <c r="F106" s="14">
        <v>1</v>
      </c>
      <c r="G106" s="14">
        <v>1</v>
      </c>
      <c r="H106" s="14">
        <v>34</v>
      </c>
      <c r="I106" s="14">
        <v>16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25</v>
      </c>
    </row>
    <row r="107" spans="1:16" ht="22.5" x14ac:dyDescent="0.25">
      <c r="A107" s="30" t="s">
        <v>504</v>
      </c>
      <c r="B107" s="30" t="s">
        <v>505</v>
      </c>
      <c r="C107" s="14">
        <v>35</v>
      </c>
      <c r="D107" s="14">
        <v>53</v>
      </c>
      <c r="E107" s="31">
        <v>-0.339622641509434</v>
      </c>
      <c r="F107" s="14">
        <v>1</v>
      </c>
      <c r="G107" s="14">
        <v>0</v>
      </c>
      <c r="H107" s="14">
        <v>4</v>
      </c>
      <c r="I107" s="14">
        <v>8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13</v>
      </c>
    </row>
    <row r="108" spans="1:16" x14ac:dyDescent="0.25">
      <c r="A108" s="30" t="s">
        <v>506</v>
      </c>
      <c r="B108" s="30" t="s">
        <v>507</v>
      </c>
      <c r="C108" s="14">
        <v>9</v>
      </c>
      <c r="D108" s="14">
        <v>10</v>
      </c>
      <c r="E108" s="31">
        <v>-0.1</v>
      </c>
      <c r="F108" s="14">
        <v>0</v>
      </c>
      <c r="G108" s="14">
        <v>0</v>
      </c>
      <c r="H108" s="14"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4">
        <v>0</v>
      </c>
    </row>
    <row r="109" spans="1:16" x14ac:dyDescent="0.25">
      <c r="A109" s="30" t="s">
        <v>508</v>
      </c>
      <c r="B109" s="30" t="s">
        <v>509</v>
      </c>
      <c r="C109" s="14">
        <v>0</v>
      </c>
      <c r="D109" s="14">
        <v>2</v>
      </c>
      <c r="E109" s="31">
        <v>-1</v>
      </c>
      <c r="F109" s="14">
        <v>0</v>
      </c>
      <c r="G109" s="14">
        <v>0</v>
      </c>
      <c r="H109" s="14">
        <v>1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4</v>
      </c>
    </row>
    <row r="110" spans="1:16" ht="33.75" x14ac:dyDescent="0.25">
      <c r="A110" s="30" t="s">
        <v>510</v>
      </c>
      <c r="B110" s="30" t="s">
        <v>511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512</v>
      </c>
      <c r="B111" s="30" t="s">
        <v>513</v>
      </c>
      <c r="C111" s="14">
        <v>563</v>
      </c>
      <c r="D111" s="14">
        <v>500</v>
      </c>
      <c r="E111" s="31">
        <v>0.126</v>
      </c>
      <c r="F111" s="14">
        <v>11</v>
      </c>
      <c r="G111" s="14">
        <v>10</v>
      </c>
      <c r="H111" s="14">
        <v>75</v>
      </c>
      <c r="I111" s="14">
        <v>35</v>
      </c>
      <c r="J111" s="14">
        <v>0</v>
      </c>
      <c r="K111" s="14">
        <v>0</v>
      </c>
      <c r="L111" s="14">
        <v>0</v>
      </c>
      <c r="M111" s="14">
        <v>0</v>
      </c>
      <c r="N111" s="14">
        <v>3</v>
      </c>
      <c r="O111" s="14">
        <v>0</v>
      </c>
      <c r="P111" s="24">
        <v>43</v>
      </c>
    </row>
    <row r="112" spans="1:16" ht="22.5" x14ac:dyDescent="0.25">
      <c r="A112" s="30" t="s">
        <v>514</v>
      </c>
      <c r="B112" s="30" t="s">
        <v>515</v>
      </c>
      <c r="C112" s="14">
        <v>0</v>
      </c>
      <c r="D112" s="14">
        <v>1</v>
      </c>
      <c r="E112" s="31">
        <v>-1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516</v>
      </c>
      <c r="B113" s="30" t="s">
        <v>517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518</v>
      </c>
      <c r="B114" s="30" t="s">
        <v>519</v>
      </c>
      <c r="C114" s="14">
        <v>8</v>
      </c>
      <c r="D114" s="14">
        <v>13</v>
      </c>
      <c r="E114" s="31">
        <v>-0.38461538461538503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520</v>
      </c>
      <c r="B115" s="30" t="s">
        <v>521</v>
      </c>
      <c r="C115" s="14">
        <v>2</v>
      </c>
      <c r="D115" s="14">
        <v>0</v>
      </c>
      <c r="E115" s="31">
        <v>0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522</v>
      </c>
      <c r="B116" s="30" t="s">
        <v>523</v>
      </c>
      <c r="C116" s="14">
        <v>6</v>
      </c>
      <c r="D116" s="14">
        <v>9</v>
      </c>
      <c r="E116" s="31">
        <v>-0.33333333333333298</v>
      </c>
      <c r="F116" s="14">
        <v>0</v>
      </c>
      <c r="G116" s="14">
        <v>0</v>
      </c>
      <c r="H116" s="14">
        <v>4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524</v>
      </c>
      <c r="B117" s="30" t="s">
        <v>525</v>
      </c>
      <c r="C117" s="14">
        <v>1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526</v>
      </c>
      <c r="B118" s="30" t="s">
        <v>527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528</v>
      </c>
      <c r="B119" s="30" t="s">
        <v>529</v>
      </c>
      <c r="C119" s="14">
        <v>1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530</v>
      </c>
      <c r="B120" s="30" t="s">
        <v>531</v>
      </c>
      <c r="C120" s="14">
        <v>2</v>
      </c>
      <c r="D120" s="14">
        <v>1</v>
      </c>
      <c r="E120" s="31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1</v>
      </c>
      <c r="O120" s="14">
        <v>0</v>
      </c>
      <c r="P120" s="24">
        <v>0</v>
      </c>
    </row>
    <row r="121" spans="1:16" ht="22.5" x14ac:dyDescent="0.25">
      <c r="A121" s="30" t="s">
        <v>532</v>
      </c>
      <c r="B121" s="30" t="s">
        <v>533</v>
      </c>
      <c r="C121" s="14">
        <v>17</v>
      </c>
      <c r="D121" s="14">
        <v>16</v>
      </c>
      <c r="E121" s="31">
        <v>6.25E-2</v>
      </c>
      <c r="F121" s="14">
        <v>0</v>
      </c>
      <c r="G121" s="14">
        <v>0</v>
      </c>
      <c r="H121" s="14">
        <v>3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11</v>
      </c>
    </row>
    <row r="122" spans="1:16" x14ac:dyDescent="0.25">
      <c r="A122" s="30" t="s">
        <v>534</v>
      </c>
      <c r="B122" s="30" t="s">
        <v>535</v>
      </c>
      <c r="C122" s="14">
        <v>14</v>
      </c>
      <c r="D122" s="14">
        <v>5</v>
      </c>
      <c r="E122" s="31">
        <v>1.8</v>
      </c>
      <c r="F122" s="14">
        <v>0</v>
      </c>
      <c r="G122" s="14">
        <v>0</v>
      </c>
      <c r="H122" s="14">
        <v>1</v>
      </c>
      <c r="I122" s="14">
        <v>5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1</v>
      </c>
    </row>
    <row r="123" spans="1:16" x14ac:dyDescent="0.25">
      <c r="A123" s="30" t="s">
        <v>536</v>
      </c>
      <c r="B123" s="30" t="s">
        <v>537</v>
      </c>
      <c r="C123" s="14">
        <v>1</v>
      </c>
      <c r="D123" s="14">
        <v>2</v>
      </c>
      <c r="E123" s="31">
        <v>-0.5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538</v>
      </c>
      <c r="B124" s="30" t="s">
        <v>539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540</v>
      </c>
      <c r="B125" s="30" t="s">
        <v>541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542</v>
      </c>
      <c r="B126" s="30" t="s">
        <v>543</v>
      </c>
      <c r="C126" s="14">
        <v>3</v>
      </c>
      <c r="D126" s="14">
        <v>8</v>
      </c>
      <c r="E126" s="31">
        <v>-0.625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544</v>
      </c>
      <c r="B127" s="30" t="s">
        <v>545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1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546</v>
      </c>
      <c r="B128" s="30" t="s">
        <v>547</v>
      </c>
      <c r="C128" s="14">
        <v>0</v>
      </c>
      <c r="D128" s="14">
        <v>0</v>
      </c>
      <c r="E128" s="31">
        <v>0</v>
      </c>
      <c r="F128" s="14">
        <v>0</v>
      </c>
      <c r="G128" s="14">
        <v>0</v>
      </c>
      <c r="H128" s="14">
        <v>0</v>
      </c>
      <c r="I128" s="14">
        <v>2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548</v>
      </c>
      <c r="B129" s="30" t="s">
        <v>549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550</v>
      </c>
      <c r="B130" s="30" t="s">
        <v>551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1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</v>
      </c>
    </row>
    <row r="131" spans="1:16" x14ac:dyDescent="0.25">
      <c r="A131" s="188" t="s">
        <v>552</v>
      </c>
      <c r="B131" s="189"/>
      <c r="C131" s="27">
        <v>8</v>
      </c>
      <c r="D131" s="27">
        <v>16</v>
      </c>
      <c r="E131" s="28">
        <v>-0.5</v>
      </c>
      <c r="F131" s="27">
        <v>1</v>
      </c>
      <c r="G131" s="27">
        <v>0</v>
      </c>
      <c r="H131" s="27">
        <v>10</v>
      </c>
      <c r="I131" s="27">
        <v>10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2</v>
      </c>
    </row>
    <row r="132" spans="1:16" x14ac:dyDescent="0.25">
      <c r="A132" s="30" t="s">
        <v>553</v>
      </c>
      <c r="B132" s="30" t="s">
        <v>554</v>
      </c>
      <c r="C132" s="14">
        <v>3</v>
      </c>
      <c r="D132" s="14">
        <v>4</v>
      </c>
      <c r="E132" s="31">
        <v>-0.25</v>
      </c>
      <c r="F132" s="14">
        <v>0</v>
      </c>
      <c r="G132" s="14">
        <v>0</v>
      </c>
      <c r="H132" s="14">
        <v>3</v>
      </c>
      <c r="I132" s="14">
        <v>6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1</v>
      </c>
    </row>
    <row r="133" spans="1:16" x14ac:dyDescent="0.25">
      <c r="A133" s="30" t="s">
        <v>555</v>
      </c>
      <c r="B133" s="30" t="s">
        <v>556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557</v>
      </c>
      <c r="B134" s="30" t="s">
        <v>558</v>
      </c>
      <c r="C134" s="14">
        <v>5</v>
      </c>
      <c r="D134" s="14">
        <v>11</v>
      </c>
      <c r="E134" s="31">
        <v>-0.54545454545454497</v>
      </c>
      <c r="F134" s="14">
        <v>1</v>
      </c>
      <c r="G134" s="14">
        <v>0</v>
      </c>
      <c r="H134" s="14">
        <v>7</v>
      </c>
      <c r="I134" s="14">
        <v>4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559</v>
      </c>
      <c r="B135" s="30" t="s">
        <v>560</v>
      </c>
      <c r="C135" s="14">
        <v>0</v>
      </c>
      <c r="D135" s="14">
        <v>1</v>
      </c>
      <c r="E135" s="31">
        <v>-1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561</v>
      </c>
      <c r="B136" s="30" t="s">
        <v>562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8" t="s">
        <v>563</v>
      </c>
      <c r="B137" s="189"/>
      <c r="C137" s="27">
        <v>31</v>
      </c>
      <c r="D137" s="27">
        <v>23</v>
      </c>
      <c r="E137" s="28">
        <v>0.34782608695652201</v>
      </c>
      <c r="F137" s="27">
        <v>0</v>
      </c>
      <c r="G137" s="27">
        <v>0</v>
      </c>
      <c r="H137" s="27">
        <v>5</v>
      </c>
      <c r="I137" s="27">
        <v>5</v>
      </c>
      <c r="J137" s="27">
        <v>0</v>
      </c>
      <c r="K137" s="27">
        <v>0</v>
      </c>
      <c r="L137" s="27">
        <v>0</v>
      </c>
      <c r="M137" s="27">
        <v>0</v>
      </c>
      <c r="N137" s="27">
        <v>19</v>
      </c>
      <c r="O137" s="27">
        <v>0</v>
      </c>
      <c r="P137" s="29">
        <v>3</v>
      </c>
    </row>
    <row r="138" spans="1:16" ht="22.5" x14ac:dyDescent="0.25">
      <c r="A138" s="30" t="s">
        <v>564</v>
      </c>
      <c r="B138" s="30" t="s">
        <v>565</v>
      </c>
      <c r="C138" s="14">
        <v>3</v>
      </c>
      <c r="D138" s="14">
        <v>2</v>
      </c>
      <c r="E138" s="31">
        <v>0.5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566</v>
      </c>
      <c r="B139" s="30" t="s">
        <v>567</v>
      </c>
      <c r="C139" s="14">
        <v>1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568</v>
      </c>
      <c r="B140" s="30" t="s">
        <v>569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570</v>
      </c>
      <c r="B141" s="30" t="s">
        <v>571</v>
      </c>
      <c r="C141" s="14">
        <v>1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572</v>
      </c>
      <c r="B142" s="30" t="s">
        <v>573</v>
      </c>
      <c r="C142" s="14">
        <v>20</v>
      </c>
      <c r="D142" s="14">
        <v>16</v>
      </c>
      <c r="E142" s="31">
        <v>0.25</v>
      </c>
      <c r="F142" s="14">
        <v>0</v>
      </c>
      <c r="G142" s="14">
        <v>0</v>
      </c>
      <c r="H142" s="14">
        <v>5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19</v>
      </c>
      <c r="O142" s="14">
        <v>0</v>
      </c>
      <c r="P142" s="24">
        <v>2</v>
      </c>
    </row>
    <row r="143" spans="1:16" ht="33.75" x14ac:dyDescent="0.25">
      <c r="A143" s="30" t="s">
        <v>574</v>
      </c>
      <c r="B143" s="30" t="s">
        <v>575</v>
      </c>
      <c r="C143" s="14">
        <v>6</v>
      </c>
      <c r="D143" s="14">
        <v>5</v>
      </c>
      <c r="E143" s="31">
        <v>0.2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</v>
      </c>
    </row>
    <row r="144" spans="1:16" x14ac:dyDescent="0.25">
      <c r="A144" s="188" t="s">
        <v>576</v>
      </c>
      <c r="B144" s="189"/>
      <c r="C144" s="27">
        <v>1</v>
      </c>
      <c r="D144" s="27">
        <v>1</v>
      </c>
      <c r="E144" s="28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577</v>
      </c>
      <c r="B145" s="30" t="s">
        <v>578</v>
      </c>
      <c r="C145" s="14">
        <v>1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579</v>
      </c>
      <c r="B146" s="30" t="s">
        <v>580</v>
      </c>
      <c r="C146" s="14">
        <v>0</v>
      </c>
      <c r="D146" s="14">
        <v>1</v>
      </c>
      <c r="E146" s="31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8" t="s">
        <v>581</v>
      </c>
      <c r="B147" s="189"/>
      <c r="C147" s="27">
        <v>64</v>
      </c>
      <c r="D147" s="27">
        <v>65</v>
      </c>
      <c r="E147" s="28">
        <v>-1.5384615384615399E-2</v>
      </c>
      <c r="F147" s="27">
        <v>1</v>
      </c>
      <c r="G147" s="27">
        <v>1</v>
      </c>
      <c r="H147" s="27">
        <v>16</v>
      </c>
      <c r="I147" s="27">
        <v>6</v>
      </c>
      <c r="J147" s="27">
        <v>0</v>
      </c>
      <c r="K147" s="27">
        <v>0</v>
      </c>
      <c r="L147" s="27">
        <v>0</v>
      </c>
      <c r="M147" s="27">
        <v>0</v>
      </c>
      <c r="N147" s="27">
        <v>22</v>
      </c>
      <c r="O147" s="27">
        <v>0</v>
      </c>
      <c r="P147" s="29">
        <v>8</v>
      </c>
    </row>
    <row r="148" spans="1:16" ht="22.5" x14ac:dyDescent="0.25">
      <c r="A148" s="30" t="s">
        <v>582</v>
      </c>
      <c r="B148" s="30" t="s">
        <v>583</v>
      </c>
      <c r="C148" s="14">
        <v>7</v>
      </c>
      <c r="D148" s="14">
        <v>5</v>
      </c>
      <c r="E148" s="31">
        <v>0.4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2</v>
      </c>
      <c r="O148" s="14">
        <v>0</v>
      </c>
      <c r="P148" s="24">
        <v>0</v>
      </c>
    </row>
    <row r="149" spans="1:16" ht="22.5" x14ac:dyDescent="0.25">
      <c r="A149" s="30" t="s">
        <v>584</v>
      </c>
      <c r="B149" s="30" t="s">
        <v>585</v>
      </c>
      <c r="C149" s="14">
        <v>2</v>
      </c>
      <c r="D149" s="14">
        <v>0</v>
      </c>
      <c r="E149" s="31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4">
        <v>0</v>
      </c>
    </row>
    <row r="150" spans="1:16" ht="22.5" x14ac:dyDescent="0.25">
      <c r="A150" s="30" t="s">
        <v>586</v>
      </c>
      <c r="B150" s="30" t="s">
        <v>587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588</v>
      </c>
      <c r="B151" s="30" t="s">
        <v>589</v>
      </c>
      <c r="C151" s="14">
        <v>6</v>
      </c>
      <c r="D151" s="14">
        <v>3</v>
      </c>
      <c r="E151" s="31">
        <v>1</v>
      </c>
      <c r="F151" s="14">
        <v>0</v>
      </c>
      <c r="G151" s="14">
        <v>0</v>
      </c>
      <c r="H151" s="14">
        <v>2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9</v>
      </c>
      <c r="O151" s="14">
        <v>0</v>
      </c>
      <c r="P151" s="24">
        <v>0</v>
      </c>
    </row>
    <row r="152" spans="1:16" ht="33.75" x14ac:dyDescent="0.25">
      <c r="A152" s="30" t="s">
        <v>590</v>
      </c>
      <c r="B152" s="30" t="s">
        <v>591</v>
      </c>
      <c r="C152" s="14">
        <v>1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3</v>
      </c>
      <c r="O152" s="14">
        <v>0</v>
      </c>
      <c r="P152" s="24">
        <v>0</v>
      </c>
    </row>
    <row r="153" spans="1:16" x14ac:dyDescent="0.25">
      <c r="A153" s="30" t="s">
        <v>592</v>
      </c>
      <c r="B153" s="30" t="s">
        <v>593</v>
      </c>
      <c r="C153" s="14">
        <v>1</v>
      </c>
      <c r="D153" s="14">
        <v>2</v>
      </c>
      <c r="E153" s="31">
        <v>-0.5</v>
      </c>
      <c r="F153" s="14">
        <v>0</v>
      </c>
      <c r="G153" s="14">
        <v>0</v>
      </c>
      <c r="H153" s="14">
        <v>2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594</v>
      </c>
      <c r="B154" s="30" t="s">
        <v>595</v>
      </c>
      <c r="C154" s="14">
        <v>9</v>
      </c>
      <c r="D154" s="14">
        <v>15</v>
      </c>
      <c r="E154" s="31">
        <v>-0.4</v>
      </c>
      <c r="F154" s="14">
        <v>0</v>
      </c>
      <c r="G154" s="14">
        <v>0</v>
      </c>
      <c r="H154" s="14">
        <v>6</v>
      </c>
      <c r="I154" s="14">
        <v>4</v>
      </c>
      <c r="J154" s="14">
        <v>0</v>
      </c>
      <c r="K154" s="14">
        <v>0</v>
      </c>
      <c r="L154" s="14">
        <v>0</v>
      </c>
      <c r="M154" s="14">
        <v>0</v>
      </c>
      <c r="N154" s="14">
        <v>8</v>
      </c>
      <c r="O154" s="14">
        <v>0</v>
      </c>
      <c r="P154" s="24">
        <v>5</v>
      </c>
    </row>
    <row r="155" spans="1:16" ht="22.5" x14ac:dyDescent="0.25">
      <c r="A155" s="30" t="s">
        <v>596</v>
      </c>
      <c r="B155" s="30" t="s">
        <v>597</v>
      </c>
      <c r="C155" s="14">
        <v>38</v>
      </c>
      <c r="D155" s="14">
        <v>40</v>
      </c>
      <c r="E155" s="31">
        <v>-0.05</v>
      </c>
      <c r="F155" s="14">
        <v>1</v>
      </c>
      <c r="G155" s="14">
        <v>1</v>
      </c>
      <c r="H155" s="14">
        <v>5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4">
        <v>3</v>
      </c>
    </row>
    <row r="156" spans="1:16" x14ac:dyDescent="0.25">
      <c r="A156" s="188" t="s">
        <v>598</v>
      </c>
      <c r="B156" s="189"/>
      <c r="C156" s="27">
        <v>23</v>
      </c>
      <c r="D156" s="27">
        <v>28</v>
      </c>
      <c r="E156" s="28">
        <v>-0.17857142857142899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1</v>
      </c>
      <c r="L156" s="27">
        <v>0</v>
      </c>
      <c r="M156" s="27">
        <v>0</v>
      </c>
      <c r="N156" s="27">
        <v>4</v>
      </c>
      <c r="O156" s="27">
        <v>1</v>
      </c>
      <c r="P156" s="29">
        <v>0</v>
      </c>
    </row>
    <row r="157" spans="1:16" ht="22.5" x14ac:dyDescent="0.25">
      <c r="A157" s="30" t="s">
        <v>599</v>
      </c>
      <c r="B157" s="30" t="s">
        <v>600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601</v>
      </c>
      <c r="B158" s="30" t="s">
        <v>602</v>
      </c>
      <c r="C158" s="14">
        <v>0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603</v>
      </c>
      <c r="B159" s="30" t="s">
        <v>604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605</v>
      </c>
      <c r="B160" s="30" t="s">
        <v>606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607</v>
      </c>
      <c r="B161" s="30" t="s">
        <v>608</v>
      </c>
      <c r="C161" s="14">
        <v>4</v>
      </c>
      <c r="D161" s="14">
        <v>1</v>
      </c>
      <c r="E161" s="31">
        <v>3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1</v>
      </c>
      <c r="L161" s="14">
        <v>0</v>
      </c>
      <c r="M161" s="14">
        <v>0</v>
      </c>
      <c r="N161" s="14">
        <v>1</v>
      </c>
      <c r="O161" s="14">
        <v>1</v>
      </c>
      <c r="P161" s="24">
        <v>0</v>
      </c>
    </row>
    <row r="162" spans="1:16" x14ac:dyDescent="0.25">
      <c r="A162" s="30" t="s">
        <v>609</v>
      </c>
      <c r="B162" s="30" t="s">
        <v>610</v>
      </c>
      <c r="C162" s="14">
        <v>8</v>
      </c>
      <c r="D162" s="14">
        <v>5</v>
      </c>
      <c r="E162" s="31">
        <v>0.6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3</v>
      </c>
      <c r="O162" s="14">
        <v>0</v>
      </c>
      <c r="P162" s="24">
        <v>0</v>
      </c>
    </row>
    <row r="163" spans="1:16" ht="22.5" x14ac:dyDescent="0.25">
      <c r="A163" s="30" t="s">
        <v>611</v>
      </c>
      <c r="B163" s="30" t="s">
        <v>612</v>
      </c>
      <c r="C163" s="14">
        <v>5</v>
      </c>
      <c r="D163" s="14">
        <v>1</v>
      </c>
      <c r="E163" s="31">
        <v>4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613</v>
      </c>
      <c r="B164" s="30" t="s">
        <v>614</v>
      </c>
      <c r="C164" s="14">
        <v>2</v>
      </c>
      <c r="D164" s="14">
        <v>12</v>
      </c>
      <c r="E164" s="31">
        <v>-0.83333333333333304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615</v>
      </c>
      <c r="B165" s="30" t="s">
        <v>616</v>
      </c>
      <c r="C165" s="14">
        <v>4</v>
      </c>
      <c r="D165" s="14">
        <v>9</v>
      </c>
      <c r="E165" s="31">
        <v>-0.55555555555555503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188" t="s">
        <v>617</v>
      </c>
      <c r="B166" s="189"/>
      <c r="C166" s="27">
        <v>368</v>
      </c>
      <c r="D166" s="27">
        <v>426</v>
      </c>
      <c r="E166" s="28">
        <v>-0.136150234741784</v>
      </c>
      <c r="F166" s="27">
        <v>13</v>
      </c>
      <c r="G166" s="27">
        <v>11</v>
      </c>
      <c r="H166" s="27">
        <v>147</v>
      </c>
      <c r="I166" s="27">
        <v>93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20</v>
      </c>
      <c r="P166" s="29">
        <v>110</v>
      </c>
    </row>
    <row r="167" spans="1:16" ht="22.5" x14ac:dyDescent="0.25">
      <c r="A167" s="30" t="s">
        <v>618</v>
      </c>
      <c r="B167" s="30" t="s">
        <v>619</v>
      </c>
      <c r="C167" s="14">
        <v>252</v>
      </c>
      <c r="D167" s="14">
        <v>282</v>
      </c>
      <c r="E167" s="31">
        <v>-0.10638297872340401</v>
      </c>
      <c r="F167" s="14">
        <v>11</v>
      </c>
      <c r="G167" s="14">
        <v>0</v>
      </c>
      <c r="H167" s="14">
        <v>86</v>
      </c>
      <c r="I167" s="14">
        <v>13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12</v>
      </c>
      <c r="P167" s="24">
        <v>10</v>
      </c>
    </row>
    <row r="168" spans="1:16" ht="33.75" x14ac:dyDescent="0.25">
      <c r="A168" s="30" t="s">
        <v>620</v>
      </c>
      <c r="B168" s="30" t="s">
        <v>621</v>
      </c>
      <c r="C168" s="14">
        <v>1</v>
      </c>
      <c r="D168" s="14">
        <v>3</v>
      </c>
      <c r="E168" s="31">
        <v>-0.66666666666666696</v>
      </c>
      <c r="F168" s="14">
        <v>0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622</v>
      </c>
      <c r="B169" s="30" t="s">
        <v>623</v>
      </c>
      <c r="C169" s="14">
        <v>0</v>
      </c>
      <c r="D169" s="14">
        <v>1</v>
      </c>
      <c r="E169" s="31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624</v>
      </c>
      <c r="B170" s="30" t="s">
        <v>625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626</v>
      </c>
      <c r="B171" s="30" t="s">
        <v>627</v>
      </c>
      <c r="C171" s="14">
        <v>1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628</v>
      </c>
      <c r="B172" s="30" t="s">
        <v>629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630</v>
      </c>
      <c r="B173" s="30" t="s">
        <v>631</v>
      </c>
      <c r="C173" s="14">
        <v>59</v>
      </c>
      <c r="D173" s="14">
        <v>73</v>
      </c>
      <c r="E173" s="31">
        <v>-0.19178082191780799</v>
      </c>
      <c r="F173" s="14">
        <v>1</v>
      </c>
      <c r="G173" s="14">
        <v>0</v>
      </c>
      <c r="H173" s="14">
        <v>23</v>
      </c>
      <c r="I173" s="14">
        <v>19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7</v>
      </c>
      <c r="P173" s="24">
        <v>29</v>
      </c>
    </row>
    <row r="174" spans="1:16" ht="22.5" x14ac:dyDescent="0.25">
      <c r="A174" s="30" t="s">
        <v>632</v>
      </c>
      <c r="B174" s="30" t="s">
        <v>633</v>
      </c>
      <c r="C174" s="14">
        <v>43</v>
      </c>
      <c r="D174" s="14">
        <v>56</v>
      </c>
      <c r="E174" s="31">
        <v>-0.23214285714285701</v>
      </c>
      <c r="F174" s="14">
        <v>1</v>
      </c>
      <c r="G174" s="14">
        <v>11</v>
      </c>
      <c r="H174" s="14">
        <v>30</v>
      </c>
      <c r="I174" s="14">
        <v>43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24">
        <v>64</v>
      </c>
    </row>
    <row r="175" spans="1:16" x14ac:dyDescent="0.25">
      <c r="A175" s="30" t="s">
        <v>634</v>
      </c>
      <c r="B175" s="30" t="s">
        <v>635</v>
      </c>
      <c r="C175" s="14">
        <v>10</v>
      </c>
      <c r="D175" s="14">
        <v>10</v>
      </c>
      <c r="E175" s="31">
        <v>0</v>
      </c>
      <c r="F175" s="14">
        <v>0</v>
      </c>
      <c r="G175" s="14">
        <v>0</v>
      </c>
      <c r="H175" s="14">
        <v>6</v>
      </c>
      <c r="I175" s="14">
        <v>17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4">
        <v>6</v>
      </c>
    </row>
    <row r="176" spans="1:16" ht="22.5" x14ac:dyDescent="0.25">
      <c r="A176" s="30" t="s">
        <v>636</v>
      </c>
      <c r="B176" s="30" t="s">
        <v>637</v>
      </c>
      <c r="C176" s="14">
        <v>2</v>
      </c>
      <c r="D176" s="14">
        <v>1</v>
      </c>
      <c r="E176" s="31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1</v>
      </c>
    </row>
    <row r="177" spans="1:16" x14ac:dyDescent="0.25">
      <c r="A177" s="30" t="s">
        <v>638</v>
      </c>
      <c r="B177" s="30" t="s">
        <v>639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8" t="s">
        <v>640</v>
      </c>
      <c r="B178" s="189"/>
      <c r="C178" s="27">
        <v>660</v>
      </c>
      <c r="D178" s="27">
        <v>609</v>
      </c>
      <c r="E178" s="28">
        <v>8.3743842364532001E-2</v>
      </c>
      <c r="F178" s="27">
        <v>1199</v>
      </c>
      <c r="G178" s="27">
        <v>894</v>
      </c>
      <c r="H178" s="27">
        <v>229</v>
      </c>
      <c r="I178" s="27">
        <v>180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9">
        <v>1243</v>
      </c>
    </row>
    <row r="179" spans="1:16" ht="22.5" x14ac:dyDescent="0.25">
      <c r="A179" s="30" t="s">
        <v>641</v>
      </c>
      <c r="B179" s="30" t="s">
        <v>642</v>
      </c>
      <c r="C179" s="14">
        <v>5</v>
      </c>
      <c r="D179" s="14">
        <v>8</v>
      </c>
      <c r="E179" s="31">
        <v>-0.375</v>
      </c>
      <c r="F179" s="14">
        <v>7</v>
      </c>
      <c r="G179" s="14">
        <v>6</v>
      </c>
      <c r="H179" s="14">
        <v>3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7</v>
      </c>
    </row>
    <row r="180" spans="1:16" ht="22.5" x14ac:dyDescent="0.25">
      <c r="A180" s="30" t="s">
        <v>643</v>
      </c>
      <c r="B180" s="30" t="s">
        <v>644</v>
      </c>
      <c r="C180" s="14">
        <v>323</v>
      </c>
      <c r="D180" s="14">
        <v>278</v>
      </c>
      <c r="E180" s="31">
        <v>0.16187050359712199</v>
      </c>
      <c r="F180" s="14">
        <v>540</v>
      </c>
      <c r="G180" s="14">
        <v>426</v>
      </c>
      <c r="H180" s="14">
        <v>97</v>
      </c>
      <c r="I180" s="14">
        <v>75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610</v>
      </c>
    </row>
    <row r="181" spans="1:16" x14ac:dyDescent="0.25">
      <c r="A181" s="30" t="s">
        <v>645</v>
      </c>
      <c r="B181" s="30" t="s">
        <v>646</v>
      </c>
      <c r="C181" s="14">
        <v>35</v>
      </c>
      <c r="D181" s="14">
        <v>43</v>
      </c>
      <c r="E181" s="31">
        <v>-0.186046511627907</v>
      </c>
      <c r="F181" s="14">
        <v>7</v>
      </c>
      <c r="G181" s="14">
        <v>7</v>
      </c>
      <c r="H181" s="14">
        <v>14</v>
      </c>
      <c r="I181" s="14">
        <v>9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19</v>
      </c>
    </row>
    <row r="182" spans="1:16" ht="22.5" x14ac:dyDescent="0.25">
      <c r="A182" s="30" t="s">
        <v>647</v>
      </c>
      <c r="B182" s="30" t="s">
        <v>648</v>
      </c>
      <c r="C182" s="14">
        <v>1</v>
      </c>
      <c r="D182" s="14">
        <v>1</v>
      </c>
      <c r="E182" s="31">
        <v>0</v>
      </c>
      <c r="F182" s="14">
        <v>6</v>
      </c>
      <c r="G182" s="14">
        <v>6</v>
      </c>
      <c r="H182" s="14">
        <v>0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0</v>
      </c>
    </row>
    <row r="183" spans="1:16" ht="22.5" x14ac:dyDescent="0.25">
      <c r="A183" s="30" t="s">
        <v>649</v>
      </c>
      <c r="B183" s="30" t="s">
        <v>650</v>
      </c>
      <c r="C183" s="14">
        <v>16</v>
      </c>
      <c r="D183" s="14">
        <v>8</v>
      </c>
      <c r="E183" s="31">
        <v>1</v>
      </c>
      <c r="F183" s="14">
        <v>27</v>
      </c>
      <c r="G183" s="14">
        <v>16</v>
      </c>
      <c r="H183" s="14">
        <v>12</v>
      </c>
      <c r="I183" s="14">
        <v>8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35</v>
      </c>
    </row>
    <row r="184" spans="1:16" ht="22.5" x14ac:dyDescent="0.25">
      <c r="A184" s="30" t="s">
        <v>651</v>
      </c>
      <c r="B184" s="30" t="s">
        <v>652</v>
      </c>
      <c r="C184" s="14">
        <v>273</v>
      </c>
      <c r="D184" s="14">
        <v>264</v>
      </c>
      <c r="E184" s="31">
        <v>3.4090909090909102E-2</v>
      </c>
      <c r="F184" s="14">
        <v>610</v>
      </c>
      <c r="G184" s="14">
        <v>433</v>
      </c>
      <c r="H184" s="14">
        <v>102</v>
      </c>
      <c r="I184" s="14">
        <v>83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4">
        <v>571</v>
      </c>
    </row>
    <row r="185" spans="1:16" ht="22.5" x14ac:dyDescent="0.25">
      <c r="A185" s="30" t="s">
        <v>653</v>
      </c>
      <c r="B185" s="30" t="s">
        <v>654</v>
      </c>
      <c r="C185" s="14">
        <v>7</v>
      </c>
      <c r="D185" s="14">
        <v>7</v>
      </c>
      <c r="E185" s="31">
        <v>0</v>
      </c>
      <c r="F185" s="14">
        <v>2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8" t="s">
        <v>655</v>
      </c>
      <c r="B186" s="189"/>
      <c r="C186" s="27">
        <v>307</v>
      </c>
      <c r="D186" s="27">
        <v>398</v>
      </c>
      <c r="E186" s="28">
        <v>-0.228643216080402</v>
      </c>
      <c r="F186" s="27">
        <v>11</v>
      </c>
      <c r="G186" s="27">
        <v>9</v>
      </c>
      <c r="H186" s="27">
        <v>52</v>
      </c>
      <c r="I186" s="27">
        <v>26</v>
      </c>
      <c r="J186" s="27">
        <v>1</v>
      </c>
      <c r="K186" s="27">
        <v>1</v>
      </c>
      <c r="L186" s="27">
        <v>0</v>
      </c>
      <c r="M186" s="27">
        <v>0</v>
      </c>
      <c r="N186" s="27">
        <v>4</v>
      </c>
      <c r="O186" s="27">
        <v>0</v>
      </c>
      <c r="P186" s="29">
        <v>46</v>
      </c>
    </row>
    <row r="187" spans="1:16" x14ac:dyDescent="0.25">
      <c r="A187" s="30" t="s">
        <v>656</v>
      </c>
      <c r="B187" s="30" t="s">
        <v>657</v>
      </c>
      <c r="C187" s="14">
        <v>2</v>
      </c>
      <c r="D187" s="14">
        <v>2</v>
      </c>
      <c r="E187" s="31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0</v>
      </c>
      <c r="P187" s="24">
        <v>0</v>
      </c>
    </row>
    <row r="188" spans="1:16" ht="22.5" x14ac:dyDescent="0.25">
      <c r="A188" s="30" t="s">
        <v>658</v>
      </c>
      <c r="B188" s="30" t="s">
        <v>659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660</v>
      </c>
      <c r="B189" s="30" t="s">
        <v>661</v>
      </c>
      <c r="C189" s="14">
        <v>112</v>
      </c>
      <c r="D189" s="14">
        <v>194</v>
      </c>
      <c r="E189" s="31">
        <v>-0.42268041237113402</v>
      </c>
      <c r="F189" s="14">
        <v>7</v>
      </c>
      <c r="G189" s="14">
        <v>6</v>
      </c>
      <c r="H189" s="14">
        <v>20</v>
      </c>
      <c r="I189" s="14">
        <v>12</v>
      </c>
      <c r="J189" s="14">
        <v>0</v>
      </c>
      <c r="K189" s="14">
        <v>0</v>
      </c>
      <c r="L189" s="14">
        <v>0</v>
      </c>
      <c r="M189" s="14">
        <v>0</v>
      </c>
      <c r="N189" s="14">
        <v>4</v>
      </c>
      <c r="O189" s="14">
        <v>0</v>
      </c>
      <c r="P189" s="24">
        <v>26</v>
      </c>
    </row>
    <row r="190" spans="1:16" ht="22.5" x14ac:dyDescent="0.25">
      <c r="A190" s="30" t="s">
        <v>662</v>
      </c>
      <c r="B190" s="30" t="s">
        <v>663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664</v>
      </c>
      <c r="B191" s="30" t="s">
        <v>665</v>
      </c>
      <c r="C191" s="14">
        <v>6</v>
      </c>
      <c r="D191" s="14">
        <v>12</v>
      </c>
      <c r="E191" s="31">
        <v>-0.5</v>
      </c>
      <c r="F191" s="14">
        <v>1</v>
      </c>
      <c r="G191" s="14">
        <v>2</v>
      </c>
      <c r="H191" s="14">
        <v>4</v>
      </c>
      <c r="I191" s="14">
        <v>8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9</v>
      </c>
    </row>
    <row r="192" spans="1:16" ht="22.5" x14ac:dyDescent="0.25">
      <c r="A192" s="30" t="s">
        <v>666</v>
      </c>
      <c r="B192" s="30" t="s">
        <v>667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668</v>
      </c>
      <c r="B193" s="30" t="s">
        <v>669</v>
      </c>
      <c r="C193" s="14">
        <v>30</v>
      </c>
      <c r="D193" s="14">
        <v>25</v>
      </c>
      <c r="E193" s="31">
        <v>0.2</v>
      </c>
      <c r="F193" s="14">
        <v>1</v>
      </c>
      <c r="G193" s="14">
        <v>1</v>
      </c>
      <c r="H193" s="14">
        <v>9</v>
      </c>
      <c r="I193" s="14">
        <v>5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4">
        <v>10</v>
      </c>
    </row>
    <row r="194" spans="1:16" x14ac:dyDescent="0.25">
      <c r="A194" s="30" t="s">
        <v>670</v>
      </c>
      <c r="B194" s="30" t="s">
        <v>671</v>
      </c>
      <c r="C194" s="14">
        <v>2</v>
      </c>
      <c r="D194" s="14">
        <v>3</v>
      </c>
      <c r="E194" s="31">
        <v>-0.33333333333333298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1</v>
      </c>
    </row>
    <row r="195" spans="1:16" ht="22.5" x14ac:dyDescent="0.25">
      <c r="A195" s="30" t="s">
        <v>672</v>
      </c>
      <c r="B195" s="30" t="s">
        <v>673</v>
      </c>
      <c r="C195" s="14">
        <v>0</v>
      </c>
      <c r="D195" s="14">
        <v>1</v>
      </c>
      <c r="E195" s="31">
        <v>-1</v>
      </c>
      <c r="F195" s="14">
        <v>0</v>
      </c>
      <c r="G195" s="14">
        <v>0</v>
      </c>
      <c r="H195" s="14">
        <v>2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674</v>
      </c>
      <c r="B196" s="30" t="s">
        <v>675</v>
      </c>
      <c r="C196" s="14">
        <v>3</v>
      </c>
      <c r="D196" s="14">
        <v>3</v>
      </c>
      <c r="E196" s="31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676</v>
      </c>
      <c r="B197" s="30" t="s">
        <v>677</v>
      </c>
      <c r="C197" s="14">
        <v>149</v>
      </c>
      <c r="D197" s="14">
        <v>153</v>
      </c>
      <c r="E197" s="31">
        <v>-2.61437908496732E-2</v>
      </c>
      <c r="F197" s="14">
        <v>2</v>
      </c>
      <c r="G197" s="14">
        <v>0</v>
      </c>
      <c r="H197" s="14">
        <v>13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678</v>
      </c>
      <c r="B198" s="30" t="s">
        <v>679</v>
      </c>
      <c r="C198" s="14">
        <v>2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0</v>
      </c>
    </row>
    <row r="199" spans="1:16" x14ac:dyDescent="0.25">
      <c r="A199" s="30" t="s">
        <v>680</v>
      </c>
      <c r="B199" s="30" t="s">
        <v>681</v>
      </c>
      <c r="C199" s="14">
        <v>0</v>
      </c>
      <c r="D199" s="14">
        <v>2</v>
      </c>
      <c r="E199" s="31">
        <v>-1</v>
      </c>
      <c r="F199" s="14">
        <v>0</v>
      </c>
      <c r="G199" s="14">
        <v>0</v>
      </c>
      <c r="H199" s="14">
        <v>2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0</v>
      </c>
    </row>
    <row r="200" spans="1:16" ht="22.5" x14ac:dyDescent="0.25">
      <c r="A200" s="30" t="s">
        <v>682</v>
      </c>
      <c r="B200" s="30" t="s">
        <v>683</v>
      </c>
      <c r="C200" s="14">
        <v>1</v>
      </c>
      <c r="D200" s="14">
        <v>3</v>
      </c>
      <c r="E200" s="31">
        <v>-0.66666666666666696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8" t="s">
        <v>684</v>
      </c>
      <c r="B201" s="189"/>
      <c r="C201" s="27">
        <v>92</v>
      </c>
      <c r="D201" s="27">
        <v>88</v>
      </c>
      <c r="E201" s="28">
        <v>4.5454545454545497E-2</v>
      </c>
      <c r="F201" s="27">
        <v>8</v>
      </c>
      <c r="G201" s="27">
        <v>4</v>
      </c>
      <c r="H201" s="27">
        <v>9</v>
      </c>
      <c r="I201" s="27">
        <v>13</v>
      </c>
      <c r="J201" s="27">
        <v>0</v>
      </c>
      <c r="K201" s="27">
        <v>0</v>
      </c>
      <c r="L201" s="27">
        <v>0</v>
      </c>
      <c r="M201" s="27">
        <v>0</v>
      </c>
      <c r="N201" s="27">
        <v>1</v>
      </c>
      <c r="O201" s="27">
        <v>0</v>
      </c>
      <c r="P201" s="29">
        <v>22</v>
      </c>
    </row>
    <row r="202" spans="1:16" x14ac:dyDescent="0.25">
      <c r="A202" s="30" t="s">
        <v>685</v>
      </c>
      <c r="B202" s="30" t="s">
        <v>686</v>
      </c>
      <c r="C202" s="14">
        <v>49</v>
      </c>
      <c r="D202" s="14">
        <v>18</v>
      </c>
      <c r="E202" s="31">
        <v>1.7222222222222201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4">
        <v>0</v>
      </c>
    </row>
    <row r="203" spans="1:16" x14ac:dyDescent="0.25">
      <c r="A203" s="30" t="s">
        <v>687</v>
      </c>
      <c r="B203" s="30" t="s">
        <v>688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689</v>
      </c>
      <c r="B204" s="30" t="s">
        <v>690</v>
      </c>
      <c r="C204" s="14">
        <v>1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1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691</v>
      </c>
      <c r="B205" s="30" t="s">
        <v>692</v>
      </c>
      <c r="C205" s="14">
        <v>0</v>
      </c>
      <c r="D205" s="14">
        <v>1</v>
      </c>
      <c r="E205" s="31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693</v>
      </c>
      <c r="B206" s="30" t="s">
        <v>694</v>
      </c>
      <c r="C206" s="14">
        <v>35</v>
      </c>
      <c r="D206" s="14">
        <v>61</v>
      </c>
      <c r="E206" s="31">
        <v>-0.42622950819672101</v>
      </c>
      <c r="F206" s="14">
        <v>8</v>
      </c>
      <c r="G206" s="14">
        <v>4</v>
      </c>
      <c r="H206" s="14">
        <v>9</v>
      </c>
      <c r="I206" s="14">
        <v>11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21</v>
      </c>
    </row>
    <row r="207" spans="1:16" ht="22.5" x14ac:dyDescent="0.25">
      <c r="A207" s="30" t="s">
        <v>695</v>
      </c>
      <c r="B207" s="30" t="s">
        <v>696</v>
      </c>
      <c r="C207" s="14">
        <v>0</v>
      </c>
      <c r="D207" s="14">
        <v>2</v>
      </c>
      <c r="E207" s="31">
        <v>-1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697</v>
      </c>
      <c r="B208" s="30" t="s">
        <v>698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699</v>
      </c>
      <c r="B209" s="30" t="s">
        <v>700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701</v>
      </c>
      <c r="B210" s="30" t="s">
        <v>702</v>
      </c>
      <c r="C210" s="14">
        <v>0</v>
      </c>
      <c r="D210" s="14">
        <v>1</v>
      </c>
      <c r="E210" s="31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703</v>
      </c>
      <c r="B211" s="30" t="s">
        <v>704</v>
      </c>
      <c r="C211" s="14">
        <v>0</v>
      </c>
      <c r="D211" s="14">
        <v>1</v>
      </c>
      <c r="E211" s="31">
        <v>-1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705</v>
      </c>
      <c r="B212" s="30" t="s">
        <v>706</v>
      </c>
      <c r="C212" s="14">
        <v>0</v>
      </c>
      <c r="D212" s="14">
        <v>1</v>
      </c>
      <c r="E212" s="31">
        <v>-1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707</v>
      </c>
      <c r="B213" s="30" t="s">
        <v>708</v>
      </c>
      <c r="C213" s="14">
        <v>5</v>
      </c>
      <c r="D213" s="14">
        <v>1</v>
      </c>
      <c r="E213" s="31">
        <v>4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709</v>
      </c>
      <c r="B214" s="30" t="s">
        <v>710</v>
      </c>
      <c r="C214" s="14">
        <v>1</v>
      </c>
      <c r="D214" s="14">
        <v>0</v>
      </c>
      <c r="E214" s="31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711</v>
      </c>
      <c r="B215" s="30" t="s">
        <v>712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1</v>
      </c>
    </row>
    <row r="216" spans="1:16" x14ac:dyDescent="0.25">
      <c r="A216" s="30" t="s">
        <v>713</v>
      </c>
      <c r="B216" s="30" t="s">
        <v>714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715</v>
      </c>
      <c r="B217" s="30" t="s">
        <v>716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717</v>
      </c>
      <c r="B218" s="30" t="s">
        <v>718</v>
      </c>
      <c r="C218" s="14">
        <v>1</v>
      </c>
      <c r="D218" s="14">
        <v>2</v>
      </c>
      <c r="E218" s="31">
        <v>-0.5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719</v>
      </c>
      <c r="B219" s="30" t="s">
        <v>720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721</v>
      </c>
      <c r="B220" s="30" t="s">
        <v>722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723</v>
      </c>
      <c r="B221" s="30" t="s">
        <v>724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725</v>
      </c>
      <c r="B222" s="30" t="s">
        <v>726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8" t="s">
        <v>727</v>
      </c>
      <c r="B223" s="189"/>
      <c r="C223" s="27">
        <v>660</v>
      </c>
      <c r="D223" s="27">
        <v>541</v>
      </c>
      <c r="E223" s="28">
        <v>0.21996303142328999</v>
      </c>
      <c r="F223" s="27">
        <v>235</v>
      </c>
      <c r="G223" s="27">
        <v>139</v>
      </c>
      <c r="H223" s="27">
        <v>133</v>
      </c>
      <c r="I223" s="27">
        <v>92</v>
      </c>
      <c r="J223" s="27">
        <v>0</v>
      </c>
      <c r="K223" s="27">
        <v>0</v>
      </c>
      <c r="L223" s="27">
        <v>0</v>
      </c>
      <c r="M223" s="27">
        <v>0</v>
      </c>
      <c r="N223" s="27">
        <v>2</v>
      </c>
      <c r="O223" s="27">
        <v>6</v>
      </c>
      <c r="P223" s="29">
        <v>244</v>
      </c>
    </row>
    <row r="224" spans="1:16" x14ac:dyDescent="0.25">
      <c r="A224" s="30" t="s">
        <v>728</v>
      </c>
      <c r="B224" s="30" t="s">
        <v>729</v>
      </c>
      <c r="C224" s="14">
        <v>0</v>
      </c>
      <c r="D224" s="14">
        <v>3</v>
      </c>
      <c r="E224" s="31">
        <v>-1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730</v>
      </c>
      <c r="B225" s="30" t="s">
        <v>731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732</v>
      </c>
      <c r="B226" s="30" t="s">
        <v>733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1</v>
      </c>
    </row>
    <row r="227" spans="1:16" ht="22.5" x14ac:dyDescent="0.25">
      <c r="A227" s="30" t="s">
        <v>734</v>
      </c>
      <c r="B227" s="30" t="s">
        <v>735</v>
      </c>
      <c r="C227" s="14">
        <v>0</v>
      </c>
      <c r="D227" s="14">
        <v>0</v>
      </c>
      <c r="E227" s="31">
        <v>0</v>
      </c>
      <c r="F227" s="14">
        <v>1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736</v>
      </c>
      <c r="B228" s="30" t="s">
        <v>737</v>
      </c>
      <c r="C228" s="14">
        <v>1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738</v>
      </c>
      <c r="B229" s="30" t="s">
        <v>739</v>
      </c>
      <c r="C229" s="14">
        <v>0</v>
      </c>
      <c r="D229" s="14">
        <v>2</v>
      </c>
      <c r="E229" s="31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740</v>
      </c>
      <c r="B230" s="30" t="s">
        <v>741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1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742</v>
      </c>
      <c r="B231" s="30" t="s">
        <v>743</v>
      </c>
      <c r="C231" s="14">
        <v>20</v>
      </c>
      <c r="D231" s="14">
        <v>27</v>
      </c>
      <c r="E231" s="31">
        <v>-0.25925925925925902</v>
      </c>
      <c r="F231" s="14">
        <v>0</v>
      </c>
      <c r="G231" s="14">
        <v>0</v>
      </c>
      <c r="H231" s="14">
        <v>5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2</v>
      </c>
      <c r="O231" s="14">
        <v>0</v>
      </c>
      <c r="P231" s="24">
        <v>1</v>
      </c>
    </row>
    <row r="232" spans="1:16" x14ac:dyDescent="0.25">
      <c r="A232" s="30" t="s">
        <v>744</v>
      </c>
      <c r="B232" s="30" t="s">
        <v>745</v>
      </c>
      <c r="C232" s="14">
        <v>45</v>
      </c>
      <c r="D232" s="14">
        <v>62</v>
      </c>
      <c r="E232" s="31">
        <v>-0.27419354838709697</v>
      </c>
      <c r="F232" s="14">
        <v>5</v>
      </c>
      <c r="G232" s="14">
        <v>3</v>
      </c>
      <c r="H232" s="14">
        <v>13</v>
      </c>
      <c r="I232" s="14">
        <v>6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20</v>
      </c>
    </row>
    <row r="233" spans="1:16" x14ac:dyDescent="0.25">
      <c r="A233" s="30" t="s">
        <v>746</v>
      </c>
      <c r="B233" s="30" t="s">
        <v>747</v>
      </c>
      <c r="C233" s="14">
        <v>9</v>
      </c>
      <c r="D233" s="14">
        <v>8</v>
      </c>
      <c r="E233" s="31">
        <v>0.125</v>
      </c>
      <c r="F233" s="14">
        <v>0</v>
      </c>
      <c r="G233" s="14">
        <v>0</v>
      </c>
      <c r="H233" s="14">
        <v>1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4">
        <v>2</v>
      </c>
    </row>
    <row r="234" spans="1:16" ht="22.5" x14ac:dyDescent="0.25">
      <c r="A234" s="30" t="s">
        <v>748</v>
      </c>
      <c r="B234" s="30" t="s">
        <v>749</v>
      </c>
      <c r="C234" s="14">
        <v>1</v>
      </c>
      <c r="D234" s="14">
        <v>2</v>
      </c>
      <c r="E234" s="31">
        <v>-0.5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750</v>
      </c>
      <c r="B235" s="30" t="s">
        <v>751</v>
      </c>
      <c r="C235" s="14">
        <v>1</v>
      </c>
      <c r="D235" s="14">
        <v>1</v>
      </c>
      <c r="E235" s="31">
        <v>0</v>
      </c>
      <c r="F235" s="14">
        <v>0</v>
      </c>
      <c r="G235" s="14">
        <v>0</v>
      </c>
      <c r="H235" s="14">
        <v>0</v>
      </c>
      <c r="I235" s="14">
        <v>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3</v>
      </c>
    </row>
    <row r="236" spans="1:16" x14ac:dyDescent="0.25">
      <c r="A236" s="30" t="s">
        <v>752</v>
      </c>
      <c r="B236" s="30" t="s">
        <v>753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754</v>
      </c>
      <c r="B237" s="30" t="s">
        <v>755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756</v>
      </c>
      <c r="B238" s="30" t="s">
        <v>757</v>
      </c>
      <c r="C238" s="14">
        <v>582</v>
      </c>
      <c r="D238" s="14">
        <v>435</v>
      </c>
      <c r="E238" s="31">
        <v>0.33793103448275902</v>
      </c>
      <c r="F238" s="14">
        <v>229</v>
      </c>
      <c r="G238" s="14">
        <v>136</v>
      </c>
      <c r="H238" s="14">
        <v>112</v>
      </c>
      <c r="I238" s="14">
        <v>79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6</v>
      </c>
      <c r="P238" s="24">
        <v>217</v>
      </c>
    </row>
    <row r="239" spans="1:16" x14ac:dyDescent="0.25">
      <c r="A239" s="30" t="s">
        <v>758</v>
      </c>
      <c r="B239" s="30" t="s">
        <v>759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760</v>
      </c>
      <c r="B240" s="30" t="s">
        <v>761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762</v>
      </c>
      <c r="B241" s="30" t="s">
        <v>763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764</v>
      </c>
      <c r="B242" s="30" t="s">
        <v>765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766</v>
      </c>
      <c r="B243" s="30" t="s">
        <v>767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8" t="s">
        <v>768</v>
      </c>
      <c r="B244" s="189"/>
      <c r="C244" s="27">
        <v>5</v>
      </c>
      <c r="D244" s="27">
        <v>1</v>
      </c>
      <c r="E244" s="28">
        <v>4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9">
        <v>0</v>
      </c>
    </row>
    <row r="245" spans="1:16" x14ac:dyDescent="0.25">
      <c r="A245" s="30" t="s">
        <v>769</v>
      </c>
      <c r="B245" s="30" t="s">
        <v>770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771</v>
      </c>
      <c r="B246" s="30" t="s">
        <v>772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773</v>
      </c>
      <c r="B247" s="30" t="s">
        <v>774</v>
      </c>
      <c r="C247" s="14">
        <v>0</v>
      </c>
      <c r="D247" s="14">
        <v>1</v>
      </c>
      <c r="E247" s="31">
        <v>-1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775</v>
      </c>
      <c r="B248" s="30" t="s">
        <v>776</v>
      </c>
      <c r="C248" s="14">
        <v>0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777</v>
      </c>
      <c r="B249" s="30" t="s">
        <v>778</v>
      </c>
      <c r="C249" s="14">
        <v>2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4">
        <v>0</v>
      </c>
    </row>
    <row r="250" spans="1:16" ht="22.5" x14ac:dyDescent="0.25">
      <c r="A250" s="30" t="s">
        <v>779</v>
      </c>
      <c r="B250" s="30" t="s">
        <v>780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781</v>
      </c>
      <c r="B251" s="30" t="s">
        <v>782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783</v>
      </c>
      <c r="B252" s="30" t="s">
        <v>784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785</v>
      </c>
      <c r="B253" s="30" t="s">
        <v>786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787</v>
      </c>
      <c r="B254" s="30" t="s">
        <v>788</v>
      </c>
      <c r="C254" s="14">
        <v>1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789</v>
      </c>
      <c r="B255" s="30" t="s">
        <v>790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791</v>
      </c>
      <c r="B256" s="30" t="s">
        <v>792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793</v>
      </c>
      <c r="B257" s="30" t="s">
        <v>794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795</v>
      </c>
      <c r="B258" s="30" t="s">
        <v>796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797</v>
      </c>
      <c r="B259" s="30" t="s">
        <v>798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799</v>
      </c>
      <c r="B260" s="30" t="s">
        <v>800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801</v>
      </c>
      <c r="B261" s="30" t="s">
        <v>802</v>
      </c>
      <c r="C261" s="14">
        <v>2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803</v>
      </c>
      <c r="B262" s="30" t="s">
        <v>804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805</v>
      </c>
      <c r="B263" s="30" t="s">
        <v>806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807</v>
      </c>
      <c r="B264" s="30" t="s">
        <v>808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809</v>
      </c>
      <c r="B265" s="30" t="s">
        <v>810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811</v>
      </c>
      <c r="B266" s="30" t="s">
        <v>812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813</v>
      </c>
      <c r="B267" s="30" t="s">
        <v>814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815</v>
      </c>
      <c r="B268" s="30" t="s">
        <v>816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817</v>
      </c>
      <c r="B269" s="30" t="s">
        <v>818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819</v>
      </c>
      <c r="B270" s="30" t="s">
        <v>820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8" t="s">
        <v>821</v>
      </c>
      <c r="B271" s="189"/>
      <c r="C271" s="27">
        <v>160</v>
      </c>
      <c r="D271" s="27">
        <v>140</v>
      </c>
      <c r="E271" s="28">
        <v>0.14285714285714299</v>
      </c>
      <c r="F271" s="27">
        <v>35</v>
      </c>
      <c r="G271" s="27">
        <v>25</v>
      </c>
      <c r="H271" s="27">
        <v>76</v>
      </c>
      <c r="I271" s="27">
        <v>52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9">
        <v>92</v>
      </c>
    </row>
    <row r="272" spans="1:16" x14ac:dyDescent="0.25">
      <c r="A272" s="30" t="s">
        <v>822</v>
      </c>
      <c r="B272" s="30" t="s">
        <v>823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824</v>
      </c>
      <c r="B273" s="30" t="s">
        <v>825</v>
      </c>
      <c r="C273" s="14">
        <v>79</v>
      </c>
      <c r="D273" s="14">
        <v>71</v>
      </c>
      <c r="E273" s="31">
        <v>0.11267605633802801</v>
      </c>
      <c r="F273" s="14">
        <v>9</v>
      </c>
      <c r="G273" s="14">
        <v>11</v>
      </c>
      <c r="H273" s="14">
        <v>44</v>
      </c>
      <c r="I273" s="14">
        <v>33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47</v>
      </c>
    </row>
    <row r="274" spans="1:16" ht="33.75" x14ac:dyDescent="0.25">
      <c r="A274" s="30" t="s">
        <v>826</v>
      </c>
      <c r="B274" s="30" t="s">
        <v>827</v>
      </c>
      <c r="C274" s="14">
        <v>63</v>
      </c>
      <c r="D274" s="14">
        <v>44</v>
      </c>
      <c r="E274" s="31">
        <v>0.43181818181818199</v>
      </c>
      <c r="F274" s="14">
        <v>25</v>
      </c>
      <c r="G274" s="14">
        <v>12</v>
      </c>
      <c r="H274" s="14">
        <v>26</v>
      </c>
      <c r="I274" s="14">
        <v>14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4">
        <v>29</v>
      </c>
    </row>
    <row r="275" spans="1:16" ht="22.5" x14ac:dyDescent="0.25">
      <c r="A275" s="30" t="s">
        <v>828</v>
      </c>
      <c r="B275" s="30" t="s">
        <v>829</v>
      </c>
      <c r="C275" s="14">
        <v>2</v>
      </c>
      <c r="D275" s="14">
        <v>0</v>
      </c>
      <c r="E275" s="31">
        <v>0</v>
      </c>
      <c r="F275" s="14">
        <v>0</v>
      </c>
      <c r="G275" s="14">
        <v>0</v>
      </c>
      <c r="H275" s="14">
        <v>1</v>
      </c>
      <c r="I275" s="14">
        <v>1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2</v>
      </c>
    </row>
    <row r="276" spans="1:16" x14ac:dyDescent="0.25">
      <c r="A276" s="30" t="s">
        <v>830</v>
      </c>
      <c r="B276" s="30" t="s">
        <v>831</v>
      </c>
      <c r="C276" s="14">
        <v>9</v>
      </c>
      <c r="D276" s="14">
        <v>7</v>
      </c>
      <c r="E276" s="31">
        <v>0.28571428571428598</v>
      </c>
      <c r="F276" s="14">
        <v>1</v>
      </c>
      <c r="G276" s="14">
        <v>1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832</v>
      </c>
      <c r="B277" s="30" t="s">
        <v>833</v>
      </c>
      <c r="C277" s="14">
        <v>0</v>
      </c>
      <c r="D277" s="14">
        <v>3</v>
      </c>
      <c r="E277" s="31">
        <v>-1</v>
      </c>
      <c r="F277" s="14">
        <v>0</v>
      </c>
      <c r="G277" s="14">
        <v>0</v>
      </c>
      <c r="H277" s="14">
        <v>1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8</v>
      </c>
    </row>
    <row r="278" spans="1:16" ht="22.5" x14ac:dyDescent="0.25">
      <c r="A278" s="30" t="s">
        <v>834</v>
      </c>
      <c r="B278" s="30" t="s">
        <v>835</v>
      </c>
      <c r="C278" s="14">
        <v>5</v>
      </c>
      <c r="D278" s="14">
        <v>6</v>
      </c>
      <c r="E278" s="31">
        <v>-0.16666666666666699</v>
      </c>
      <c r="F278" s="14">
        <v>0</v>
      </c>
      <c r="G278" s="14">
        <v>0</v>
      </c>
      <c r="H278" s="14">
        <v>1</v>
      </c>
      <c r="I278" s="14">
        <v>4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5</v>
      </c>
    </row>
    <row r="279" spans="1:16" ht="22.5" x14ac:dyDescent="0.25">
      <c r="A279" s="30" t="s">
        <v>836</v>
      </c>
      <c r="B279" s="30" t="s">
        <v>837</v>
      </c>
      <c r="C279" s="14">
        <v>0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838</v>
      </c>
      <c r="B280" s="30" t="s">
        <v>839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1</v>
      </c>
    </row>
    <row r="281" spans="1:16" ht="22.5" x14ac:dyDescent="0.25">
      <c r="A281" s="30" t="s">
        <v>840</v>
      </c>
      <c r="B281" s="30" t="s">
        <v>841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842</v>
      </c>
      <c r="B282" s="30" t="s">
        <v>843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844</v>
      </c>
      <c r="B283" s="30" t="s">
        <v>845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846</v>
      </c>
      <c r="B284" s="30" t="s">
        <v>847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848</v>
      </c>
      <c r="B285" s="30" t="s">
        <v>849</v>
      </c>
      <c r="C285" s="14">
        <v>0</v>
      </c>
      <c r="D285" s="14">
        <v>2</v>
      </c>
      <c r="E285" s="31">
        <v>-1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850</v>
      </c>
      <c r="B286" s="30" t="s">
        <v>851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852</v>
      </c>
      <c r="B287" s="30" t="s">
        <v>853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854</v>
      </c>
      <c r="B288" s="30" t="s">
        <v>855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856</v>
      </c>
      <c r="B289" s="30" t="s">
        <v>857</v>
      </c>
      <c r="C289" s="14">
        <v>0</v>
      </c>
      <c r="D289" s="14">
        <v>0</v>
      </c>
      <c r="E289" s="31">
        <v>0</v>
      </c>
      <c r="F289" s="14">
        <v>0</v>
      </c>
      <c r="G289" s="14">
        <v>1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858</v>
      </c>
      <c r="B290" s="30" t="s">
        <v>859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860</v>
      </c>
      <c r="B291" s="30" t="s">
        <v>861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862</v>
      </c>
      <c r="B292" s="30" t="s">
        <v>863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864</v>
      </c>
      <c r="B293" s="30" t="s">
        <v>865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866</v>
      </c>
      <c r="B294" s="30" t="s">
        <v>867</v>
      </c>
      <c r="C294" s="14">
        <v>2</v>
      </c>
      <c r="D294" s="14">
        <v>6</v>
      </c>
      <c r="E294" s="31">
        <v>-0.66666666666666696</v>
      </c>
      <c r="F294" s="14">
        <v>0</v>
      </c>
      <c r="G294" s="14">
        <v>0</v>
      </c>
      <c r="H294" s="14">
        <v>1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868</v>
      </c>
      <c r="B295" s="30" t="s">
        <v>869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870</v>
      </c>
      <c r="B296" s="30" t="s">
        <v>871</v>
      </c>
      <c r="C296" s="14">
        <v>0</v>
      </c>
      <c r="D296" s="14">
        <v>1</v>
      </c>
      <c r="E296" s="31">
        <v>-1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872</v>
      </c>
      <c r="B297" s="30" t="s">
        <v>873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874</v>
      </c>
      <c r="B298" s="30" t="s">
        <v>875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876</v>
      </c>
      <c r="B299" s="30" t="s">
        <v>877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878</v>
      </c>
      <c r="B300" s="30" t="s">
        <v>879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8" t="s">
        <v>880</v>
      </c>
      <c r="B301" s="189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1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881</v>
      </c>
      <c r="B302" s="30" t="s">
        <v>882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883</v>
      </c>
      <c r="B303" s="30" t="s">
        <v>884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885</v>
      </c>
      <c r="B304" s="30" t="s">
        <v>886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1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8" t="s">
        <v>887</v>
      </c>
      <c r="B305" s="189"/>
      <c r="C305" s="27">
        <v>0</v>
      </c>
      <c r="D305" s="27">
        <v>0</v>
      </c>
      <c r="E305" s="28">
        <v>0</v>
      </c>
      <c r="F305" s="27">
        <v>1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888</v>
      </c>
      <c r="B306" s="30" t="s">
        <v>889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890</v>
      </c>
      <c r="B307" s="30" t="s">
        <v>891</v>
      </c>
      <c r="C307" s="14">
        <v>0</v>
      </c>
      <c r="D307" s="14">
        <v>0</v>
      </c>
      <c r="E307" s="31">
        <v>0</v>
      </c>
      <c r="F307" s="14">
        <v>1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892</v>
      </c>
      <c r="B308" s="30" t="s">
        <v>893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894</v>
      </c>
      <c r="B309" s="30" t="s">
        <v>895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896</v>
      </c>
      <c r="B310" s="30" t="s">
        <v>897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898</v>
      </c>
      <c r="B311" s="30" t="s">
        <v>899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8" t="s">
        <v>900</v>
      </c>
      <c r="B312" s="189"/>
      <c r="C312" s="27">
        <v>4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901</v>
      </c>
      <c r="B313" s="30" t="s">
        <v>902</v>
      </c>
      <c r="C313" s="14">
        <v>4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903</v>
      </c>
      <c r="B314" s="30" t="s">
        <v>904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905</v>
      </c>
      <c r="B315" s="30" t="s">
        <v>906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0</v>
      </c>
    </row>
    <row r="316" spans="1:16" ht="33.75" x14ac:dyDescent="0.25">
      <c r="A316" s="30" t="s">
        <v>907</v>
      </c>
      <c r="B316" s="30" t="s">
        <v>908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909</v>
      </c>
      <c r="B317" s="30" t="s">
        <v>910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8" t="s">
        <v>911</v>
      </c>
      <c r="B318" s="189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1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912</v>
      </c>
      <c r="B319" s="30" t="s">
        <v>913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1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8" t="s">
        <v>914</v>
      </c>
      <c r="B320" s="189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915</v>
      </c>
      <c r="B321" s="30" t="s">
        <v>916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917</v>
      </c>
      <c r="B322" s="30" t="s">
        <v>918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8" t="s">
        <v>919</v>
      </c>
      <c r="B323" s="189"/>
      <c r="C323" s="27">
        <v>5595</v>
      </c>
      <c r="D323" s="27">
        <v>5697</v>
      </c>
      <c r="E323" s="28">
        <v>-1.79041600842549E-2</v>
      </c>
      <c r="F323" s="27">
        <v>59</v>
      </c>
      <c r="G323" s="27">
        <v>0</v>
      </c>
      <c r="H323" s="27">
        <v>183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20</v>
      </c>
      <c r="O323" s="27">
        <v>7</v>
      </c>
      <c r="P323" s="29">
        <v>2</v>
      </c>
    </row>
    <row r="324" spans="1:16" x14ac:dyDescent="0.25">
      <c r="A324" s="30" t="s">
        <v>920</v>
      </c>
      <c r="B324" s="30" t="s">
        <v>921</v>
      </c>
      <c r="C324" s="14">
        <v>5595</v>
      </c>
      <c r="D324" s="14">
        <v>5697</v>
      </c>
      <c r="E324" s="31">
        <v>-1.79041600842549E-2</v>
      </c>
      <c r="F324" s="14">
        <v>59</v>
      </c>
      <c r="G324" s="14">
        <v>0</v>
      </c>
      <c r="H324" s="14">
        <v>183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20</v>
      </c>
      <c r="O324" s="14">
        <v>7</v>
      </c>
      <c r="P324" s="24">
        <v>2</v>
      </c>
    </row>
    <row r="325" spans="1:16" x14ac:dyDescent="0.25">
      <c r="A325" s="188" t="s">
        <v>922</v>
      </c>
      <c r="B325" s="189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923</v>
      </c>
      <c r="B326" s="30" t="s">
        <v>924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925</v>
      </c>
      <c r="B327" s="30" t="s">
        <v>926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927</v>
      </c>
      <c r="B328" s="30" t="s">
        <v>928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929</v>
      </c>
      <c r="B329" s="30" t="s">
        <v>930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931</v>
      </c>
      <c r="B330" s="30" t="s">
        <v>932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933</v>
      </c>
      <c r="B331" s="30" t="s">
        <v>934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935</v>
      </c>
      <c r="B332" s="30" t="s">
        <v>936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937</v>
      </c>
      <c r="B333" s="30" t="s">
        <v>938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939</v>
      </c>
      <c r="B334" s="30" t="s">
        <v>940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941</v>
      </c>
      <c r="B335" s="30" t="s">
        <v>942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943</v>
      </c>
      <c r="B336" s="30" t="s">
        <v>944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8" t="s">
        <v>945</v>
      </c>
      <c r="B337" s="189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946</v>
      </c>
      <c r="B338" s="30" t="s">
        <v>947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8" t="s">
        <v>948</v>
      </c>
      <c r="B339" s="189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949</v>
      </c>
      <c r="B340" s="30" t="s">
        <v>950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90" t="s">
        <v>951</v>
      </c>
      <c r="B341" s="191"/>
      <c r="C341" s="32">
        <v>17925</v>
      </c>
      <c r="D341" s="32">
        <v>17610</v>
      </c>
      <c r="E341" s="33">
        <v>1.7887563884156701E-2</v>
      </c>
      <c r="F341" s="32">
        <v>2838</v>
      </c>
      <c r="G341" s="32">
        <v>1507</v>
      </c>
      <c r="H341" s="32">
        <v>2115</v>
      </c>
      <c r="I341" s="32">
        <v>1219</v>
      </c>
      <c r="J341" s="32">
        <v>30</v>
      </c>
      <c r="K341" s="32">
        <v>13</v>
      </c>
      <c r="L341" s="32">
        <v>8</v>
      </c>
      <c r="M341" s="32">
        <v>5</v>
      </c>
      <c r="N341" s="32">
        <v>131</v>
      </c>
      <c r="O341" s="32">
        <v>59</v>
      </c>
      <c r="P341" s="32">
        <v>2872</v>
      </c>
    </row>
  </sheetData>
  <sheetProtection algorithmName="SHA-512" hashValue="lOMDOOyZhEzyYez6xxNCJnES9vM7ScsWlEt5VS9qcol11i/LznJ6isGiyTNEBeYMrQLOPytZFaOKLend9hD7xQ==" saltValue="5I78LibPZGHikhdz+zy+a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8" t="s">
        <v>954</v>
      </c>
      <c r="B5" s="13" t="s">
        <v>955</v>
      </c>
      <c r="C5" s="24">
        <v>1</v>
      </c>
    </row>
    <row r="6" spans="1:3" x14ac:dyDescent="0.25">
      <c r="A6" s="179"/>
      <c r="B6" s="13" t="s">
        <v>329</v>
      </c>
      <c r="C6" s="24">
        <v>45</v>
      </c>
    </row>
    <row r="7" spans="1:3" x14ac:dyDescent="0.25">
      <c r="A7" s="179"/>
      <c r="B7" s="13" t="s">
        <v>956</v>
      </c>
      <c r="C7" s="24">
        <v>5</v>
      </c>
    </row>
    <row r="8" spans="1:3" x14ac:dyDescent="0.25">
      <c r="A8" s="179"/>
      <c r="B8" s="13" t="s">
        <v>957</v>
      </c>
      <c r="C8" s="24">
        <v>2</v>
      </c>
    </row>
    <row r="9" spans="1:3" x14ac:dyDescent="0.25">
      <c r="A9" s="179"/>
      <c r="B9" s="13" t="s">
        <v>958</v>
      </c>
      <c r="C9" s="24">
        <v>18</v>
      </c>
    </row>
    <row r="10" spans="1:3" x14ac:dyDescent="0.25">
      <c r="A10" s="179"/>
      <c r="B10" s="13" t="s">
        <v>959</v>
      </c>
      <c r="C10" s="24">
        <v>17</v>
      </c>
    </row>
    <row r="11" spans="1:3" x14ac:dyDescent="0.25">
      <c r="A11" s="179"/>
      <c r="B11" s="13" t="s">
        <v>960</v>
      </c>
      <c r="C11" s="24">
        <v>26</v>
      </c>
    </row>
    <row r="12" spans="1:3" x14ac:dyDescent="0.25">
      <c r="A12" s="179"/>
      <c r="B12" s="13" t="s">
        <v>513</v>
      </c>
      <c r="C12" s="24">
        <v>20</v>
      </c>
    </row>
    <row r="13" spans="1:3" x14ac:dyDescent="0.25">
      <c r="A13" s="179"/>
      <c r="B13" s="13" t="s">
        <v>961</v>
      </c>
      <c r="C13" s="24">
        <v>6</v>
      </c>
    </row>
    <row r="14" spans="1:3" x14ac:dyDescent="0.25">
      <c r="A14" s="179"/>
      <c r="B14" s="13" t="s">
        <v>962</v>
      </c>
      <c r="C14" s="24">
        <v>0</v>
      </c>
    </row>
    <row r="15" spans="1:3" x14ac:dyDescent="0.25">
      <c r="A15" s="179"/>
      <c r="B15" s="13" t="s">
        <v>646</v>
      </c>
      <c r="C15" s="24">
        <v>0</v>
      </c>
    </row>
    <row r="16" spans="1:3" x14ac:dyDescent="0.25">
      <c r="A16" s="179"/>
      <c r="B16" s="13" t="s">
        <v>963</v>
      </c>
      <c r="C16" s="24">
        <v>26</v>
      </c>
    </row>
    <row r="17" spans="1:3" x14ac:dyDescent="0.25">
      <c r="A17" s="179"/>
      <c r="B17" s="13" t="s">
        <v>964</v>
      </c>
      <c r="C17" s="24">
        <v>12</v>
      </c>
    </row>
    <row r="18" spans="1:3" x14ac:dyDescent="0.25">
      <c r="A18" s="179"/>
      <c r="B18" s="13" t="s">
        <v>965</v>
      </c>
      <c r="C18" s="24">
        <v>11</v>
      </c>
    </row>
    <row r="19" spans="1:3" x14ac:dyDescent="0.25">
      <c r="A19" s="180"/>
      <c r="B19" s="13" t="s">
        <v>106</v>
      </c>
      <c r="C19" s="24">
        <v>86</v>
      </c>
    </row>
    <row r="20" spans="1:3" x14ac:dyDescent="0.25">
      <c r="A20" s="178" t="s">
        <v>966</v>
      </c>
      <c r="B20" s="13" t="s">
        <v>967</v>
      </c>
      <c r="C20" s="24">
        <v>10</v>
      </c>
    </row>
    <row r="21" spans="1:3" x14ac:dyDescent="0.25">
      <c r="A21" s="180"/>
      <c r="B21" s="13" t="s">
        <v>968</v>
      </c>
      <c r="C21" s="24">
        <v>0</v>
      </c>
    </row>
    <row r="22" spans="1:3" x14ac:dyDescent="0.25">
      <c r="A22" s="178" t="s">
        <v>969</v>
      </c>
      <c r="B22" s="13" t="s">
        <v>970</v>
      </c>
      <c r="C22" s="24">
        <v>35</v>
      </c>
    </row>
    <row r="23" spans="1:3" x14ac:dyDescent="0.25">
      <c r="A23" s="179"/>
      <c r="B23" s="13" t="s">
        <v>971</v>
      </c>
      <c r="C23" s="24">
        <v>74</v>
      </c>
    </row>
    <row r="24" spans="1:3" x14ac:dyDescent="0.25">
      <c r="A24" s="180"/>
      <c r="B24" s="13" t="s">
        <v>972</v>
      </c>
      <c r="C24" s="24">
        <v>0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4">
        <v>295</v>
      </c>
    </row>
    <row r="29" spans="1:3" x14ac:dyDescent="0.25">
      <c r="A29" s="178" t="s">
        <v>975</v>
      </c>
      <c r="B29" s="13" t="s">
        <v>976</v>
      </c>
      <c r="C29" s="24">
        <v>1</v>
      </c>
    </row>
    <row r="30" spans="1:3" x14ac:dyDescent="0.25">
      <c r="A30" s="179"/>
      <c r="B30" s="13" t="s">
        <v>977</v>
      </c>
      <c r="C30" s="24">
        <v>13</v>
      </c>
    </row>
    <row r="31" spans="1:3" x14ac:dyDescent="0.25">
      <c r="A31" s="179"/>
      <c r="B31" s="13" t="s">
        <v>978</v>
      </c>
      <c r="C31" s="24">
        <v>1</v>
      </c>
    </row>
    <row r="32" spans="1:3" x14ac:dyDescent="0.25">
      <c r="A32" s="180"/>
      <c r="B32" s="13" t="s">
        <v>979</v>
      </c>
      <c r="C32" s="24">
        <v>27</v>
      </c>
    </row>
    <row r="33" spans="1:3" x14ac:dyDescent="0.25">
      <c r="A33" s="12" t="s">
        <v>980</v>
      </c>
      <c r="B33" s="17"/>
      <c r="C33" s="24">
        <v>8</v>
      </c>
    </row>
    <row r="34" spans="1:3" x14ac:dyDescent="0.25">
      <c r="A34" s="12" t="s">
        <v>981</v>
      </c>
      <c r="B34" s="17"/>
      <c r="C34" s="24">
        <v>171</v>
      </c>
    </row>
    <row r="35" spans="1:3" x14ac:dyDescent="0.25">
      <c r="A35" s="12" t="s">
        <v>982</v>
      </c>
      <c r="B35" s="17"/>
      <c r="C35" s="24">
        <v>92</v>
      </c>
    </row>
    <row r="36" spans="1:3" x14ac:dyDescent="0.25">
      <c r="A36" s="12" t="s">
        <v>983</v>
      </c>
      <c r="B36" s="17"/>
      <c r="C36" s="24">
        <v>0</v>
      </c>
    </row>
    <row r="37" spans="1:3" x14ac:dyDescent="0.25">
      <c r="A37" s="12" t="s">
        <v>984</v>
      </c>
      <c r="B37" s="17"/>
      <c r="C37" s="24">
        <v>3</v>
      </c>
    </row>
    <row r="38" spans="1:3" x14ac:dyDescent="0.25">
      <c r="A38" s="12" t="s">
        <v>985</v>
      </c>
      <c r="B38" s="17"/>
      <c r="C38" s="24">
        <v>2</v>
      </c>
    </row>
    <row r="39" spans="1:3" x14ac:dyDescent="0.25">
      <c r="A39" s="12" t="s">
        <v>972</v>
      </c>
      <c r="B39" s="17"/>
      <c r="C39" s="24">
        <v>142</v>
      </c>
    </row>
    <row r="40" spans="1:3" x14ac:dyDescent="0.25">
      <c r="A40" s="178" t="s">
        <v>986</v>
      </c>
      <c r="B40" s="13" t="s">
        <v>987</v>
      </c>
      <c r="C40" s="24">
        <v>37</v>
      </c>
    </row>
    <row r="41" spans="1:3" x14ac:dyDescent="0.25">
      <c r="A41" s="179"/>
      <c r="B41" s="13" t="s">
        <v>988</v>
      </c>
      <c r="C41" s="24">
        <v>0</v>
      </c>
    </row>
    <row r="42" spans="1:3" x14ac:dyDescent="0.25">
      <c r="A42" s="179"/>
      <c r="B42" s="13" t="s">
        <v>989</v>
      </c>
      <c r="C42" s="24">
        <v>87</v>
      </c>
    </row>
    <row r="43" spans="1:3" x14ac:dyDescent="0.25">
      <c r="A43" s="179"/>
      <c r="B43" s="13" t="s">
        <v>990</v>
      </c>
      <c r="C43" s="24">
        <v>0</v>
      </c>
    </row>
    <row r="44" spans="1:3" x14ac:dyDescent="0.25">
      <c r="A44" s="180"/>
      <c r="B44" s="13" t="s">
        <v>991</v>
      </c>
      <c r="C44" s="24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30</v>
      </c>
    </row>
    <row r="49" spans="1:3" x14ac:dyDescent="0.25">
      <c r="A49" s="178" t="s">
        <v>76</v>
      </c>
      <c r="B49" s="13" t="s">
        <v>993</v>
      </c>
      <c r="C49" s="24">
        <v>22</v>
      </c>
    </row>
    <row r="50" spans="1:3" x14ac:dyDescent="0.25">
      <c r="A50" s="180"/>
      <c r="B50" s="13" t="s">
        <v>994</v>
      </c>
      <c r="C50" s="24">
        <v>259</v>
      </c>
    </row>
    <row r="51" spans="1:3" x14ac:dyDescent="0.25">
      <c r="A51" s="178" t="s">
        <v>995</v>
      </c>
      <c r="B51" s="13" t="s">
        <v>996</v>
      </c>
      <c r="C51" s="24">
        <v>0</v>
      </c>
    </row>
    <row r="52" spans="1:3" x14ac:dyDescent="0.25">
      <c r="A52" s="180"/>
      <c r="B52" s="13" t="s">
        <v>997</v>
      </c>
      <c r="C52" s="24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8" t="s">
        <v>240</v>
      </c>
      <c r="B56" s="13" t="s">
        <v>15</v>
      </c>
      <c r="C56" s="24">
        <v>1078</v>
      </c>
    </row>
    <row r="57" spans="1:3" x14ac:dyDescent="0.25">
      <c r="A57" s="179"/>
      <c r="B57" s="13" t="s">
        <v>999</v>
      </c>
      <c r="C57" s="24">
        <v>177</v>
      </c>
    </row>
    <row r="58" spans="1:3" x14ac:dyDescent="0.25">
      <c r="A58" s="179"/>
      <c r="B58" s="13" t="s">
        <v>1000</v>
      </c>
      <c r="C58" s="24">
        <v>8</v>
      </c>
    </row>
    <row r="59" spans="1:3" x14ac:dyDescent="0.25">
      <c r="A59" s="179"/>
      <c r="B59" s="13" t="s">
        <v>1001</v>
      </c>
      <c r="C59" s="24">
        <v>499</v>
      </c>
    </row>
    <row r="60" spans="1:3" x14ac:dyDescent="0.25">
      <c r="A60" s="180"/>
      <c r="B60" s="13" t="s">
        <v>1002</v>
      </c>
      <c r="C60" s="24">
        <v>10</v>
      </c>
    </row>
    <row r="61" spans="1:3" x14ac:dyDescent="0.25">
      <c r="A61" s="178" t="s">
        <v>1003</v>
      </c>
      <c r="B61" s="13" t="s">
        <v>1004</v>
      </c>
      <c r="C61" s="24">
        <v>394</v>
      </c>
    </row>
    <row r="62" spans="1:3" x14ac:dyDescent="0.25">
      <c r="A62" s="179"/>
      <c r="B62" s="13" t="s">
        <v>1005</v>
      </c>
      <c r="C62" s="24">
        <v>187</v>
      </c>
    </row>
    <row r="63" spans="1:3" x14ac:dyDescent="0.25">
      <c r="A63" s="179"/>
      <c r="B63" s="13" t="s">
        <v>1006</v>
      </c>
      <c r="C63" s="24">
        <v>3</v>
      </c>
    </row>
    <row r="64" spans="1:3" x14ac:dyDescent="0.25">
      <c r="A64" s="179"/>
      <c r="B64" s="13" t="s">
        <v>1007</v>
      </c>
      <c r="C64" s="24">
        <v>246</v>
      </c>
    </row>
    <row r="65" spans="1:3" x14ac:dyDescent="0.25">
      <c r="A65" s="180"/>
      <c r="B65" s="13" t="s">
        <v>1002</v>
      </c>
      <c r="C65" s="24">
        <v>137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4">
        <v>51</v>
      </c>
    </row>
    <row r="70" spans="1:3" ht="22.5" x14ac:dyDescent="0.25">
      <c r="A70" s="12" t="s">
        <v>1010</v>
      </c>
      <c r="B70" s="17"/>
      <c r="C70" s="24">
        <v>8</v>
      </c>
    </row>
    <row r="71" spans="1:3" ht="22.5" x14ac:dyDescent="0.25">
      <c r="A71" s="12" t="s">
        <v>1011</v>
      </c>
      <c r="B71" s="17"/>
      <c r="C71" s="24">
        <v>255</v>
      </c>
    </row>
    <row r="72" spans="1:3" x14ac:dyDescent="0.25">
      <c r="A72" s="178" t="s">
        <v>1012</v>
      </c>
      <c r="B72" s="13" t="s">
        <v>1013</v>
      </c>
      <c r="C72" s="24">
        <v>0</v>
      </c>
    </row>
    <row r="73" spans="1:3" x14ac:dyDescent="0.25">
      <c r="A73" s="180"/>
      <c r="B73" s="13" t="s">
        <v>1014</v>
      </c>
      <c r="C73" s="24">
        <v>6</v>
      </c>
    </row>
    <row r="74" spans="1:3" x14ac:dyDescent="0.25">
      <c r="A74" s="12" t="s">
        <v>1015</v>
      </c>
      <c r="B74" s="17"/>
      <c r="C74" s="24">
        <v>0</v>
      </c>
    </row>
    <row r="75" spans="1:3" x14ac:dyDescent="0.25">
      <c r="A75" s="12" t="s">
        <v>1016</v>
      </c>
      <c r="B75" s="17"/>
      <c r="C75" s="24">
        <v>23</v>
      </c>
    </row>
    <row r="76" spans="1:3" ht="22.5" x14ac:dyDescent="0.25">
      <c r="A76" s="12" t="s">
        <v>1017</v>
      </c>
      <c r="B76" s="17"/>
      <c r="C76" s="24">
        <v>0</v>
      </c>
    </row>
    <row r="77" spans="1:3" x14ac:dyDescent="0.25">
      <c r="A77" s="12" t="s">
        <v>1018</v>
      </c>
      <c r="B77" s="17"/>
      <c r="C77" s="24">
        <v>4</v>
      </c>
    </row>
    <row r="78" spans="1:3" x14ac:dyDescent="0.25">
      <c r="A78" s="12" t="s">
        <v>1019</v>
      </c>
      <c r="B78" s="17"/>
      <c r="C78" s="24">
        <v>0</v>
      </c>
    </row>
    <row r="79" spans="1:3" x14ac:dyDescent="0.25">
      <c r="A79" s="12" t="s">
        <v>1020</v>
      </c>
      <c r="B79" s="17"/>
      <c r="C79" s="24">
        <v>0</v>
      </c>
    </row>
  </sheetData>
  <sheetProtection algorithmName="SHA-512" hashValue="g3n/0+lobG0j2rUR3fNcNROVzwS3hI17YFLcp9cF6XEczcC9QZjzsNAGv8fSYRYahqX1Pa7aMfJgnRbO2EbWcQ==" saltValue="FZt/wG58c4IQQ7IVbP44R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4" t="s">
        <v>1023</v>
      </c>
      <c r="B5" s="39" t="s">
        <v>1024</v>
      </c>
      <c r="C5" s="40">
        <v>1</v>
      </c>
    </row>
    <row r="6" spans="1:3" x14ac:dyDescent="0.25">
      <c r="A6" s="195"/>
      <c r="B6" s="39" t="s">
        <v>299</v>
      </c>
      <c r="C6" s="40">
        <v>6</v>
      </c>
    </row>
    <row r="7" spans="1:3" x14ac:dyDescent="0.25">
      <c r="A7" s="195"/>
      <c r="B7" s="39" t="s">
        <v>1025</v>
      </c>
      <c r="C7" s="40">
        <v>1</v>
      </c>
    </row>
    <row r="8" spans="1:3" x14ac:dyDescent="0.25">
      <c r="A8" s="195"/>
      <c r="B8" s="39" t="s">
        <v>1026</v>
      </c>
      <c r="C8" s="40">
        <v>0</v>
      </c>
    </row>
    <row r="9" spans="1:3" x14ac:dyDescent="0.25">
      <c r="A9" s="195"/>
      <c r="B9" s="39" t="s">
        <v>1027</v>
      </c>
      <c r="C9" s="40">
        <v>0</v>
      </c>
    </row>
    <row r="10" spans="1:3" x14ac:dyDescent="0.25">
      <c r="A10" s="195"/>
      <c r="B10" s="39" t="s">
        <v>1028</v>
      </c>
      <c r="C10" s="40">
        <v>0</v>
      </c>
    </row>
    <row r="11" spans="1:3" x14ac:dyDescent="0.25">
      <c r="A11" s="196"/>
      <c r="B11" s="39" t="s">
        <v>1029</v>
      </c>
      <c r="C11" s="40">
        <v>0</v>
      </c>
    </row>
    <row r="12" spans="1:3" x14ac:dyDescent="0.25">
      <c r="A12" s="194" t="s">
        <v>1030</v>
      </c>
      <c r="B12" s="39" t="s">
        <v>60</v>
      </c>
      <c r="C12" s="40">
        <v>61</v>
      </c>
    </row>
    <row r="13" spans="1:3" x14ac:dyDescent="0.25">
      <c r="A13" s="195"/>
      <c r="B13" s="39" t="s">
        <v>1031</v>
      </c>
      <c r="C13" s="40">
        <v>4</v>
      </c>
    </row>
    <row r="14" spans="1:3" x14ac:dyDescent="0.25">
      <c r="A14" s="195"/>
      <c r="B14" s="39" t="s">
        <v>1032</v>
      </c>
      <c r="C14" s="40">
        <v>1</v>
      </c>
    </row>
    <row r="15" spans="1:3" x14ac:dyDescent="0.25">
      <c r="A15" s="196"/>
      <c r="B15" s="39" t="s">
        <v>1033</v>
      </c>
      <c r="C15" s="40">
        <v>4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3</v>
      </c>
    </row>
    <row r="20" spans="1:3" x14ac:dyDescent="0.25">
      <c r="A20" s="38" t="s">
        <v>1036</v>
      </c>
      <c r="B20" s="41"/>
      <c r="C20" s="40">
        <v>0</v>
      </c>
    </row>
    <row r="21" spans="1:3" x14ac:dyDescent="0.25">
      <c r="A21" s="38" t="s">
        <v>1037</v>
      </c>
      <c r="B21" s="41"/>
      <c r="C21" s="40">
        <v>2</v>
      </c>
    </row>
    <row r="22" spans="1:3" x14ac:dyDescent="0.25">
      <c r="A22" s="38" t="s">
        <v>1038</v>
      </c>
      <c r="B22" s="41"/>
      <c r="C22" s="40">
        <v>1</v>
      </c>
    </row>
    <row r="23" spans="1:3" x14ac:dyDescent="0.25">
      <c r="A23" s="38" t="s">
        <v>1039</v>
      </c>
      <c r="B23" s="41"/>
      <c r="C23" s="40">
        <v>7</v>
      </c>
    </row>
    <row r="24" spans="1:3" x14ac:dyDescent="0.25">
      <c r="A24" s="38" t="s">
        <v>1040</v>
      </c>
      <c r="B24" s="41"/>
      <c r="C24" s="40">
        <v>1</v>
      </c>
    </row>
    <row r="25" spans="1:3" x14ac:dyDescent="0.25">
      <c r="A25" s="38" t="s">
        <v>1041</v>
      </c>
      <c r="B25" s="41"/>
      <c r="C25" s="40">
        <v>1</v>
      </c>
    </row>
    <row r="26" spans="1:3" x14ac:dyDescent="0.25">
      <c r="A26" s="38" t="s">
        <v>1042</v>
      </c>
      <c r="B26" s="41"/>
      <c r="C26" s="40">
        <v>0</v>
      </c>
    </row>
    <row r="27" spans="1:3" x14ac:dyDescent="0.25">
      <c r="A27" s="38" t="s">
        <v>1043</v>
      </c>
      <c r="B27" s="41"/>
      <c r="C27" s="40">
        <v>0</v>
      </c>
    </row>
    <row r="28" spans="1:3" x14ac:dyDescent="0.25">
      <c r="A28" s="38" t="s">
        <v>1044</v>
      </c>
      <c r="B28" s="41"/>
      <c r="C28" s="40">
        <v>0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0</v>
      </c>
    </row>
    <row r="33" spans="1:6" x14ac:dyDescent="0.25">
      <c r="A33" s="38" t="s">
        <v>1047</v>
      </c>
      <c r="B33" s="41"/>
      <c r="C33" s="40">
        <v>0</v>
      </c>
    </row>
    <row r="34" spans="1:6" x14ac:dyDescent="0.25">
      <c r="A34" s="38" t="s">
        <v>1048</v>
      </c>
      <c r="B34" s="41"/>
      <c r="C34" s="40">
        <v>3</v>
      </c>
    </row>
    <row r="35" spans="1:6" x14ac:dyDescent="0.25">
      <c r="A35" s="38" t="s">
        <v>1049</v>
      </c>
      <c r="B35" s="41"/>
      <c r="C35" s="40">
        <v>3</v>
      </c>
    </row>
    <row r="36" spans="1:6" x14ac:dyDescent="0.25">
      <c r="A36" s="38" t="s">
        <v>1050</v>
      </c>
      <c r="B36" s="41"/>
      <c r="C36" s="40">
        <v>0</v>
      </c>
    </row>
    <row r="37" spans="1:6" x14ac:dyDescent="0.25">
      <c r="A37" s="38" t="s">
        <v>1051</v>
      </c>
      <c r="B37" s="41"/>
      <c r="C37" s="40">
        <v>3</v>
      </c>
    </row>
    <row r="38" spans="1:6" x14ac:dyDescent="0.25">
      <c r="A38" s="38" t="s">
        <v>1052</v>
      </c>
      <c r="B38" s="41"/>
      <c r="C38" s="40">
        <v>0</v>
      </c>
    </row>
    <row r="39" spans="1:6" x14ac:dyDescent="0.25">
      <c r="A39" s="38" t="s">
        <v>1053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0</v>
      </c>
    </row>
    <row r="44" spans="1:6" x14ac:dyDescent="0.25">
      <c r="A44" s="38" t="s">
        <v>109</v>
      </c>
      <c r="B44" s="41"/>
      <c r="C44" s="40">
        <v>0</v>
      </c>
    </row>
    <row r="45" spans="1:6" x14ac:dyDescent="0.25">
      <c r="A45" s="38" t="s">
        <v>1055</v>
      </c>
      <c r="B45" s="41"/>
      <c r="C45" s="40">
        <v>0</v>
      </c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7" t="s">
        <v>954</v>
      </c>
      <c r="B48" s="44" t="s">
        <v>1058</v>
      </c>
      <c r="C48" s="18"/>
      <c r="D48" s="18"/>
      <c r="E48" s="18"/>
      <c r="F48" s="23"/>
    </row>
    <row r="49" spans="1:6" x14ac:dyDescent="0.25">
      <c r="A49" s="198"/>
      <c r="B49" s="44" t="s">
        <v>1059</v>
      </c>
      <c r="C49" s="18"/>
      <c r="D49" s="18"/>
      <c r="E49" s="18"/>
      <c r="F49" s="23"/>
    </row>
    <row r="50" spans="1:6" x14ac:dyDescent="0.25">
      <c r="A50" s="198"/>
      <c r="B50" s="44" t="s">
        <v>1060</v>
      </c>
      <c r="C50" s="18"/>
      <c r="D50" s="18"/>
      <c r="E50" s="18"/>
      <c r="F50" s="23"/>
    </row>
    <row r="51" spans="1:6" x14ac:dyDescent="0.25">
      <c r="A51" s="198"/>
      <c r="B51" s="44" t="s">
        <v>1061</v>
      </c>
      <c r="C51" s="18"/>
      <c r="D51" s="18"/>
      <c r="E51" s="18"/>
      <c r="F51" s="23"/>
    </row>
    <row r="52" spans="1:6" x14ac:dyDescent="0.25">
      <c r="A52" s="198"/>
      <c r="B52" s="44" t="s">
        <v>329</v>
      </c>
      <c r="C52" s="45">
        <v>0</v>
      </c>
      <c r="D52" s="45">
        <v>5</v>
      </c>
      <c r="E52" s="45">
        <v>0</v>
      </c>
      <c r="F52" s="40">
        <v>0</v>
      </c>
    </row>
    <row r="53" spans="1:6" x14ac:dyDescent="0.25">
      <c r="A53" s="198"/>
      <c r="B53" s="44" t="s">
        <v>1062</v>
      </c>
      <c r="C53" s="45">
        <v>4</v>
      </c>
      <c r="D53" s="45">
        <v>31</v>
      </c>
      <c r="E53" s="45">
        <v>1</v>
      </c>
      <c r="F53" s="40">
        <v>4</v>
      </c>
    </row>
    <row r="54" spans="1:6" x14ac:dyDescent="0.25">
      <c r="A54" s="198"/>
      <c r="B54" s="44" t="s">
        <v>1063</v>
      </c>
      <c r="C54" s="45">
        <v>4</v>
      </c>
      <c r="D54" s="45">
        <v>8</v>
      </c>
      <c r="E54" s="45">
        <v>0</v>
      </c>
      <c r="F54" s="40">
        <v>0</v>
      </c>
    </row>
    <row r="55" spans="1:6" x14ac:dyDescent="0.25">
      <c r="A55" s="198"/>
      <c r="B55" s="44" t="s">
        <v>1064</v>
      </c>
      <c r="C55" s="45">
        <v>0</v>
      </c>
      <c r="D55" s="45">
        <v>0</v>
      </c>
      <c r="E55" s="45">
        <v>0</v>
      </c>
      <c r="F55" s="40">
        <v>0</v>
      </c>
    </row>
    <row r="56" spans="1:6" x14ac:dyDescent="0.25">
      <c r="A56" s="198"/>
      <c r="B56" s="44" t="s">
        <v>1065</v>
      </c>
      <c r="C56" s="18"/>
      <c r="D56" s="18"/>
      <c r="E56" s="18"/>
      <c r="F56" s="23"/>
    </row>
    <row r="57" spans="1:6" x14ac:dyDescent="0.25">
      <c r="A57" s="198"/>
      <c r="B57" s="44" t="s">
        <v>1066</v>
      </c>
      <c r="C57" s="45">
        <v>0</v>
      </c>
      <c r="D57" s="45">
        <v>2</v>
      </c>
      <c r="E57" s="45">
        <v>0</v>
      </c>
      <c r="F57" s="40">
        <v>1</v>
      </c>
    </row>
    <row r="58" spans="1:6" x14ac:dyDescent="0.25">
      <c r="A58" s="198"/>
      <c r="B58" s="44" t="s">
        <v>1067</v>
      </c>
      <c r="C58" s="45">
        <v>0</v>
      </c>
      <c r="D58" s="45">
        <v>0</v>
      </c>
      <c r="E58" s="45">
        <v>0</v>
      </c>
      <c r="F58" s="40">
        <v>0</v>
      </c>
    </row>
    <row r="59" spans="1:6" x14ac:dyDescent="0.25">
      <c r="A59" s="198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98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98"/>
      <c r="B61" s="44" t="s">
        <v>1069</v>
      </c>
      <c r="C61" s="45">
        <v>0</v>
      </c>
      <c r="D61" s="45">
        <v>0</v>
      </c>
      <c r="E61" s="45">
        <v>0</v>
      </c>
      <c r="F61" s="40">
        <v>0</v>
      </c>
    </row>
    <row r="62" spans="1:6" x14ac:dyDescent="0.25">
      <c r="A62" s="198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98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98"/>
      <c r="B64" s="44" t="s">
        <v>1072</v>
      </c>
      <c r="C64" s="45">
        <v>1</v>
      </c>
      <c r="D64" s="45">
        <v>10</v>
      </c>
      <c r="E64" s="45">
        <v>0</v>
      </c>
      <c r="F64" s="40">
        <v>0</v>
      </c>
    </row>
    <row r="65" spans="1:6" x14ac:dyDescent="0.25">
      <c r="A65" s="198"/>
      <c r="B65" s="44" t="s">
        <v>1073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199"/>
      <c r="B66" s="44" t="s">
        <v>1074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92" t="s">
        <v>1075</v>
      </c>
      <c r="B67" s="193"/>
      <c r="C67" s="46">
        <v>9</v>
      </c>
      <c r="D67" s="46">
        <v>56</v>
      </c>
      <c r="E67" s="46">
        <v>1</v>
      </c>
      <c r="F67" s="46">
        <v>5</v>
      </c>
    </row>
    <row r="68" spans="1:6" x14ac:dyDescent="0.25">
      <c r="A68" s="197" t="s">
        <v>969</v>
      </c>
      <c r="B68" s="44" t="s">
        <v>1076</v>
      </c>
      <c r="C68" s="45">
        <v>2</v>
      </c>
      <c r="D68" s="45">
        <v>0</v>
      </c>
      <c r="E68" s="45">
        <v>0</v>
      </c>
      <c r="F68" s="40">
        <v>0</v>
      </c>
    </row>
    <row r="69" spans="1:6" x14ac:dyDescent="0.25">
      <c r="A69" s="198"/>
      <c r="B69" s="44" t="s">
        <v>1077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199"/>
      <c r="B70" s="44" t="s">
        <v>106</v>
      </c>
      <c r="C70" s="45">
        <v>1</v>
      </c>
      <c r="D70" s="45">
        <v>0</v>
      </c>
      <c r="E70" s="45">
        <v>0</v>
      </c>
      <c r="F70" s="40">
        <v>0</v>
      </c>
    </row>
    <row r="71" spans="1:6" x14ac:dyDescent="0.25">
      <c r="A71" s="192" t="s">
        <v>1078</v>
      </c>
      <c r="B71" s="193"/>
      <c r="C71" s="46">
        <v>3</v>
      </c>
      <c r="D71" s="46">
        <v>0</v>
      </c>
      <c r="E71" s="46">
        <v>0</v>
      </c>
      <c r="F71" s="46">
        <v>0</v>
      </c>
    </row>
  </sheetData>
  <sheetProtection algorithmName="SHA-512" hashValue="JgjQ9XD2CDKYJD/F76hmahp24j2/mryGxmxRfjtKkOD7l6MfpIUvmNMdcTodcbDogXsiBVEKakaVe8pOrIHO4w==" saltValue="kH2vjUQ/toRjV/zScDeOf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5" t="s">
        <v>1081</v>
      </c>
      <c r="B5" s="13" t="s">
        <v>1082</v>
      </c>
      <c r="C5" s="24">
        <v>217</v>
      </c>
    </row>
    <row r="6" spans="1:3" x14ac:dyDescent="0.25">
      <c r="A6" s="186"/>
      <c r="B6" s="13" t="s">
        <v>1024</v>
      </c>
      <c r="C6" s="24">
        <v>14</v>
      </c>
    </row>
    <row r="7" spans="1:3" x14ac:dyDescent="0.25">
      <c r="A7" s="186"/>
      <c r="B7" s="13" t="s">
        <v>1083</v>
      </c>
      <c r="C7" s="24">
        <v>85</v>
      </c>
    </row>
    <row r="8" spans="1:3" x14ac:dyDescent="0.25">
      <c r="A8" s="186"/>
      <c r="B8" s="13" t="s">
        <v>1084</v>
      </c>
      <c r="C8" s="24">
        <v>7</v>
      </c>
    </row>
    <row r="9" spans="1:3" x14ac:dyDescent="0.25">
      <c r="A9" s="186"/>
      <c r="B9" s="13" t="s">
        <v>1026</v>
      </c>
      <c r="C9" s="24">
        <v>0</v>
      </c>
    </row>
    <row r="10" spans="1:3" x14ac:dyDescent="0.25">
      <c r="A10" s="186"/>
      <c r="B10" s="13" t="s">
        <v>1027</v>
      </c>
      <c r="C10" s="24">
        <v>0</v>
      </c>
    </row>
    <row r="11" spans="1:3" x14ac:dyDescent="0.25">
      <c r="A11" s="186"/>
      <c r="B11" s="13" t="s">
        <v>1085</v>
      </c>
      <c r="C11" s="24">
        <v>0</v>
      </c>
    </row>
    <row r="12" spans="1:3" x14ac:dyDescent="0.25">
      <c r="A12" s="187"/>
      <c r="B12" s="13" t="s">
        <v>1086</v>
      </c>
      <c r="C12" s="24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4">
        <v>550</v>
      </c>
    </row>
    <row r="17" spans="1:3" x14ac:dyDescent="0.25">
      <c r="A17" s="22" t="s">
        <v>1089</v>
      </c>
      <c r="B17" s="17"/>
      <c r="C17" s="24">
        <v>15</v>
      </c>
    </row>
    <row r="18" spans="1:3" x14ac:dyDescent="0.25">
      <c r="A18" s="22" t="s">
        <v>1090</v>
      </c>
      <c r="B18" s="17"/>
      <c r="C18" s="24">
        <v>70</v>
      </c>
    </row>
    <row r="19" spans="1:3" x14ac:dyDescent="0.25">
      <c r="A19" s="22" t="s">
        <v>1091</v>
      </c>
      <c r="B19" s="17"/>
      <c r="C19" s="24">
        <v>18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24">
        <v>0</v>
      </c>
    </row>
    <row r="24" spans="1:3" x14ac:dyDescent="0.25">
      <c r="A24" s="22" t="s">
        <v>1094</v>
      </c>
      <c r="B24" s="17"/>
      <c r="C24" s="24">
        <v>0</v>
      </c>
    </row>
    <row r="25" spans="1:3" x14ac:dyDescent="0.25">
      <c r="A25" s="22" t="s">
        <v>1095</v>
      </c>
      <c r="B25" s="17"/>
      <c r="C25" s="24">
        <v>0</v>
      </c>
    </row>
    <row r="26" spans="1:3" x14ac:dyDescent="0.25">
      <c r="A26" s="22" t="s">
        <v>1096</v>
      </c>
      <c r="B26" s="17"/>
      <c r="C26" s="24">
        <v>0</v>
      </c>
    </row>
    <row r="27" spans="1:3" x14ac:dyDescent="0.25">
      <c r="A27" s="22" t="s">
        <v>1097</v>
      </c>
      <c r="B27" s="17"/>
      <c r="C27" s="24">
        <v>0</v>
      </c>
    </row>
    <row r="28" spans="1:3" x14ac:dyDescent="0.25">
      <c r="A28" s="22" t="s">
        <v>1098</v>
      </c>
      <c r="B28" s="17"/>
      <c r="C28" s="24">
        <v>0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4">
        <v>1</v>
      </c>
    </row>
    <row r="33" spans="1:3" x14ac:dyDescent="0.25">
      <c r="A33" s="22" t="s">
        <v>1101</v>
      </c>
      <c r="B33" s="17"/>
      <c r="C33" s="24">
        <v>0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4">
        <v>7</v>
      </c>
    </row>
    <row r="38" spans="1:3" x14ac:dyDescent="0.25">
      <c r="A38" s="22" t="s">
        <v>1103</v>
      </c>
      <c r="B38" s="17"/>
      <c r="C38" s="24">
        <v>7</v>
      </c>
    </row>
    <row r="39" spans="1:3" x14ac:dyDescent="0.25">
      <c r="A39" s="22" t="s">
        <v>1104</v>
      </c>
      <c r="B39" s="17"/>
      <c r="C39" s="24">
        <v>72</v>
      </c>
    </row>
    <row r="40" spans="1:3" x14ac:dyDescent="0.25">
      <c r="A40" s="22" t="s">
        <v>1105</v>
      </c>
      <c r="B40" s="17"/>
      <c r="C40" s="24">
        <v>24</v>
      </c>
    </row>
    <row r="41" spans="1:3" x14ac:dyDescent="0.25">
      <c r="A41" s="22" t="s">
        <v>1106</v>
      </c>
      <c r="B41" s="17"/>
      <c r="C41" s="24">
        <v>33</v>
      </c>
    </row>
    <row r="42" spans="1:3" x14ac:dyDescent="0.25">
      <c r="A42" s="22" t="s">
        <v>1107</v>
      </c>
      <c r="B42" s="17"/>
      <c r="C42" s="24">
        <v>12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24">
        <v>0</v>
      </c>
    </row>
    <row r="47" spans="1:3" x14ac:dyDescent="0.25">
      <c r="A47" s="22" t="s">
        <v>1110</v>
      </c>
      <c r="B47" s="17"/>
      <c r="C47" s="24">
        <v>0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5" t="s">
        <v>1112</v>
      </c>
      <c r="B51" s="13" t="s">
        <v>1113</v>
      </c>
      <c r="C51" s="24">
        <v>11</v>
      </c>
    </row>
    <row r="52" spans="1:6" x14ac:dyDescent="0.25">
      <c r="A52" s="186"/>
      <c r="B52" s="13" t="s">
        <v>1114</v>
      </c>
      <c r="C52" s="24">
        <v>14</v>
      </c>
    </row>
    <row r="53" spans="1:6" x14ac:dyDescent="0.25">
      <c r="A53" s="186"/>
      <c r="B53" s="13" t="s">
        <v>1115</v>
      </c>
      <c r="C53" s="24">
        <v>6</v>
      </c>
    </row>
    <row r="54" spans="1:6" x14ac:dyDescent="0.25">
      <c r="A54" s="187"/>
      <c r="B54" s="13" t="s">
        <v>1116</v>
      </c>
      <c r="C54" s="24">
        <v>1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0</v>
      </c>
    </row>
    <row r="59" spans="1:6" x14ac:dyDescent="0.25">
      <c r="A59" s="22" t="s">
        <v>109</v>
      </c>
      <c r="B59" s="17"/>
      <c r="C59" s="24">
        <v>0</v>
      </c>
    </row>
    <row r="60" spans="1:6" x14ac:dyDescent="0.25">
      <c r="A60" s="22" t="s">
        <v>1055</v>
      </c>
      <c r="B60" s="17"/>
      <c r="C60" s="24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1057</v>
      </c>
      <c r="E62" s="26" t="s">
        <v>1032</v>
      </c>
      <c r="F62" s="26" t="s">
        <v>1031</v>
      </c>
    </row>
    <row r="63" spans="1:6" x14ac:dyDescent="0.25">
      <c r="A63" s="185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186"/>
      <c r="B64" s="13" t="s">
        <v>1059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86"/>
      <c r="B65" s="13" t="s">
        <v>1060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86"/>
      <c r="B66" s="13" t="s">
        <v>1061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86"/>
      <c r="B67" s="13" t="s">
        <v>329</v>
      </c>
      <c r="C67" s="14">
        <v>0</v>
      </c>
      <c r="D67" s="14">
        <v>52</v>
      </c>
      <c r="E67" s="14">
        <v>1</v>
      </c>
      <c r="F67" s="24">
        <v>5</v>
      </c>
    </row>
    <row r="68" spans="1:6" x14ac:dyDescent="0.25">
      <c r="A68" s="186"/>
      <c r="B68" s="13" t="s">
        <v>1117</v>
      </c>
      <c r="C68" s="14">
        <v>138</v>
      </c>
      <c r="D68" s="14">
        <v>216</v>
      </c>
      <c r="E68" s="14">
        <v>7</v>
      </c>
      <c r="F68" s="24">
        <v>43</v>
      </c>
    </row>
    <row r="69" spans="1:6" x14ac:dyDescent="0.25">
      <c r="A69" s="186"/>
      <c r="B69" s="13" t="s">
        <v>1118</v>
      </c>
      <c r="C69" s="14">
        <v>104</v>
      </c>
      <c r="D69" s="14">
        <v>40</v>
      </c>
      <c r="E69" s="14">
        <v>2</v>
      </c>
      <c r="F69" s="24">
        <v>5</v>
      </c>
    </row>
    <row r="70" spans="1:6" x14ac:dyDescent="0.25">
      <c r="A70" s="186"/>
      <c r="B70" s="13" t="s">
        <v>1064</v>
      </c>
      <c r="C70" s="14">
        <v>0</v>
      </c>
      <c r="D70" s="14">
        <v>1</v>
      </c>
      <c r="E70" s="14">
        <v>0</v>
      </c>
      <c r="F70" s="24">
        <v>0</v>
      </c>
    </row>
    <row r="71" spans="1:6" x14ac:dyDescent="0.25">
      <c r="A71" s="186"/>
      <c r="B71" s="13" t="s">
        <v>1119</v>
      </c>
      <c r="C71" s="14">
        <v>0</v>
      </c>
      <c r="D71" s="14">
        <v>2</v>
      </c>
      <c r="E71" s="14">
        <v>0</v>
      </c>
      <c r="F71" s="24">
        <v>0</v>
      </c>
    </row>
    <row r="72" spans="1:6" x14ac:dyDescent="0.25">
      <c r="A72" s="186"/>
      <c r="B72" s="13" t="s">
        <v>1120</v>
      </c>
      <c r="C72" s="14">
        <v>1</v>
      </c>
      <c r="D72" s="14">
        <v>31</v>
      </c>
      <c r="E72" s="14">
        <v>4</v>
      </c>
      <c r="F72" s="24">
        <v>4</v>
      </c>
    </row>
    <row r="73" spans="1:6" x14ac:dyDescent="0.25">
      <c r="A73" s="186"/>
      <c r="B73" s="13" t="s">
        <v>1121</v>
      </c>
      <c r="C73" s="14">
        <v>0</v>
      </c>
      <c r="D73" s="14">
        <v>9</v>
      </c>
      <c r="E73" s="14">
        <v>0</v>
      </c>
      <c r="F73" s="24">
        <v>0</v>
      </c>
    </row>
    <row r="74" spans="1:6" x14ac:dyDescent="0.25">
      <c r="A74" s="186"/>
      <c r="B74" s="13" t="s">
        <v>1068</v>
      </c>
      <c r="C74" s="14">
        <v>2</v>
      </c>
      <c r="D74" s="14">
        <v>0</v>
      </c>
      <c r="E74" s="14">
        <v>0</v>
      </c>
      <c r="F74" s="24">
        <v>0</v>
      </c>
    </row>
    <row r="75" spans="1:6" x14ac:dyDescent="0.25">
      <c r="A75" s="186"/>
      <c r="B75" s="13" t="s">
        <v>400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86"/>
      <c r="B76" s="13" t="s">
        <v>1069</v>
      </c>
      <c r="C76" s="14">
        <v>0</v>
      </c>
      <c r="D76" s="14">
        <v>0</v>
      </c>
      <c r="E76" s="14">
        <v>0</v>
      </c>
      <c r="F76" s="24">
        <v>0</v>
      </c>
    </row>
    <row r="77" spans="1:6" x14ac:dyDescent="0.25">
      <c r="A77" s="186"/>
      <c r="B77" s="13" t="s">
        <v>1070</v>
      </c>
      <c r="C77" s="14">
        <v>0</v>
      </c>
      <c r="D77" s="14">
        <v>0</v>
      </c>
      <c r="E77" s="14">
        <v>0</v>
      </c>
      <c r="F77" s="24">
        <v>0</v>
      </c>
    </row>
    <row r="78" spans="1:6" x14ac:dyDescent="0.25">
      <c r="A78" s="186"/>
      <c r="B78" s="13" t="s">
        <v>1071</v>
      </c>
      <c r="C78" s="14">
        <v>0</v>
      </c>
      <c r="D78" s="14">
        <v>0</v>
      </c>
      <c r="E78" s="14">
        <v>0</v>
      </c>
      <c r="F78" s="24">
        <v>1</v>
      </c>
    </row>
    <row r="79" spans="1:6" x14ac:dyDescent="0.25">
      <c r="A79" s="186"/>
      <c r="B79" s="13" t="s">
        <v>1072</v>
      </c>
      <c r="C79" s="14">
        <v>25</v>
      </c>
      <c r="D79" s="14">
        <v>95</v>
      </c>
      <c r="E79" s="14">
        <v>5</v>
      </c>
      <c r="F79" s="24">
        <v>13</v>
      </c>
    </row>
    <row r="80" spans="1:6" x14ac:dyDescent="0.25">
      <c r="A80" s="186"/>
      <c r="B80" s="13" t="s">
        <v>1073</v>
      </c>
      <c r="C80" s="14">
        <v>0</v>
      </c>
      <c r="D80" s="14">
        <v>0</v>
      </c>
      <c r="E80" s="14">
        <v>0</v>
      </c>
      <c r="F80" s="24">
        <v>0</v>
      </c>
    </row>
    <row r="81" spans="1:6" x14ac:dyDescent="0.25">
      <c r="A81" s="187"/>
      <c r="B81" s="13" t="s">
        <v>1074</v>
      </c>
      <c r="C81" s="14">
        <v>0</v>
      </c>
      <c r="D81" s="14">
        <v>0</v>
      </c>
      <c r="E81" s="14">
        <v>0</v>
      </c>
      <c r="F81" s="24">
        <v>0</v>
      </c>
    </row>
    <row r="82" spans="1:6" x14ac:dyDescent="0.25">
      <c r="A82" s="200" t="s">
        <v>1075</v>
      </c>
      <c r="B82" s="201"/>
      <c r="C82" s="32">
        <v>271</v>
      </c>
      <c r="D82" s="32">
        <v>446</v>
      </c>
      <c r="E82" s="32">
        <v>19</v>
      </c>
      <c r="F82" s="32">
        <v>71</v>
      </c>
    </row>
    <row r="83" spans="1:6" x14ac:dyDescent="0.25">
      <c r="A83" s="185" t="s">
        <v>1122</v>
      </c>
      <c r="B83" s="13" t="s">
        <v>1076</v>
      </c>
      <c r="C83" s="14">
        <v>2</v>
      </c>
      <c r="D83" s="14">
        <v>0</v>
      </c>
      <c r="E83" s="14">
        <v>0</v>
      </c>
      <c r="F83" s="24">
        <v>0</v>
      </c>
    </row>
    <row r="84" spans="1:6" x14ac:dyDescent="0.25">
      <c r="A84" s="186"/>
      <c r="B84" s="13" t="s">
        <v>1077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87"/>
      <c r="B85" s="13" t="s">
        <v>106</v>
      </c>
      <c r="C85" s="14">
        <v>1</v>
      </c>
      <c r="D85" s="14">
        <v>0</v>
      </c>
      <c r="E85" s="14">
        <v>0</v>
      </c>
      <c r="F85" s="24">
        <v>0</v>
      </c>
    </row>
    <row r="86" spans="1:6" x14ac:dyDescent="0.25">
      <c r="A86" s="200" t="s">
        <v>1123</v>
      </c>
      <c r="B86" s="201"/>
      <c r="C86" s="32">
        <v>3</v>
      </c>
      <c r="D86" s="32">
        <v>0</v>
      </c>
      <c r="E86" s="32">
        <v>0</v>
      </c>
      <c r="F86" s="32">
        <v>0</v>
      </c>
    </row>
  </sheetData>
  <sheetProtection algorithmName="SHA-512" hashValue="5EnDOmF0YE6VFZvlUfXwPE4QARylJZVBB6W3Yn9dj0XSvUSk2ukOjAmPT2bI1BgQyx/XTAfJAMESJgbIvc+70Q==" saltValue="/qkVdw8u4LXYJHZ4rIVxU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4">
        <v>3</v>
      </c>
    </row>
    <row r="6" spans="1:3" x14ac:dyDescent="0.25">
      <c r="A6" s="12" t="s">
        <v>1127</v>
      </c>
      <c r="B6" s="17"/>
      <c r="C6" s="24">
        <v>35</v>
      </c>
    </row>
    <row r="7" spans="1:3" x14ac:dyDescent="0.25">
      <c r="A7" s="12" t="s">
        <v>1128</v>
      </c>
      <c r="B7" s="17"/>
      <c r="C7" s="24">
        <v>0</v>
      </c>
    </row>
    <row r="8" spans="1:3" x14ac:dyDescent="0.25">
      <c r="A8" s="12" t="s">
        <v>1129</v>
      </c>
      <c r="B8" s="17"/>
      <c r="C8" s="24">
        <v>0</v>
      </c>
    </row>
    <row r="9" spans="1:3" x14ac:dyDescent="0.25">
      <c r="A9" s="12" t="s">
        <v>1130</v>
      </c>
      <c r="B9" s="17"/>
      <c r="C9" s="24">
        <v>0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4">
        <v>17</v>
      </c>
    </row>
    <row r="14" spans="1:3" x14ac:dyDescent="0.25">
      <c r="A14" s="12" t="s">
        <v>1127</v>
      </c>
      <c r="B14" s="17"/>
      <c r="C14" s="24">
        <v>56</v>
      </c>
    </row>
    <row r="15" spans="1:3" x14ac:dyDescent="0.25">
      <c r="A15" s="12" t="s">
        <v>1132</v>
      </c>
      <c r="B15" s="17"/>
      <c r="C15" s="24">
        <v>0</v>
      </c>
    </row>
    <row r="16" spans="1:3" x14ac:dyDescent="0.25">
      <c r="A16" s="12" t="s">
        <v>1129</v>
      </c>
      <c r="B16" s="17"/>
      <c r="C16" s="24">
        <v>0</v>
      </c>
    </row>
    <row r="17" spans="1:3" x14ac:dyDescent="0.25">
      <c r="A17" s="12" t="s">
        <v>1130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4">
        <v>19</v>
      </c>
    </row>
    <row r="22" spans="1:3" x14ac:dyDescent="0.25">
      <c r="A22" s="12" t="s">
        <v>1134</v>
      </c>
      <c r="B22" s="17"/>
      <c r="C22" s="24">
        <v>16</v>
      </c>
    </row>
    <row r="23" spans="1:3" x14ac:dyDescent="0.25">
      <c r="A23" s="12" t="s">
        <v>1135</v>
      </c>
      <c r="B23" s="17"/>
      <c r="C23" s="24">
        <v>3</v>
      </c>
    </row>
    <row r="24" spans="1:3" x14ac:dyDescent="0.25">
      <c r="A24" s="12" t="s">
        <v>1136</v>
      </c>
      <c r="B24" s="17"/>
      <c r="C24" s="24">
        <v>3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4">
        <v>9</v>
      </c>
    </row>
    <row r="29" spans="1:3" x14ac:dyDescent="0.25">
      <c r="A29" s="12" t="s">
        <v>1139</v>
      </c>
      <c r="B29" s="17"/>
      <c r="C29" s="24">
        <v>6</v>
      </c>
    </row>
    <row r="30" spans="1:3" x14ac:dyDescent="0.25">
      <c r="A30" s="12" t="s">
        <v>1140</v>
      </c>
      <c r="B30" s="17"/>
      <c r="C30" s="24">
        <v>3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4">
        <v>0</v>
      </c>
    </row>
    <row r="35" spans="1:3" x14ac:dyDescent="0.25">
      <c r="A35" s="12" t="s">
        <v>1143</v>
      </c>
      <c r="B35" s="17"/>
      <c r="C35" s="24">
        <v>7</v>
      </c>
    </row>
    <row r="36" spans="1:3" x14ac:dyDescent="0.25">
      <c r="A36" s="12" t="s">
        <v>1144</v>
      </c>
      <c r="B36" s="17"/>
      <c r="C36" s="24">
        <v>2</v>
      </c>
    </row>
  </sheetData>
  <sheetProtection algorithmName="SHA-512" hashValue="7CYeiZddJdSNPYGmOpN2GgzNSJfQsMSsNEX9HwDtJDoOjuEnLE5xYOZdGTUjzwRIpnykt6SrEJIcGX23KeP31Q==" saltValue="pvT9bTWQM4TuRNem14toS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4">
        <v>4</v>
      </c>
    </row>
    <row r="6" spans="1:3" x14ac:dyDescent="0.25">
      <c r="A6" s="12" t="s">
        <v>1148</v>
      </c>
      <c r="B6" s="17"/>
      <c r="C6" s="24">
        <v>9</v>
      </c>
    </row>
    <row r="7" spans="1:3" x14ac:dyDescent="0.25">
      <c r="A7" s="12" t="s">
        <v>1149</v>
      </c>
      <c r="B7" s="17"/>
      <c r="C7" s="24">
        <v>3</v>
      </c>
    </row>
    <row r="8" spans="1:3" x14ac:dyDescent="0.25">
      <c r="A8" s="12" t="s">
        <v>1150</v>
      </c>
      <c r="B8" s="17"/>
      <c r="C8" s="24">
        <v>2</v>
      </c>
    </row>
    <row r="9" spans="1:3" x14ac:dyDescent="0.25">
      <c r="A9" s="12" t="s">
        <v>1151</v>
      </c>
      <c r="B9" s="17"/>
      <c r="C9" s="24">
        <v>0</v>
      </c>
    </row>
    <row r="10" spans="1:3" x14ac:dyDescent="0.25">
      <c r="A10" s="12" t="s">
        <v>1152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4">
        <v>4</v>
      </c>
    </row>
    <row r="15" spans="1:3" x14ac:dyDescent="0.25">
      <c r="A15" s="12" t="s">
        <v>1155</v>
      </c>
      <c r="B15" s="17"/>
      <c r="C15" s="24">
        <v>0</v>
      </c>
    </row>
    <row r="16" spans="1:3" x14ac:dyDescent="0.25">
      <c r="A16" s="12" t="s">
        <v>1156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4">
        <v>0</v>
      </c>
    </row>
    <row r="21" spans="1:3" x14ac:dyDescent="0.25">
      <c r="A21" s="12" t="s">
        <v>1159</v>
      </c>
      <c r="B21" s="17"/>
      <c r="C21" s="24">
        <v>0</v>
      </c>
    </row>
    <row r="22" spans="1:3" x14ac:dyDescent="0.25">
      <c r="A22" s="12" t="s">
        <v>1160</v>
      </c>
      <c r="B22" s="17"/>
      <c r="C22" s="24">
        <v>0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4">
        <v>0</v>
      </c>
    </row>
    <row r="27" spans="1:3" x14ac:dyDescent="0.25">
      <c r="A27" s="12" t="s">
        <v>1163</v>
      </c>
      <c r="B27" s="17"/>
      <c r="C27" s="24">
        <v>0</v>
      </c>
    </row>
    <row r="28" spans="1:3" x14ac:dyDescent="0.25">
      <c r="A28" s="12" t="s">
        <v>1164</v>
      </c>
      <c r="B28" s="17"/>
      <c r="C28" s="24">
        <v>0</v>
      </c>
    </row>
    <row r="29" spans="1:3" x14ac:dyDescent="0.25">
      <c r="A29" s="12" t="s">
        <v>1165</v>
      </c>
      <c r="B29" s="17"/>
      <c r="C29" s="24">
        <v>0</v>
      </c>
    </row>
    <row r="30" spans="1:3" x14ac:dyDescent="0.25">
      <c r="A30" s="12" t="s">
        <v>1166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4">
        <v>0</v>
      </c>
    </row>
    <row r="35" spans="1:3" x14ac:dyDescent="0.25">
      <c r="A35" s="12" t="s">
        <v>1169</v>
      </c>
      <c r="B35" s="17"/>
      <c r="C35" s="24">
        <v>0</v>
      </c>
    </row>
    <row r="36" spans="1:3" x14ac:dyDescent="0.25">
      <c r="A36" s="12" t="s">
        <v>1170</v>
      </c>
      <c r="B36" s="17"/>
      <c r="C36" s="24">
        <v>4</v>
      </c>
    </row>
    <row r="37" spans="1:3" x14ac:dyDescent="0.25">
      <c r="A37" s="12" t="s">
        <v>1088</v>
      </c>
      <c r="B37" s="17"/>
      <c r="C37" s="24">
        <v>1</v>
      </c>
    </row>
    <row r="38" spans="1:3" x14ac:dyDescent="0.25">
      <c r="A38" s="12" t="s">
        <v>1171</v>
      </c>
      <c r="B38" s="17"/>
      <c r="C38" s="24">
        <v>0</v>
      </c>
    </row>
    <row r="39" spans="1:3" x14ac:dyDescent="0.25">
      <c r="A39" s="12" t="s">
        <v>1172</v>
      </c>
      <c r="B39" s="17"/>
      <c r="C39" s="24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4">
        <v>0</v>
      </c>
    </row>
    <row r="44" spans="1:3" x14ac:dyDescent="0.25">
      <c r="A44" s="12" t="s">
        <v>1169</v>
      </c>
      <c r="B44" s="17"/>
      <c r="C44" s="24">
        <v>0</v>
      </c>
    </row>
    <row r="45" spans="1:3" x14ac:dyDescent="0.25">
      <c r="A45" s="12" t="s">
        <v>1170</v>
      </c>
      <c r="B45" s="17"/>
      <c r="C45" s="24">
        <v>0</v>
      </c>
    </row>
    <row r="46" spans="1:3" x14ac:dyDescent="0.25">
      <c r="A46" s="12" t="s">
        <v>1088</v>
      </c>
      <c r="B46" s="17"/>
      <c r="C46" s="24">
        <v>0</v>
      </c>
    </row>
    <row r="47" spans="1:3" x14ac:dyDescent="0.25">
      <c r="A47" s="12" t="s">
        <v>1171</v>
      </c>
      <c r="B47" s="17"/>
      <c r="C47" s="24">
        <v>0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4">
        <v>0</v>
      </c>
    </row>
    <row r="52" spans="1:3" x14ac:dyDescent="0.25">
      <c r="A52" s="12" t="s">
        <v>1169</v>
      </c>
      <c r="B52" s="17"/>
      <c r="C52" s="24">
        <v>0</v>
      </c>
    </row>
    <row r="53" spans="1:3" x14ac:dyDescent="0.25">
      <c r="A53" s="12" t="s">
        <v>1170</v>
      </c>
      <c r="B53" s="17"/>
      <c r="C53" s="24">
        <v>1</v>
      </c>
    </row>
    <row r="54" spans="1:3" x14ac:dyDescent="0.25">
      <c r="A54" s="12" t="s">
        <v>1088</v>
      </c>
      <c r="B54" s="17"/>
      <c r="C54" s="24">
        <v>0</v>
      </c>
    </row>
    <row r="55" spans="1:3" x14ac:dyDescent="0.25">
      <c r="A55" s="12" t="s">
        <v>1171</v>
      </c>
      <c r="B55" s="17"/>
      <c r="C55" s="24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4">
        <v>0</v>
      </c>
    </row>
    <row r="60" spans="1:3" x14ac:dyDescent="0.25">
      <c r="A60" s="12" t="s">
        <v>1169</v>
      </c>
      <c r="B60" s="17"/>
      <c r="C60" s="24">
        <v>0</v>
      </c>
    </row>
    <row r="61" spans="1:3" x14ac:dyDescent="0.25">
      <c r="A61" s="12" t="s">
        <v>1170</v>
      </c>
      <c r="B61" s="17"/>
      <c r="C61" s="24">
        <v>1</v>
      </c>
    </row>
    <row r="62" spans="1:3" x14ac:dyDescent="0.25">
      <c r="A62" s="12" t="s">
        <v>1088</v>
      </c>
      <c r="B62" s="17"/>
      <c r="C62" s="24">
        <v>0</v>
      </c>
    </row>
    <row r="63" spans="1:3" x14ac:dyDescent="0.25">
      <c r="A63" s="12" t="s">
        <v>1171</v>
      </c>
      <c r="B63" s="17"/>
      <c r="C63" s="24">
        <v>0</v>
      </c>
    </row>
  </sheetData>
  <sheetProtection algorithmName="SHA-512" hashValue="DnAFiXCEaWwq6wYeCSd062cokPg8YtCdcTFsztAKUdobIR+xvwTMLQIjeC2PZ1K+6DAe+/RRAMv9o1RY1YAxQQ==" saltValue="wdWMG344uNnIvXTvPM+sO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6" t="s">
        <v>299</v>
      </c>
      <c r="D3" s="26" t="s">
        <v>300</v>
      </c>
      <c r="E3" s="26" t="s">
        <v>301</v>
      </c>
      <c r="F3" s="26" t="s">
        <v>302</v>
      </c>
      <c r="G3" s="26" t="s">
        <v>303</v>
      </c>
      <c r="H3" s="26" t="s">
        <v>304</v>
      </c>
      <c r="I3" s="26" t="s">
        <v>305</v>
      </c>
      <c r="J3" s="26" t="s">
        <v>306</v>
      </c>
      <c r="K3" s="26" t="s">
        <v>307</v>
      </c>
      <c r="L3" s="26" t="s">
        <v>308</v>
      </c>
      <c r="M3" s="26" t="s">
        <v>309</v>
      </c>
      <c r="N3" s="26" t="s">
        <v>310</v>
      </c>
      <c r="O3" s="26" t="s">
        <v>311</v>
      </c>
      <c r="P3" s="26" t="s">
        <v>312</v>
      </c>
    </row>
    <row r="4" spans="1:16" x14ac:dyDescent="0.25">
      <c r="A4" s="202" t="s">
        <v>640</v>
      </c>
      <c r="B4" s="203"/>
      <c r="C4" s="32">
        <v>660</v>
      </c>
      <c r="D4" s="32">
        <v>609</v>
      </c>
      <c r="E4" s="33">
        <v>0</v>
      </c>
      <c r="F4" s="32">
        <v>1199</v>
      </c>
      <c r="G4" s="32">
        <v>894</v>
      </c>
      <c r="H4" s="32">
        <v>229</v>
      </c>
      <c r="I4" s="32">
        <v>180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1243</v>
      </c>
    </row>
    <row r="5" spans="1:16" ht="45" x14ac:dyDescent="0.25">
      <c r="A5" s="48" t="s">
        <v>641</v>
      </c>
      <c r="B5" s="48" t="s">
        <v>642</v>
      </c>
      <c r="C5" s="14">
        <v>5</v>
      </c>
      <c r="D5" s="14">
        <v>8</v>
      </c>
      <c r="E5" s="31">
        <v>-1</v>
      </c>
      <c r="F5" s="14">
        <v>7</v>
      </c>
      <c r="G5" s="14">
        <v>6</v>
      </c>
      <c r="H5" s="14">
        <v>3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7</v>
      </c>
    </row>
    <row r="6" spans="1:16" ht="33.75" x14ac:dyDescent="0.25">
      <c r="A6" s="48" t="s">
        <v>643</v>
      </c>
      <c r="B6" s="48" t="s">
        <v>644</v>
      </c>
      <c r="C6" s="14">
        <v>323</v>
      </c>
      <c r="D6" s="14">
        <v>278</v>
      </c>
      <c r="E6" s="31">
        <v>0</v>
      </c>
      <c r="F6" s="14">
        <v>540</v>
      </c>
      <c r="G6" s="14">
        <v>426</v>
      </c>
      <c r="H6" s="14">
        <v>97</v>
      </c>
      <c r="I6" s="14">
        <v>75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610</v>
      </c>
    </row>
    <row r="7" spans="1:16" ht="22.5" x14ac:dyDescent="0.25">
      <c r="A7" s="48" t="s">
        <v>645</v>
      </c>
      <c r="B7" s="48" t="s">
        <v>646</v>
      </c>
      <c r="C7" s="14">
        <v>35</v>
      </c>
      <c r="D7" s="14">
        <v>43</v>
      </c>
      <c r="E7" s="31">
        <v>-1</v>
      </c>
      <c r="F7" s="14">
        <v>7</v>
      </c>
      <c r="G7" s="14">
        <v>7</v>
      </c>
      <c r="H7" s="14">
        <v>14</v>
      </c>
      <c r="I7" s="14">
        <v>9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19</v>
      </c>
    </row>
    <row r="8" spans="1:16" ht="33.75" x14ac:dyDescent="0.25">
      <c r="A8" s="48" t="s">
        <v>647</v>
      </c>
      <c r="B8" s="48" t="s">
        <v>648</v>
      </c>
      <c r="C8" s="14">
        <v>1</v>
      </c>
      <c r="D8" s="14">
        <v>1</v>
      </c>
      <c r="E8" s="31">
        <v>0</v>
      </c>
      <c r="F8" s="14">
        <v>6</v>
      </c>
      <c r="G8" s="14">
        <v>6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0</v>
      </c>
    </row>
    <row r="9" spans="1:16" ht="45" x14ac:dyDescent="0.25">
      <c r="A9" s="48" t="s">
        <v>649</v>
      </c>
      <c r="B9" s="48" t="s">
        <v>650</v>
      </c>
      <c r="C9" s="14">
        <v>16</v>
      </c>
      <c r="D9" s="14">
        <v>8</v>
      </c>
      <c r="E9" s="31">
        <v>1</v>
      </c>
      <c r="F9" s="14">
        <v>27</v>
      </c>
      <c r="G9" s="14">
        <v>16</v>
      </c>
      <c r="H9" s="14">
        <v>12</v>
      </c>
      <c r="I9" s="14">
        <v>8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35</v>
      </c>
    </row>
    <row r="10" spans="1:16" ht="33.75" x14ac:dyDescent="0.25">
      <c r="A10" s="48" t="s">
        <v>651</v>
      </c>
      <c r="B10" s="48" t="s">
        <v>652</v>
      </c>
      <c r="C10" s="14">
        <v>273</v>
      </c>
      <c r="D10" s="14">
        <v>264</v>
      </c>
      <c r="E10" s="31">
        <v>0</v>
      </c>
      <c r="F10" s="14">
        <v>610</v>
      </c>
      <c r="G10" s="14">
        <v>433</v>
      </c>
      <c r="H10" s="14">
        <v>102</v>
      </c>
      <c r="I10" s="14">
        <v>83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4">
        <v>571</v>
      </c>
    </row>
    <row r="11" spans="1:16" ht="45" x14ac:dyDescent="0.25">
      <c r="A11" s="48" t="s">
        <v>653</v>
      </c>
      <c r="B11" s="48" t="s">
        <v>654</v>
      </c>
      <c r="C11" s="14">
        <v>7</v>
      </c>
      <c r="D11" s="14">
        <v>7</v>
      </c>
      <c r="E11" s="31">
        <v>0</v>
      </c>
      <c r="F11" s="14">
        <v>2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+pIpvrbu7O1UvSn29MXeQWjoojO/yEQJwChHL5WB8k8ziT5gMP1pRc2830kYHBKmOrmLXuHGRDwkvXx6xUq9eg==" saltValue="xgm77vLFQT8PwPJBo7VCI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9</v>
      </c>
      <c r="D5" s="14">
        <v>3</v>
      </c>
      <c r="E5" s="24">
        <v>5</v>
      </c>
    </row>
    <row r="6" spans="1:5" x14ac:dyDescent="0.25">
      <c r="A6" s="22" t="s">
        <v>1180</v>
      </c>
      <c r="B6" s="17"/>
      <c r="C6" s="14">
        <v>2</v>
      </c>
      <c r="D6" s="14">
        <v>0</v>
      </c>
      <c r="E6" s="24">
        <v>2</v>
      </c>
    </row>
    <row r="7" spans="1:5" x14ac:dyDescent="0.25">
      <c r="A7" s="22" t="s">
        <v>1181</v>
      </c>
      <c r="B7" s="17"/>
      <c r="C7" s="14">
        <v>0</v>
      </c>
      <c r="D7" s="14">
        <v>0</v>
      </c>
      <c r="E7" s="24">
        <v>0</v>
      </c>
    </row>
    <row r="8" spans="1:5" x14ac:dyDescent="0.25">
      <c r="A8" s="22" t="s">
        <v>1182</v>
      </c>
      <c r="B8" s="17"/>
      <c r="C8" s="14">
        <v>8</v>
      </c>
      <c r="D8" s="14">
        <v>0</v>
      </c>
      <c r="E8" s="24">
        <v>4</v>
      </c>
    </row>
    <row r="9" spans="1:5" x14ac:dyDescent="0.25">
      <c r="A9" s="22" t="s">
        <v>610</v>
      </c>
      <c r="B9" s="17"/>
      <c r="C9" s="14">
        <v>3</v>
      </c>
      <c r="D9" s="14">
        <v>0</v>
      </c>
      <c r="E9" s="24">
        <v>3</v>
      </c>
    </row>
    <row r="10" spans="1:5" x14ac:dyDescent="0.25">
      <c r="A10" s="22" t="s">
        <v>1183</v>
      </c>
      <c r="B10" s="17"/>
      <c r="C10" s="14">
        <v>0</v>
      </c>
      <c r="D10" s="14">
        <v>0</v>
      </c>
      <c r="E10" s="24">
        <v>0</v>
      </c>
    </row>
    <row r="11" spans="1:5" x14ac:dyDescent="0.25">
      <c r="A11" s="202" t="s">
        <v>951</v>
      </c>
      <c r="B11" s="203"/>
      <c r="C11" s="32">
        <v>22</v>
      </c>
      <c r="D11" s="32">
        <v>3</v>
      </c>
      <c r="E11" s="32">
        <v>14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4">
        <v>0</v>
      </c>
    </row>
    <row r="15" spans="1:5" x14ac:dyDescent="0.25">
      <c r="A15" s="22" t="s">
        <v>1186</v>
      </c>
      <c r="B15" s="17"/>
      <c r="C15" s="24">
        <v>0</v>
      </c>
    </row>
    <row r="16" spans="1:5" x14ac:dyDescent="0.25">
      <c r="A16" s="22" t="s">
        <v>1187</v>
      </c>
      <c r="B16" s="17"/>
      <c r="C16" s="24">
        <v>0</v>
      </c>
    </row>
    <row r="17" spans="1:3" x14ac:dyDescent="0.25">
      <c r="A17" s="202" t="s">
        <v>951</v>
      </c>
      <c r="B17" s="203"/>
      <c r="C17" s="32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4">
        <v>7</v>
      </c>
    </row>
    <row r="22" spans="1:3" x14ac:dyDescent="0.25">
      <c r="A22" s="22" t="s">
        <v>1180</v>
      </c>
      <c r="B22" s="17"/>
      <c r="C22" s="24">
        <v>2</v>
      </c>
    </row>
    <row r="23" spans="1:3" x14ac:dyDescent="0.25">
      <c r="A23" s="22" t="s">
        <v>1181</v>
      </c>
      <c r="B23" s="17"/>
      <c r="C23" s="24">
        <v>2</v>
      </c>
    </row>
    <row r="24" spans="1:3" x14ac:dyDescent="0.25">
      <c r="A24" s="22" t="s">
        <v>1182</v>
      </c>
      <c r="B24" s="17"/>
      <c r="C24" s="24">
        <v>12</v>
      </c>
    </row>
    <row r="25" spans="1:3" x14ac:dyDescent="0.25">
      <c r="A25" s="22" t="s">
        <v>610</v>
      </c>
      <c r="B25" s="17"/>
      <c r="C25" s="24">
        <v>8</v>
      </c>
    </row>
    <row r="26" spans="1:3" x14ac:dyDescent="0.25">
      <c r="A26" s="22" t="s">
        <v>1183</v>
      </c>
      <c r="B26" s="17"/>
      <c r="C26" s="24">
        <v>38</v>
      </c>
    </row>
    <row r="27" spans="1:3" x14ac:dyDescent="0.25">
      <c r="A27" s="202" t="s">
        <v>951</v>
      </c>
      <c r="B27" s="203"/>
      <c r="C27" s="32">
        <v>69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4">
        <v>1</v>
      </c>
    </row>
    <row r="32" spans="1:3" x14ac:dyDescent="0.25">
      <c r="A32" s="22" t="s">
        <v>1024</v>
      </c>
      <c r="B32" s="17"/>
      <c r="C32" s="24">
        <v>0</v>
      </c>
    </row>
    <row r="33" spans="1:3" x14ac:dyDescent="0.25">
      <c r="A33" s="22" t="s">
        <v>1189</v>
      </c>
      <c r="B33" s="17"/>
      <c r="C33" s="24">
        <v>74</v>
      </c>
    </row>
    <row r="34" spans="1:3" x14ac:dyDescent="0.25">
      <c r="A34" s="22" t="s">
        <v>1122</v>
      </c>
      <c r="B34" s="17"/>
      <c r="C34" s="24">
        <v>5</v>
      </c>
    </row>
    <row r="35" spans="1:3" x14ac:dyDescent="0.25">
      <c r="A35" s="22" t="s">
        <v>1190</v>
      </c>
      <c r="B35" s="17"/>
      <c r="C35" s="24">
        <v>8</v>
      </c>
    </row>
    <row r="36" spans="1:3" x14ac:dyDescent="0.25">
      <c r="A36" s="22" t="s">
        <v>1026</v>
      </c>
      <c r="B36" s="17"/>
      <c r="C36" s="24">
        <v>0</v>
      </c>
    </row>
    <row r="37" spans="1:3" x14ac:dyDescent="0.25">
      <c r="A37" s="22" t="s">
        <v>1027</v>
      </c>
      <c r="B37" s="17"/>
      <c r="C37" s="24">
        <v>0</v>
      </c>
    </row>
    <row r="38" spans="1:3" x14ac:dyDescent="0.25">
      <c r="A38" s="22" t="s">
        <v>1085</v>
      </c>
      <c r="B38" s="17"/>
      <c r="C38" s="24">
        <v>0</v>
      </c>
    </row>
    <row r="39" spans="1:3" x14ac:dyDescent="0.25">
      <c r="A39" s="22" t="s">
        <v>1086</v>
      </c>
      <c r="B39" s="17"/>
      <c r="C39" s="24">
        <v>0</v>
      </c>
    </row>
    <row r="40" spans="1:3" x14ac:dyDescent="0.25">
      <c r="A40" s="202" t="s">
        <v>951</v>
      </c>
      <c r="B40" s="203"/>
      <c r="C40" s="32">
        <v>88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4">
        <v>2</v>
      </c>
    </row>
    <row r="45" spans="1:3" x14ac:dyDescent="0.25">
      <c r="A45" s="22" t="s">
        <v>1180</v>
      </c>
      <c r="B45" s="17"/>
      <c r="C45" s="24">
        <v>0</v>
      </c>
    </row>
    <row r="46" spans="1:3" x14ac:dyDescent="0.25">
      <c r="A46" s="22" t="s">
        <v>1181</v>
      </c>
      <c r="B46" s="17"/>
      <c r="C46" s="24">
        <v>0</v>
      </c>
    </row>
    <row r="47" spans="1:3" x14ac:dyDescent="0.25">
      <c r="A47" s="22" t="s">
        <v>1182</v>
      </c>
      <c r="B47" s="17"/>
      <c r="C47" s="24">
        <v>6</v>
      </c>
    </row>
    <row r="48" spans="1:3" x14ac:dyDescent="0.25">
      <c r="A48" s="22" t="s">
        <v>610</v>
      </c>
      <c r="B48" s="17"/>
      <c r="C48" s="24">
        <v>1</v>
      </c>
    </row>
    <row r="49" spans="1:3" x14ac:dyDescent="0.25">
      <c r="A49" s="22" t="s">
        <v>1183</v>
      </c>
      <c r="B49" s="17"/>
      <c r="C49" s="24">
        <v>2</v>
      </c>
    </row>
    <row r="50" spans="1:3" x14ac:dyDescent="0.25">
      <c r="A50" s="202" t="s">
        <v>951</v>
      </c>
      <c r="B50" s="203"/>
      <c r="C50" s="32">
        <v>11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5" t="s">
        <v>1179</v>
      </c>
      <c r="B53" s="13" t="s">
        <v>76</v>
      </c>
      <c r="C53" s="24">
        <v>0</v>
      </c>
    </row>
    <row r="54" spans="1:3" x14ac:dyDescent="0.25">
      <c r="A54" s="187"/>
      <c r="B54" s="13" t="s">
        <v>77</v>
      </c>
      <c r="C54" s="24">
        <v>0</v>
      </c>
    </row>
    <row r="55" spans="1:3" x14ac:dyDescent="0.25">
      <c r="A55" s="185" t="s">
        <v>1180</v>
      </c>
      <c r="B55" s="13" t="s">
        <v>76</v>
      </c>
      <c r="C55" s="24">
        <v>0</v>
      </c>
    </row>
    <row r="56" spans="1:3" x14ac:dyDescent="0.25">
      <c r="A56" s="187"/>
      <c r="B56" s="13" t="s">
        <v>77</v>
      </c>
      <c r="C56" s="24">
        <v>0</v>
      </c>
    </row>
    <row r="57" spans="1:3" x14ac:dyDescent="0.25">
      <c r="A57" s="185" t="s">
        <v>1181</v>
      </c>
      <c r="B57" s="13" t="s">
        <v>76</v>
      </c>
      <c r="C57" s="24">
        <v>0</v>
      </c>
    </row>
    <row r="58" spans="1:3" x14ac:dyDescent="0.25">
      <c r="A58" s="187"/>
      <c r="B58" s="13" t="s">
        <v>77</v>
      </c>
      <c r="C58" s="24">
        <v>0</v>
      </c>
    </row>
    <row r="59" spans="1:3" x14ac:dyDescent="0.25">
      <c r="A59" s="185" t="s">
        <v>1182</v>
      </c>
      <c r="B59" s="13" t="s">
        <v>76</v>
      </c>
      <c r="C59" s="24">
        <v>2</v>
      </c>
    </row>
    <row r="60" spans="1:3" x14ac:dyDescent="0.25">
      <c r="A60" s="187"/>
      <c r="B60" s="13" t="s">
        <v>77</v>
      </c>
      <c r="C60" s="24">
        <v>2</v>
      </c>
    </row>
    <row r="61" spans="1:3" x14ac:dyDescent="0.25">
      <c r="A61" s="185" t="s">
        <v>610</v>
      </c>
      <c r="B61" s="13" t="s">
        <v>76</v>
      </c>
      <c r="C61" s="24">
        <v>0</v>
      </c>
    </row>
    <row r="62" spans="1:3" x14ac:dyDescent="0.25">
      <c r="A62" s="187"/>
      <c r="B62" s="13" t="s">
        <v>77</v>
      </c>
      <c r="C62" s="24">
        <v>0</v>
      </c>
    </row>
    <row r="63" spans="1:3" x14ac:dyDescent="0.25">
      <c r="A63" s="185" t="s">
        <v>1183</v>
      </c>
      <c r="B63" s="13" t="s">
        <v>76</v>
      </c>
      <c r="C63" s="24">
        <v>3</v>
      </c>
    </row>
    <row r="64" spans="1:3" x14ac:dyDescent="0.25">
      <c r="A64" s="187"/>
      <c r="B64" s="13" t="s">
        <v>77</v>
      </c>
      <c r="C64" s="24">
        <v>2</v>
      </c>
    </row>
    <row r="65" spans="1:3" x14ac:dyDescent="0.25">
      <c r="A65" s="202" t="s">
        <v>951</v>
      </c>
      <c r="B65" s="203"/>
      <c r="C65" s="32">
        <v>9</v>
      </c>
    </row>
  </sheetData>
  <sheetProtection algorithmName="SHA-512" hashValue="HIixQSVMip5h1tIywl246C6koaaJPts/K1Lq54CL/70tYCSkoHM8PK7JWhv8De/hfdkzIYw+8cxbp0/glNbn6A==" saltValue="Z2mVwWQhqWNGcUBRkrQOQ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4" t="s">
        <v>1197</v>
      </c>
      <c r="B5" s="39" t="s">
        <v>1198</v>
      </c>
      <c r="C5" s="45">
        <v>2</v>
      </c>
      <c r="D5" s="45">
        <v>0</v>
      </c>
      <c r="E5" s="45">
        <v>0</v>
      </c>
      <c r="F5" s="40">
        <v>0</v>
      </c>
    </row>
    <row r="6" spans="1:6" x14ac:dyDescent="0.25">
      <c r="A6" s="196"/>
      <c r="B6" s="39" t="s">
        <v>1199</v>
      </c>
      <c r="C6" s="45">
        <v>0</v>
      </c>
      <c r="D6" s="45">
        <v>0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0</v>
      </c>
      <c r="D7" s="45">
        <v>1</v>
      </c>
      <c r="E7" s="45">
        <v>0</v>
      </c>
      <c r="F7" s="40">
        <v>0</v>
      </c>
    </row>
    <row r="8" spans="1:6" ht="22.5" x14ac:dyDescent="0.25">
      <c r="A8" s="194" t="s">
        <v>1202</v>
      </c>
      <c r="B8" s="39" t="s">
        <v>1203</v>
      </c>
      <c r="C8" s="45">
        <v>7</v>
      </c>
      <c r="D8" s="45">
        <v>3</v>
      </c>
      <c r="E8" s="45">
        <v>1</v>
      </c>
      <c r="F8" s="40">
        <v>0</v>
      </c>
    </row>
    <row r="9" spans="1:6" ht="22.5" x14ac:dyDescent="0.25">
      <c r="A9" s="195"/>
      <c r="B9" s="39" t="s">
        <v>1204</v>
      </c>
      <c r="C9" s="45">
        <v>1</v>
      </c>
      <c r="D9" s="45">
        <v>0</v>
      </c>
      <c r="E9" s="45">
        <v>0</v>
      </c>
      <c r="F9" s="40">
        <v>0</v>
      </c>
    </row>
    <row r="10" spans="1:6" ht="22.5" x14ac:dyDescent="0.25">
      <c r="A10" s="196"/>
      <c r="B10" s="39" t="s">
        <v>1205</v>
      </c>
      <c r="C10" s="45">
        <v>0</v>
      </c>
      <c r="D10" s="45">
        <v>0</v>
      </c>
      <c r="E10" s="45">
        <v>1</v>
      </c>
      <c r="F10" s="40">
        <v>0</v>
      </c>
    </row>
    <row r="11" spans="1:6" ht="22.5" x14ac:dyDescent="0.25">
      <c r="A11" s="194" t="s">
        <v>1206</v>
      </c>
      <c r="B11" s="39" t="s">
        <v>1207</v>
      </c>
      <c r="C11" s="45">
        <v>0</v>
      </c>
      <c r="D11" s="45">
        <v>0</v>
      </c>
      <c r="E11" s="45">
        <v>0</v>
      </c>
      <c r="F11" s="40">
        <v>0</v>
      </c>
    </row>
    <row r="12" spans="1:6" x14ac:dyDescent="0.25">
      <c r="A12" s="195"/>
      <c r="B12" s="39" t="s">
        <v>1208</v>
      </c>
      <c r="C12" s="45">
        <v>1</v>
      </c>
      <c r="D12" s="45">
        <v>0</v>
      </c>
      <c r="E12" s="45">
        <v>0</v>
      </c>
      <c r="F12" s="40">
        <v>0</v>
      </c>
    </row>
    <row r="13" spans="1:6" ht="22.5" x14ac:dyDescent="0.25">
      <c r="A13" s="196"/>
      <c r="B13" s="39" t="s">
        <v>1209</v>
      </c>
      <c r="C13" s="45">
        <v>0</v>
      </c>
      <c r="D13" s="45">
        <v>0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1</v>
      </c>
      <c r="D14" s="45">
        <v>0</v>
      </c>
      <c r="E14" s="45">
        <v>0</v>
      </c>
      <c r="F14" s="40">
        <v>0</v>
      </c>
    </row>
    <row r="15" spans="1:6" x14ac:dyDescent="0.25">
      <c r="A15" s="194" t="s">
        <v>1212</v>
      </c>
      <c r="B15" s="39" t="s">
        <v>1213</v>
      </c>
      <c r="C15" s="45">
        <v>157</v>
      </c>
      <c r="D15" s="45">
        <v>2</v>
      </c>
      <c r="E15" s="45">
        <v>0</v>
      </c>
      <c r="F15" s="40">
        <v>1</v>
      </c>
    </row>
    <row r="16" spans="1:6" x14ac:dyDescent="0.25">
      <c r="A16" s="195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2.5" x14ac:dyDescent="0.25">
      <c r="A17" s="195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25">
      <c r="A18" s="195"/>
      <c r="B18" s="39" t="s">
        <v>1216</v>
      </c>
      <c r="C18" s="45">
        <v>1</v>
      </c>
      <c r="D18" s="45">
        <v>0</v>
      </c>
      <c r="E18" s="45">
        <v>0</v>
      </c>
      <c r="F18" s="40">
        <v>0</v>
      </c>
    </row>
    <row r="19" spans="1:6" ht="22.5" x14ac:dyDescent="0.25">
      <c r="A19" s="196"/>
      <c r="B19" s="39" t="s">
        <v>1217</v>
      </c>
      <c r="C19" s="45">
        <v>0</v>
      </c>
      <c r="D19" s="45">
        <v>0</v>
      </c>
      <c r="E19" s="45">
        <v>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1</v>
      </c>
      <c r="D20" s="45">
        <v>1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45">
        <v>1</v>
      </c>
      <c r="D21" s="45">
        <v>0</v>
      </c>
      <c r="E21" s="45">
        <v>0</v>
      </c>
      <c r="F21" s="40">
        <v>0</v>
      </c>
    </row>
    <row r="22" spans="1:6" x14ac:dyDescent="0.25">
      <c r="A22" s="192" t="s">
        <v>951</v>
      </c>
      <c r="B22" s="193"/>
      <c r="C22" s="46">
        <v>172</v>
      </c>
      <c r="D22" s="46">
        <v>7</v>
      </c>
      <c r="E22" s="46">
        <v>2</v>
      </c>
      <c r="F22" s="46">
        <v>1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1</v>
      </c>
    </row>
    <row r="26" spans="1:6" x14ac:dyDescent="0.25">
      <c r="A26" s="43" t="s">
        <v>109</v>
      </c>
      <c r="B26" s="17"/>
      <c r="C26" s="40">
        <v>0</v>
      </c>
    </row>
    <row r="27" spans="1:6" x14ac:dyDescent="0.25">
      <c r="A27" s="43" t="s">
        <v>1055</v>
      </c>
      <c r="B27" s="17"/>
      <c r="C27" s="40">
        <v>0</v>
      </c>
    </row>
    <row r="28" spans="1:6" x14ac:dyDescent="0.25">
      <c r="A28" s="192" t="s">
        <v>951</v>
      </c>
      <c r="B28" s="193"/>
      <c r="C28" s="46">
        <v>1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0</v>
      </c>
    </row>
    <row r="33" spans="1:3" x14ac:dyDescent="0.25">
      <c r="A33" s="43" t="s">
        <v>1224</v>
      </c>
      <c r="B33" s="17"/>
      <c r="C33" s="40">
        <v>3</v>
      </c>
    </row>
    <row r="34" spans="1:3" x14ac:dyDescent="0.25">
      <c r="A34" s="43" t="s">
        <v>77</v>
      </c>
      <c r="B34" s="17"/>
      <c r="C34" s="40">
        <v>0</v>
      </c>
    </row>
    <row r="35" spans="1:3" x14ac:dyDescent="0.25">
      <c r="A35" s="192" t="s">
        <v>951</v>
      </c>
      <c r="B35" s="193"/>
      <c r="C35" s="46">
        <v>3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15</v>
      </c>
    </row>
    <row r="40" spans="1:3" x14ac:dyDescent="0.25">
      <c r="A40" s="43" t="s">
        <v>1227</v>
      </c>
      <c r="B40" s="17"/>
      <c r="C40" s="40">
        <v>3</v>
      </c>
    </row>
    <row r="41" spans="1:3" x14ac:dyDescent="0.25">
      <c r="A41" s="192" t="s">
        <v>951</v>
      </c>
      <c r="B41" s="193"/>
      <c r="C41" s="46">
        <v>18</v>
      </c>
    </row>
    <row r="42" spans="1:3" ht="15.95" customHeight="1" x14ac:dyDescent="0.25"/>
  </sheetData>
  <sheetProtection algorithmName="SHA-512" hashValue="4rZT1ix2Nkxd3SLJPz5+ayXeAGFeS0tJZE3esoj3VzoE12NX0dgGWkmjuosKwPqR6GoDYgzKP+rDFPCzT09gOw==" saltValue="KCYbiCjzxiWR42PG8KvHs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1230</v>
      </c>
      <c r="B5" s="13" t="s">
        <v>1231</v>
      </c>
      <c r="C5" s="14">
        <v>816</v>
      </c>
      <c r="D5" s="14">
        <v>478</v>
      </c>
      <c r="E5" s="15">
        <v>0.70711297071129697</v>
      </c>
    </row>
    <row r="6" spans="1:5" x14ac:dyDescent="0.25">
      <c r="A6" s="179"/>
      <c r="B6" s="13" t="s">
        <v>1232</v>
      </c>
      <c r="C6" s="14">
        <v>305</v>
      </c>
      <c r="D6" s="14">
        <v>490</v>
      </c>
      <c r="E6" s="15">
        <v>-0.37755102040816302</v>
      </c>
    </row>
    <row r="7" spans="1:5" x14ac:dyDescent="0.25">
      <c r="A7" s="180"/>
      <c r="B7" s="13" t="s">
        <v>1233</v>
      </c>
      <c r="C7" s="14">
        <v>541</v>
      </c>
      <c r="D7" s="14">
        <v>165</v>
      </c>
      <c r="E7" s="15">
        <v>2.2787878787878801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8" t="s">
        <v>1235</v>
      </c>
      <c r="B11" s="13" t="s">
        <v>1236</v>
      </c>
      <c r="C11" s="14">
        <v>2</v>
      </c>
      <c r="D11" s="14">
        <v>14</v>
      </c>
      <c r="E11" s="15">
        <v>-0.85714285714285698</v>
      </c>
    </row>
    <row r="12" spans="1:5" x14ac:dyDescent="0.25">
      <c r="A12" s="179"/>
      <c r="B12" s="13" t="s">
        <v>1237</v>
      </c>
      <c r="C12" s="14">
        <v>7</v>
      </c>
      <c r="D12" s="14">
        <v>17</v>
      </c>
      <c r="E12" s="15">
        <v>-0.58823529411764697</v>
      </c>
    </row>
    <row r="13" spans="1:5" x14ac:dyDescent="0.25">
      <c r="A13" s="179"/>
      <c r="B13" s="13" t="s">
        <v>1238</v>
      </c>
      <c r="C13" s="14">
        <v>255</v>
      </c>
      <c r="D13" s="14">
        <v>288</v>
      </c>
      <c r="E13" s="15">
        <v>-0.114583333333333</v>
      </c>
    </row>
    <row r="14" spans="1:5" x14ac:dyDescent="0.25">
      <c r="A14" s="179"/>
      <c r="B14" s="13" t="s">
        <v>1239</v>
      </c>
      <c r="C14" s="14">
        <v>51</v>
      </c>
      <c r="D14" s="14">
        <v>159</v>
      </c>
      <c r="E14" s="15">
        <v>-0.679245283018868</v>
      </c>
    </row>
    <row r="15" spans="1:5" x14ac:dyDescent="0.25">
      <c r="A15" s="179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9"/>
      <c r="B16" s="13" t="s">
        <v>1241</v>
      </c>
      <c r="C16" s="14">
        <v>4</v>
      </c>
      <c r="D16" s="14">
        <v>0</v>
      </c>
      <c r="E16" s="15">
        <v>4</v>
      </c>
    </row>
    <row r="17" spans="1:5" x14ac:dyDescent="0.25">
      <c r="A17" s="179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9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0"/>
      <c r="B19" s="13" t="s">
        <v>1244</v>
      </c>
      <c r="C19" s="14">
        <v>40</v>
      </c>
      <c r="D19" s="14">
        <v>19</v>
      </c>
      <c r="E19" s="15">
        <v>1.1052631578947401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8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9"/>
      <c r="B24" s="13" t="s">
        <v>1248</v>
      </c>
      <c r="C24" s="14">
        <v>41</v>
      </c>
      <c r="D24" s="14">
        <v>25</v>
      </c>
      <c r="E24" s="15">
        <v>0.64</v>
      </c>
    </row>
    <row r="25" spans="1:5" x14ac:dyDescent="0.25">
      <c r="A25" s="179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0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8" t="s">
        <v>1251</v>
      </c>
      <c r="B30" s="13" t="s">
        <v>1252</v>
      </c>
      <c r="C30" s="14">
        <v>2</v>
      </c>
      <c r="D30" s="14">
        <v>8</v>
      </c>
      <c r="E30" s="15">
        <v>-0.75</v>
      </c>
    </row>
    <row r="31" spans="1:5" x14ac:dyDescent="0.25">
      <c r="A31" s="179"/>
      <c r="B31" s="13" t="s">
        <v>1253</v>
      </c>
      <c r="C31" s="14">
        <v>1</v>
      </c>
      <c r="D31" s="14">
        <v>6</v>
      </c>
      <c r="E31" s="15">
        <v>-0.83333333333333304</v>
      </c>
    </row>
    <row r="32" spans="1:5" x14ac:dyDescent="0.25">
      <c r="A32" s="180"/>
      <c r="B32" s="13" t="s">
        <v>1254</v>
      </c>
      <c r="C32" s="14">
        <v>1</v>
      </c>
      <c r="D32" s="14">
        <v>5</v>
      </c>
      <c r="E32" s="15">
        <v>-0.8</v>
      </c>
    </row>
  </sheetData>
  <sheetProtection algorithmName="SHA-512" hashValue="ie+hOXtdwxv1L8M1PlBTrP+NxqydxYkvCB+LluTn7Hkk32bujmeIAYhdzLejjcABGSIYFwo6ga3v1ZyTee7kdg==" saltValue="UexfCGfW7EE5rEkK5f59N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8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9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9"/>
      <c r="B7" s="13" t="s">
        <v>1260</v>
      </c>
      <c r="C7" s="14">
        <v>2</v>
      </c>
      <c r="D7" s="14">
        <v>2</v>
      </c>
      <c r="E7" s="15">
        <v>0</v>
      </c>
    </row>
    <row r="8" spans="1:5" x14ac:dyDescent="0.25">
      <c r="A8" s="179"/>
      <c r="B8" s="13" t="s">
        <v>1261</v>
      </c>
      <c r="C8" s="14">
        <v>73</v>
      </c>
      <c r="D8" s="14">
        <v>44</v>
      </c>
      <c r="E8" s="15">
        <v>0.65909090909090895</v>
      </c>
    </row>
    <row r="9" spans="1:5" x14ac:dyDescent="0.25">
      <c r="A9" s="179"/>
      <c r="B9" s="13" t="s">
        <v>1262</v>
      </c>
      <c r="C9" s="14">
        <v>17</v>
      </c>
      <c r="D9" s="14">
        <v>21</v>
      </c>
      <c r="E9" s="15">
        <v>-0.19047619047618999</v>
      </c>
    </row>
    <row r="10" spans="1:5" x14ac:dyDescent="0.25">
      <c r="A10" s="179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9"/>
      <c r="B11" s="13" t="s">
        <v>1264</v>
      </c>
      <c r="C11" s="14">
        <v>15</v>
      </c>
      <c r="D11" s="14">
        <v>3</v>
      </c>
      <c r="E11" s="15">
        <v>4</v>
      </c>
    </row>
    <row r="12" spans="1:5" x14ac:dyDescent="0.25">
      <c r="A12" s="179"/>
      <c r="B12" s="13" t="s">
        <v>1265</v>
      </c>
      <c r="C12" s="14">
        <v>0</v>
      </c>
      <c r="D12" s="14">
        <v>0</v>
      </c>
      <c r="E12" s="15">
        <v>0</v>
      </c>
    </row>
    <row r="13" spans="1:5" x14ac:dyDescent="0.25">
      <c r="A13" s="179"/>
      <c r="B13" s="13" t="s">
        <v>1266</v>
      </c>
      <c r="C13" s="14">
        <v>4</v>
      </c>
      <c r="D13" s="14">
        <v>9</v>
      </c>
      <c r="E13" s="15">
        <v>-0.55555555555555503</v>
      </c>
    </row>
    <row r="14" spans="1:5" x14ac:dyDescent="0.25">
      <c r="A14" s="179"/>
      <c r="B14" s="13" t="s">
        <v>1267</v>
      </c>
      <c r="C14" s="14">
        <v>17</v>
      </c>
      <c r="D14" s="14">
        <v>2</v>
      </c>
      <c r="E14" s="15">
        <v>7.5</v>
      </c>
    </row>
    <row r="15" spans="1:5" x14ac:dyDescent="0.25">
      <c r="A15" s="179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106</v>
      </c>
      <c r="C16" s="14">
        <v>61</v>
      </c>
      <c r="D16" s="14">
        <v>29</v>
      </c>
      <c r="E16" s="15">
        <v>1.1034482758620701</v>
      </c>
    </row>
  </sheetData>
  <sheetProtection algorithmName="SHA-512" hashValue="NFax8iPkFBYkyVbwU4pw7FMXCx9fhvW2rywYTGsqR+QulRGyMuJtDbkVPObnhKmgfDl1x5ovExUJL3otxA3Jxg==" saltValue="zuHo2j+cr4MAyhB9TuPhw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8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9"/>
      <c r="B5" s="52" t="s">
        <v>1023</v>
      </c>
      <c r="C5" s="53">
        <v>11</v>
      </c>
      <c r="D5" s="53">
        <v>0</v>
      </c>
      <c r="E5" s="53">
        <v>11</v>
      </c>
      <c r="F5" s="53">
        <v>10</v>
      </c>
      <c r="G5" s="53">
        <v>0</v>
      </c>
      <c r="H5" s="53">
        <v>26</v>
      </c>
      <c r="I5" s="53">
        <v>0</v>
      </c>
      <c r="J5" s="53">
        <v>0</v>
      </c>
      <c r="K5" s="53">
        <v>0</v>
      </c>
      <c r="L5" s="54">
        <v>1</v>
      </c>
    </row>
    <row r="6" spans="1:12" x14ac:dyDescent="0.25">
      <c r="A6" s="179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0"/>
      <c r="B7" s="52" t="s">
        <v>1283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8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9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9"/>
      <c r="B10" s="52" t="s">
        <v>1287</v>
      </c>
      <c r="C10" s="53">
        <v>4</v>
      </c>
      <c r="D10" s="53">
        <v>0</v>
      </c>
      <c r="E10" s="53">
        <v>3</v>
      </c>
      <c r="F10" s="53">
        <v>2</v>
      </c>
      <c r="G10" s="53">
        <v>0</v>
      </c>
      <c r="H10" s="53">
        <v>4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79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9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9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9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9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9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9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9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9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9"/>
      <c r="B20" s="52" t="s">
        <v>1297</v>
      </c>
      <c r="C20" s="53">
        <v>0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9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9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9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9"/>
      <c r="B24" s="52" t="s">
        <v>1301</v>
      </c>
      <c r="C24" s="53">
        <v>0</v>
      </c>
      <c r="D24" s="53">
        <v>0</v>
      </c>
      <c r="E24" s="53">
        <v>0</v>
      </c>
      <c r="F24" s="53">
        <v>3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9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9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9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9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9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9"/>
      <c r="B30" s="52" t="s">
        <v>1307</v>
      </c>
      <c r="C30" s="53">
        <v>1</v>
      </c>
      <c r="D30" s="53">
        <v>0</v>
      </c>
      <c r="E30" s="53">
        <v>0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9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9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9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9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9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9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9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9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9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9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9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9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3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9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9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9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9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9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9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9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9"/>
      <c r="B50" s="52" t="s">
        <v>1327</v>
      </c>
      <c r="C50" s="53">
        <v>0</v>
      </c>
      <c r="D50" s="53">
        <v>0</v>
      </c>
      <c r="E50" s="53">
        <v>1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9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9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9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9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9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9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9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9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9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9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9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9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9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9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9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9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9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9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9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9"/>
      <c r="B70" s="52" t="s">
        <v>1347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9"/>
      <c r="B71" s="52" t="s">
        <v>1348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9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9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9"/>
      <c r="B74" s="52" t="s">
        <v>1351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9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9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9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9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9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1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9"/>
      <c r="B80" s="52" t="s">
        <v>1357</v>
      </c>
      <c r="C80" s="53">
        <v>0</v>
      </c>
      <c r="D80" s="53">
        <v>0</v>
      </c>
      <c r="E80" s="53">
        <v>0</v>
      </c>
      <c r="F80" s="53">
        <v>1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4">
        <v>1</v>
      </c>
    </row>
    <row r="81" spans="1:12" x14ac:dyDescent="0.25">
      <c r="A81" s="179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9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9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9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9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9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9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9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9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9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9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9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9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9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9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9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9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9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9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9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9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9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1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9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9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9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9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9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9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9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9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9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9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9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9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9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9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9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9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9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9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9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9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9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9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9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9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9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9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9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79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9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9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9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9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9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9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9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9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9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9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9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9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9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9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9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1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9"/>
      <c r="B146" s="52" t="s">
        <v>1423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9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9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9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9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9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9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9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9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9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9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9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9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9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9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9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9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9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9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9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9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9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9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9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9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9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9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9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9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9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9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9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9"/>
      <c r="B178" s="52" t="s">
        <v>1455</v>
      </c>
      <c r="C178" s="53">
        <v>0</v>
      </c>
      <c r="D178" s="53">
        <v>0</v>
      </c>
      <c r="E178" s="53">
        <v>0</v>
      </c>
      <c r="F178" s="53">
        <v>3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79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9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9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9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9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9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9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9"/>
      <c r="B186" s="52" t="s">
        <v>1463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2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9"/>
      <c r="B187" s="52" t="s">
        <v>1464</v>
      </c>
      <c r="C187" s="53">
        <v>2</v>
      </c>
      <c r="D187" s="53">
        <v>0</v>
      </c>
      <c r="E187" s="53">
        <v>4</v>
      </c>
      <c r="F187" s="53">
        <v>0</v>
      </c>
      <c r="G187" s="53">
        <v>0</v>
      </c>
      <c r="H187" s="53">
        <v>8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9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9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9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9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9"/>
      <c r="B192" s="52" t="s">
        <v>1469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1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9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9"/>
      <c r="B194" s="52" t="s">
        <v>1471</v>
      </c>
      <c r="C194" s="53">
        <v>0</v>
      </c>
      <c r="D194" s="53">
        <v>0</v>
      </c>
      <c r="E194" s="53">
        <v>1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9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9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9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9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9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9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9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9"/>
      <c r="B202" s="52" t="s">
        <v>1479</v>
      </c>
      <c r="C202" s="53">
        <v>2</v>
      </c>
      <c r="D202" s="53">
        <v>0</v>
      </c>
      <c r="E202" s="53">
        <v>0</v>
      </c>
      <c r="F202" s="53">
        <v>0</v>
      </c>
      <c r="G202" s="53">
        <v>0</v>
      </c>
      <c r="H202" s="53">
        <v>2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9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9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9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9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9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9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9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9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9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9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9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9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9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9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9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9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9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9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9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9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9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9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9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9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9"/>
      <c r="B227" s="52" t="s">
        <v>1504</v>
      </c>
      <c r="C227" s="53">
        <v>0</v>
      </c>
      <c r="D227" s="53">
        <v>0</v>
      </c>
      <c r="E227" s="53">
        <v>1</v>
      </c>
      <c r="F227" s="53">
        <v>1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9"/>
      <c r="B228" s="52" t="s">
        <v>1505</v>
      </c>
      <c r="C228" s="53">
        <v>2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9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9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9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9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9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9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9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9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9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9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9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9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9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9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9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9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9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9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9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9"/>
      <c r="B248" s="52" t="s">
        <v>1525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9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9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9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9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9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9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9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9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9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9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0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8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9"/>
      <c r="B261" s="52" t="s">
        <v>1539</v>
      </c>
      <c r="C261" s="53">
        <v>1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9"/>
      <c r="B262" s="52" t="s">
        <v>1540</v>
      </c>
      <c r="C262" s="53">
        <v>12</v>
      </c>
      <c r="D262" s="53">
        <v>0</v>
      </c>
      <c r="E262" s="53">
        <v>3</v>
      </c>
      <c r="F262" s="53">
        <v>5</v>
      </c>
      <c r="G262" s="53">
        <v>0</v>
      </c>
      <c r="H262" s="53">
        <v>21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179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9"/>
      <c r="B264" s="52" t="s">
        <v>1542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9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9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9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1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9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9"/>
      <c r="B269" s="52" t="s">
        <v>1547</v>
      </c>
      <c r="C269" s="53">
        <v>0</v>
      </c>
      <c r="D269" s="53">
        <v>0</v>
      </c>
      <c r="E269" s="53">
        <v>1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9"/>
      <c r="B270" s="52" t="s">
        <v>1548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79"/>
      <c r="B271" s="52" t="s">
        <v>961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79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9"/>
      <c r="B273" s="52" t="s">
        <v>1550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1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9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9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9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9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9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1</v>
      </c>
    </row>
    <row r="279" spans="1:12" x14ac:dyDescent="0.25">
      <c r="A279" s="179"/>
      <c r="B279" s="52" t="s">
        <v>1556</v>
      </c>
      <c r="C279" s="53">
        <v>0</v>
      </c>
      <c r="D279" s="53">
        <v>0</v>
      </c>
      <c r="E279" s="53">
        <v>2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9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9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9"/>
      <c r="B282" s="52" t="s">
        <v>1559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9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9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9"/>
      <c r="B285" s="52" t="s">
        <v>921</v>
      </c>
      <c r="C285" s="53">
        <v>0</v>
      </c>
      <c r="D285" s="53">
        <v>0</v>
      </c>
      <c r="E285" s="53">
        <v>4</v>
      </c>
      <c r="F285" s="53">
        <v>5</v>
      </c>
      <c r="G285" s="53">
        <v>0</v>
      </c>
      <c r="H285" s="53">
        <v>1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9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9"/>
      <c r="B287" s="52" t="s">
        <v>1562</v>
      </c>
      <c r="C287" s="53">
        <v>0</v>
      </c>
      <c r="D287" s="53">
        <v>0</v>
      </c>
      <c r="E287" s="53">
        <v>1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79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9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9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9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0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8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9"/>
      <c r="B294" s="52" t="s">
        <v>1570</v>
      </c>
      <c r="C294" s="53">
        <v>0</v>
      </c>
      <c r="D294" s="53">
        <v>0</v>
      </c>
      <c r="E294" s="53">
        <v>1</v>
      </c>
      <c r="F294" s="53">
        <v>0</v>
      </c>
      <c r="G294" s="53">
        <v>0</v>
      </c>
      <c r="H294" s="53">
        <v>15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9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9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9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17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9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3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9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9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9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9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9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9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9"/>
      <c r="B305" s="52" t="s">
        <v>972</v>
      </c>
      <c r="C305" s="53">
        <v>0</v>
      </c>
      <c r="D305" s="53">
        <v>0</v>
      </c>
      <c r="E305" s="53">
        <v>7</v>
      </c>
      <c r="F305" s="53">
        <v>9</v>
      </c>
      <c r="G305" s="53">
        <v>0</v>
      </c>
      <c r="H305" s="53">
        <v>3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9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0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ShTjeYldUsYN2PmJjI869ztr9Edg5G00yfoKWBrxe+mASFW54TK/FH/tBK5qyBfCNTdYJqrmDuVwC/aj9KHFkA==" saltValue="MPIeJglfuTrR+LLybrYLy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20</v>
      </c>
      <c r="D5" s="45">
        <v>64</v>
      </c>
      <c r="E5" s="56">
        <v>-0.6875</v>
      </c>
    </row>
    <row r="6" spans="1:5" ht="22.5" x14ac:dyDescent="0.25">
      <c r="A6" s="38" t="s">
        <v>1587</v>
      </c>
      <c r="B6" s="44" t="s">
        <v>1588</v>
      </c>
      <c r="C6" s="45">
        <v>50</v>
      </c>
      <c r="D6" s="18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94</v>
      </c>
      <c r="D7" s="45">
        <v>41</v>
      </c>
      <c r="E7" s="56">
        <v>1.2926829268292701</v>
      </c>
    </row>
    <row r="8" spans="1:5" ht="22.5" x14ac:dyDescent="0.25">
      <c r="A8" s="38" t="s">
        <v>1587</v>
      </c>
      <c r="B8" s="44" t="s">
        <v>1590</v>
      </c>
      <c r="C8" s="45">
        <v>16</v>
      </c>
      <c r="D8" s="18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6</v>
      </c>
      <c r="D9" s="45">
        <v>0</v>
      </c>
      <c r="E9" s="56">
        <v>0</v>
      </c>
    </row>
    <row r="10" spans="1:5" ht="22.5" x14ac:dyDescent="0.25">
      <c r="A10" s="38" t="s">
        <v>1587</v>
      </c>
      <c r="B10" s="44" t="s">
        <v>1592</v>
      </c>
      <c r="C10" s="45">
        <v>2</v>
      </c>
      <c r="D10" s="18"/>
      <c r="E10" s="56">
        <v>0</v>
      </c>
    </row>
    <row r="11" spans="1:5" x14ac:dyDescent="0.25">
      <c r="A11" s="38" t="s">
        <v>1593</v>
      </c>
      <c r="B11" s="17"/>
      <c r="C11" s="45">
        <v>40</v>
      </c>
      <c r="D11" s="45">
        <v>136</v>
      </c>
      <c r="E11" s="56">
        <v>-0.70588235294117596</v>
      </c>
    </row>
    <row r="12" spans="1:5" x14ac:dyDescent="0.25">
      <c r="A12" s="38" t="s">
        <v>1594</v>
      </c>
      <c r="B12" s="17"/>
      <c r="C12" s="45">
        <v>121</v>
      </c>
      <c r="D12" s="18"/>
      <c r="E12" s="56">
        <v>0</v>
      </c>
    </row>
    <row r="13" spans="1:5" x14ac:dyDescent="0.25">
      <c r="A13" s="194" t="s">
        <v>1595</v>
      </c>
      <c r="B13" s="44" t="s">
        <v>1596</v>
      </c>
      <c r="C13" s="45">
        <v>2</v>
      </c>
      <c r="D13" s="18"/>
      <c r="E13" s="56">
        <v>0</v>
      </c>
    </row>
    <row r="14" spans="1:5" x14ac:dyDescent="0.25">
      <c r="A14" s="196"/>
      <c r="B14" s="44" t="s">
        <v>1597</v>
      </c>
      <c r="C14" s="45">
        <v>0</v>
      </c>
      <c r="D14" s="18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7" t="s">
        <v>1599</v>
      </c>
      <c r="B17" s="44" t="s">
        <v>1600</v>
      </c>
      <c r="C17" s="18"/>
      <c r="D17" s="18"/>
      <c r="E17" s="23"/>
    </row>
    <row r="18" spans="1:5" x14ac:dyDescent="0.25">
      <c r="A18" s="198"/>
      <c r="B18" s="44" t="s">
        <v>1601</v>
      </c>
      <c r="C18" s="45">
        <v>81</v>
      </c>
      <c r="D18" s="45">
        <v>168</v>
      </c>
      <c r="E18" s="40">
        <v>15</v>
      </c>
    </row>
    <row r="19" spans="1:5" x14ac:dyDescent="0.25">
      <c r="A19" s="198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198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198"/>
      <c r="B21" s="44" t="s">
        <v>1604</v>
      </c>
      <c r="C21" s="45">
        <v>13</v>
      </c>
      <c r="D21" s="45">
        <v>30</v>
      </c>
      <c r="E21" s="40">
        <v>1</v>
      </c>
    </row>
    <row r="22" spans="1:5" x14ac:dyDescent="0.25">
      <c r="A22" s="198"/>
      <c r="B22" s="44" t="s">
        <v>975</v>
      </c>
      <c r="C22" s="45">
        <v>415</v>
      </c>
      <c r="D22" s="45">
        <v>320</v>
      </c>
      <c r="E22" s="40">
        <v>0</v>
      </c>
    </row>
    <row r="23" spans="1:5" x14ac:dyDescent="0.25">
      <c r="A23" s="198"/>
      <c r="B23" s="44" t="s">
        <v>1605</v>
      </c>
      <c r="C23" s="45">
        <v>2</v>
      </c>
      <c r="D23" s="45">
        <v>4</v>
      </c>
      <c r="E23" s="40">
        <v>0</v>
      </c>
    </row>
    <row r="24" spans="1:5" x14ac:dyDescent="0.25">
      <c r="A24" s="198"/>
      <c r="B24" s="44" t="s">
        <v>1606</v>
      </c>
      <c r="C24" s="45">
        <v>1</v>
      </c>
      <c r="D24" s="45">
        <v>0</v>
      </c>
      <c r="E24" s="40">
        <v>0</v>
      </c>
    </row>
    <row r="25" spans="1:5" x14ac:dyDescent="0.25">
      <c r="A25" s="198"/>
      <c r="B25" s="44" t="s">
        <v>1607</v>
      </c>
      <c r="C25" s="45">
        <v>3</v>
      </c>
      <c r="D25" s="45">
        <v>12</v>
      </c>
      <c r="E25" s="40">
        <v>0</v>
      </c>
    </row>
    <row r="26" spans="1:5" x14ac:dyDescent="0.25">
      <c r="A26" s="198"/>
      <c r="B26" s="44" t="s">
        <v>1608</v>
      </c>
      <c r="C26" s="45">
        <v>13</v>
      </c>
      <c r="D26" s="45">
        <v>23</v>
      </c>
      <c r="E26" s="40">
        <v>0</v>
      </c>
    </row>
    <row r="27" spans="1:5" x14ac:dyDescent="0.25">
      <c r="A27" s="198"/>
      <c r="B27" s="44" t="s">
        <v>1609</v>
      </c>
      <c r="C27" s="45">
        <v>13</v>
      </c>
      <c r="D27" s="45">
        <v>13</v>
      </c>
      <c r="E27" s="40">
        <v>1</v>
      </c>
    </row>
    <row r="28" spans="1:5" x14ac:dyDescent="0.25">
      <c r="A28" s="198"/>
      <c r="B28" s="44" t="s">
        <v>1610</v>
      </c>
      <c r="C28" s="45">
        <v>500</v>
      </c>
      <c r="D28" s="45">
        <v>58</v>
      </c>
      <c r="E28" s="40">
        <v>20</v>
      </c>
    </row>
    <row r="29" spans="1:5" x14ac:dyDescent="0.25">
      <c r="A29" s="198"/>
      <c r="B29" s="44" t="s">
        <v>1611</v>
      </c>
      <c r="C29" s="45">
        <v>140</v>
      </c>
      <c r="D29" s="45">
        <v>54</v>
      </c>
      <c r="E29" s="40">
        <v>13</v>
      </c>
    </row>
    <row r="30" spans="1:5" x14ac:dyDescent="0.25">
      <c r="A30" s="199"/>
      <c r="B30" s="44" t="s">
        <v>1612</v>
      </c>
      <c r="C30" s="45">
        <v>3</v>
      </c>
      <c r="D30" s="45">
        <v>12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gC/1GT+hdXf+DYFXGdhPgcczGN7wrJwJoCBWqeM93bDSi5Kj6s5dRA3+SURutgVIkss6d2Lz4avkaj1QUgXsoQ==" saltValue="apaPNUzb7G/W/FHZIE6sf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D8976-A123-4ECB-A123-B857A3F257D9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6" t="s">
        <v>1735</v>
      </c>
      <c r="D1" s="206"/>
      <c r="E1" s="206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1736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10"/>
    </row>
    <row r="3" spans="1:93" s="109" customFormat="1" ht="11.25" x14ac:dyDescent="0.25">
      <c r="Z3" s="204" t="s">
        <v>1737</v>
      </c>
      <c r="AA3" s="204"/>
      <c r="AB3" s="204"/>
      <c r="AC3" s="204"/>
      <c r="AH3" s="204" t="s">
        <v>1738</v>
      </c>
      <c r="AI3" s="204"/>
      <c r="AJ3" s="204"/>
      <c r="AK3" s="204"/>
      <c r="AV3" s="205" t="s">
        <v>1054</v>
      </c>
      <c r="AW3" s="205"/>
      <c r="AX3" s="205"/>
      <c r="AY3" s="205"/>
      <c r="AZ3" s="205"/>
      <c r="BA3" s="205"/>
      <c r="CL3" s="110"/>
    </row>
    <row r="4" spans="1:93" s="111" customFormat="1" ht="21.75" customHeight="1" x14ac:dyDescent="0.25">
      <c r="C4" s="204" t="s">
        <v>8</v>
      </c>
      <c r="D4" s="204"/>
      <c r="E4" s="204"/>
      <c r="I4" s="204" t="s">
        <v>35</v>
      </c>
      <c r="J4" s="204"/>
      <c r="K4" s="204"/>
      <c r="L4" s="204"/>
      <c r="M4" s="204"/>
      <c r="Q4" s="204" t="s">
        <v>1739</v>
      </c>
      <c r="R4" s="204"/>
      <c r="S4" s="204"/>
      <c r="T4" s="204"/>
      <c r="U4" s="204"/>
      <c r="V4" s="204"/>
      <c r="AP4" s="204" t="s">
        <v>1740</v>
      </c>
      <c r="AQ4" s="204"/>
      <c r="AR4" s="204"/>
      <c r="BE4" s="204" t="s">
        <v>1054</v>
      </c>
      <c r="BF4" s="204"/>
      <c r="BG4" s="204"/>
      <c r="BK4" s="208" t="s">
        <v>1741</v>
      </c>
      <c r="BL4" s="207" t="s">
        <v>1742</v>
      </c>
      <c r="BM4" s="207" t="s">
        <v>1743</v>
      </c>
      <c r="BN4" s="207" t="s">
        <v>169</v>
      </c>
      <c r="BO4" s="207" t="s">
        <v>1744</v>
      </c>
      <c r="BP4" s="207" t="s">
        <v>1745</v>
      </c>
      <c r="BQ4" s="207" t="s">
        <v>1746</v>
      </c>
      <c r="BR4" s="207" t="s">
        <v>204</v>
      </c>
      <c r="BS4" s="209" t="s">
        <v>1747</v>
      </c>
      <c r="BT4" s="209" t="s">
        <v>1748</v>
      </c>
      <c r="BU4" s="209" t="s">
        <v>284</v>
      </c>
      <c r="BV4" s="210"/>
      <c r="BY4" s="211" t="s">
        <v>163</v>
      </c>
      <c r="BZ4" s="211"/>
      <c r="CA4" s="211"/>
      <c r="CF4" s="204" t="s">
        <v>1749</v>
      </c>
      <c r="CG4" s="204"/>
      <c r="CL4" s="204" t="s">
        <v>43</v>
      </c>
      <c r="CM4" s="204"/>
      <c r="CN4" s="204"/>
      <c r="CO4" s="204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8" t="s">
        <v>1752</v>
      </c>
      <c r="AW5" s="207" t="s">
        <v>1753</v>
      </c>
      <c r="AX5" s="207" t="s">
        <v>1754</v>
      </c>
      <c r="AY5" s="207" t="s">
        <v>104</v>
      </c>
      <c r="AZ5" s="207" t="s">
        <v>105</v>
      </c>
      <c r="BA5" s="209" t="s">
        <v>106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8"/>
      <c r="AW6" s="207"/>
      <c r="AX6" s="207"/>
      <c r="AY6" s="207"/>
      <c r="AZ6" s="207"/>
      <c r="BA6" s="209"/>
      <c r="BE6" s="117" t="s">
        <v>108</v>
      </c>
      <c r="BF6" s="116" t="s">
        <v>109</v>
      </c>
      <c r="BG6" s="118" t="s">
        <v>1767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20677</v>
      </c>
      <c r="D7" s="125">
        <f>SUM(DatosGenerales!C15:C19)</f>
        <v>2521</v>
      </c>
      <c r="E7" s="124">
        <f>SUM(DatosGenerales!C12:C14)</f>
        <v>13404</v>
      </c>
      <c r="I7" s="126">
        <f>DatosGenerales!C31</f>
        <v>2920</v>
      </c>
      <c r="J7" s="125">
        <f>DatosGenerales!C32</f>
        <v>368</v>
      </c>
      <c r="K7" s="124">
        <f>SUM(DatosGenerales!C33:C34)</f>
        <v>133</v>
      </c>
      <c r="L7" s="125">
        <f>DatosGenerales!C36</f>
        <v>2289</v>
      </c>
      <c r="M7" s="124">
        <f>DatosGenerales!C95</f>
        <v>1438</v>
      </c>
      <c r="N7" s="127">
        <f>L7-M7</f>
        <v>851</v>
      </c>
      <c r="O7" s="127"/>
      <c r="Q7" s="126">
        <f>DatosGenerales!C36</f>
        <v>2289</v>
      </c>
      <c r="R7" s="125">
        <f>DatosGenerales!C49</f>
        <v>1448</v>
      </c>
      <c r="S7" s="125">
        <f>DatosGenerales!C50</f>
        <v>74</v>
      </c>
      <c r="T7" s="125">
        <f>DatosGenerales!C62</f>
        <v>17</v>
      </c>
      <c r="U7" s="125">
        <f>DatosGenerales!C78</f>
        <v>5</v>
      </c>
      <c r="V7" s="128">
        <f>SUM(Q7:U7)</f>
        <v>3833</v>
      </c>
      <c r="Z7" s="126">
        <f>SUM(DatosGenerales!C106,DatosGenerales!C107,DatosGenerales!C109)</f>
        <v>1117</v>
      </c>
      <c r="AA7" s="125">
        <f>SUM(DatosGenerales!C108,DatosGenerales!C110)</f>
        <v>415</v>
      </c>
      <c r="AB7" s="125">
        <f>DatosGenerales!C106</f>
        <v>782</v>
      </c>
      <c r="AC7" s="128">
        <f>DatosGenerales!C107</f>
        <v>132</v>
      </c>
      <c r="AH7" s="126">
        <f>SUM(DatosGenerales!C115,DatosGenerales!C116,DatosGenerales!C118)</f>
        <v>47</v>
      </c>
      <c r="AI7" s="125">
        <f>SUM(DatosGenerales!C117,DatosGenerales!C119)</f>
        <v>31</v>
      </c>
      <c r="AJ7" s="125">
        <f>DatosGenerales!C115</f>
        <v>19</v>
      </c>
      <c r="AK7" s="128">
        <f>DatosGenerales!C116</f>
        <v>21</v>
      </c>
      <c r="AP7" s="126">
        <f>SUM(DatosGenerales!C135:C136)</f>
        <v>60</v>
      </c>
      <c r="AQ7" s="125">
        <f>SUM(DatosGenerales!C137:C138)</f>
        <v>0</v>
      </c>
      <c r="AR7" s="128">
        <f>SUM(DatosGenerales!C139:C140)</f>
        <v>1</v>
      </c>
      <c r="AV7" s="126">
        <f>DatosGenerales!C145</f>
        <v>3</v>
      </c>
      <c r="AW7" s="125">
        <f>DatosGenerales!C146</f>
        <v>51</v>
      </c>
      <c r="AX7" s="125">
        <f>DatosGenerales!C147</f>
        <v>2</v>
      </c>
      <c r="AY7" s="125">
        <f>DatosGenerales!C148</f>
        <v>36</v>
      </c>
      <c r="AZ7" s="125">
        <f>DatosGenerales!C149</f>
        <v>35</v>
      </c>
      <c r="BA7" s="128">
        <f>DatosGenerales!C150</f>
        <v>4</v>
      </c>
      <c r="BE7" s="126">
        <f>DatosGenerales!C151</f>
        <v>60</v>
      </c>
      <c r="BF7" s="125">
        <f>DatosGenerales!C152</f>
        <v>81</v>
      </c>
      <c r="BG7" s="128">
        <f>DatosGenerales!C154</f>
        <v>16</v>
      </c>
      <c r="BK7" s="126">
        <f>SUM(DatosGenerales!C297:C311)</f>
        <v>1854</v>
      </c>
      <c r="BL7" s="125">
        <f>SUM(DatosGenerales!C294:C296)</f>
        <v>15</v>
      </c>
      <c r="BM7" s="125">
        <f>SUM(DatosGenerales!C312:C344)</f>
        <v>421</v>
      </c>
      <c r="BN7" s="125">
        <f>SUM(DatosGenerales!C289)</f>
        <v>168</v>
      </c>
      <c r="BO7" s="125">
        <f>SUM(DatosGenerales!C356:C364)</f>
        <v>36</v>
      </c>
      <c r="BP7" s="125">
        <f>SUM(DatosGenerales!C286:C288)</f>
        <v>4</v>
      </c>
      <c r="BQ7" s="125">
        <f>SUM(DatosGenerales!C345:C355)</f>
        <v>3</v>
      </c>
      <c r="BR7" s="125">
        <f>SUM(DatosGenerales!C290:C292)</f>
        <v>90</v>
      </c>
      <c r="BS7" s="128">
        <f>SUM(DatosGenerales!C283:C285)</f>
        <v>1106</v>
      </c>
      <c r="BT7" s="128">
        <f>SUM(DatosGenerales!C293)</f>
        <v>0</v>
      </c>
      <c r="BU7" s="128">
        <f>SUM(DatosGenerales!C365:C377)</f>
        <v>182</v>
      </c>
      <c r="BY7" s="126">
        <f>DatosGenerales!C246</f>
        <v>255</v>
      </c>
      <c r="BZ7" s="125">
        <f>DatosGenerales!C247</f>
        <v>54</v>
      </c>
      <c r="CA7" s="128">
        <f>DatosGenerales!C248</f>
        <v>127</v>
      </c>
      <c r="CF7" s="126">
        <f>DatosDiscapacidad!C5</f>
        <v>20</v>
      </c>
      <c r="CG7" s="128">
        <f>DatosDiscapacidad!C11</f>
        <v>40</v>
      </c>
      <c r="CM7" s="126">
        <f>DatosGenerales!C40</f>
        <v>5601</v>
      </c>
      <c r="CN7" s="128">
        <f>DatosGenerales!C41</f>
        <v>1593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615</v>
      </c>
      <c r="BL53" s="136">
        <f>SUM(DatosGenerales!C311,DatosGenerales!C300,DatosGenerales!C309)</f>
        <v>685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25</v>
      </c>
      <c r="BL66" s="136">
        <f>SUM(DatosGenerales!C299:C300)</f>
        <v>771</v>
      </c>
      <c r="BM66" s="136">
        <f>SUM(DatosGenerales!C308:C309)</f>
        <v>504</v>
      </c>
      <c r="BN66" s="136"/>
      <c r="BO66" s="123"/>
      <c r="BP66" s="123"/>
      <c r="BQ66" s="123"/>
      <c r="BR66" s="123"/>
      <c r="BS66" s="123"/>
    </row>
  </sheetData>
  <sheetProtection algorithmName="SHA-512" hashValue="+Bj5PnIzN3qZDgjGrLnrjMZMRhE62iSHG3yyu27wRCR03MCNV9IBhkqWKsBCT1e8hjUIGbvCP3To9GaDMMlkkQ==" saltValue="u4+KSON7Mqz/rt4BG4Mll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F901-54D1-47B8-A65D-0F117408E077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pnd22f1KZ9s+O/ZrsvbBsxAMKNGfZ9BDywM//R9GTruJL/A/Ewb0taCuoUJ1+Org7xA6k1XzjVTOqreZS6+OxQ==" saltValue="PbzIDGJRjsgz64Me1NLYh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CD14B-A3A0-4246-8587-703DB1E66802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3" t="s">
        <v>1796</v>
      </c>
      <c r="D1" s="213"/>
      <c r="E1" s="213"/>
      <c r="F1" s="213"/>
      <c r="G1" s="213"/>
      <c r="H1" s="213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4" t="s">
        <v>998</v>
      </c>
      <c r="D4" s="204"/>
      <c r="E4" s="204"/>
      <c r="F4" s="204"/>
      <c r="G4" s="204"/>
      <c r="H4" s="204"/>
      <c r="I4" s="107"/>
      <c r="L4" s="204" t="s">
        <v>1222</v>
      </c>
      <c r="M4" s="204"/>
      <c r="N4" s="204"/>
      <c r="O4" s="204"/>
      <c r="P4" s="204"/>
      <c r="T4" s="204" t="s">
        <v>973</v>
      </c>
      <c r="U4" s="204"/>
      <c r="V4" s="204"/>
      <c r="W4" s="204"/>
      <c r="X4" s="204"/>
      <c r="Y4" s="204"/>
      <c r="Z4" s="204"/>
      <c r="AA4" s="204"/>
      <c r="AE4" s="204" t="s">
        <v>1797</v>
      </c>
      <c r="AF4" s="204"/>
      <c r="AG4" s="204"/>
      <c r="AH4" s="204"/>
      <c r="AI4" s="204"/>
      <c r="AJ4" s="204"/>
      <c r="AK4" s="204"/>
      <c r="AL4" s="204"/>
      <c r="AP4" s="204" t="s">
        <v>1661</v>
      </c>
      <c r="AQ4" s="204"/>
      <c r="AR4" s="204"/>
      <c r="AS4" s="204"/>
      <c r="AT4" s="204"/>
      <c r="AU4" s="204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4" t="s">
        <v>77</v>
      </c>
      <c r="M6" s="215" t="s">
        <v>1798</v>
      </c>
      <c r="N6" s="215" t="s">
        <v>1799</v>
      </c>
      <c r="O6" s="216" t="s">
        <v>995</v>
      </c>
      <c r="P6" s="216"/>
      <c r="AC6" s="109"/>
      <c r="AN6" s="109"/>
    </row>
    <row r="7" spans="1:50" s="111" customFormat="1" ht="20.85" customHeight="1" x14ac:dyDescent="0.25">
      <c r="C7" s="212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4"/>
      <c r="M7" s="215"/>
      <c r="N7" s="215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51</v>
      </c>
    </row>
    <row r="8" spans="1:50" s="123" customFormat="1" ht="14.85" customHeight="1" x14ac:dyDescent="0.25">
      <c r="C8" s="212"/>
      <c r="D8" s="125">
        <f>DatosMenores!C56</f>
        <v>1078</v>
      </c>
      <c r="E8" s="125">
        <f>DatosMenores!C57</f>
        <v>177</v>
      </c>
      <c r="F8" s="125">
        <f>DatosMenores!C58</f>
        <v>8</v>
      </c>
      <c r="G8" s="125">
        <f>DatosMenores!C59</f>
        <v>499</v>
      </c>
      <c r="H8" s="124">
        <f>DatosMenores!C60</f>
        <v>10</v>
      </c>
      <c r="I8" s="107"/>
      <c r="L8" s="124">
        <f>DatosMenores!C48</f>
        <v>30</v>
      </c>
      <c r="M8" s="125">
        <f>DatosMenores!C49</f>
        <v>22</v>
      </c>
      <c r="N8" s="125">
        <f>DatosMenores!C50</f>
        <v>259</v>
      </c>
      <c r="O8" s="125">
        <f>DatosMenores!C51</f>
        <v>0</v>
      </c>
      <c r="P8" s="124">
        <f>DatosMenores!C52</f>
        <v>0</v>
      </c>
      <c r="S8" s="124">
        <f>DatosMenores!C28</f>
        <v>295</v>
      </c>
      <c r="T8" s="125">
        <f>SUM(DatosMenores!C29:C32)</f>
        <v>42</v>
      </c>
      <c r="U8" s="125">
        <f>DatosMenores!C33</f>
        <v>8</v>
      </c>
      <c r="V8" s="125">
        <f>DatosMenores!C34</f>
        <v>171</v>
      </c>
      <c r="W8" s="125">
        <f>DatosMenores!C35</f>
        <v>92</v>
      </c>
      <c r="X8" s="125">
        <f>DatosMenores!C36</f>
        <v>0</v>
      </c>
      <c r="Y8" s="125">
        <f>DatosMenores!C38</f>
        <v>2</v>
      </c>
      <c r="Z8" s="125">
        <f>DatosMenores!C37</f>
        <v>3</v>
      </c>
      <c r="AA8" s="124">
        <f>DatosMenores!C39</f>
        <v>142</v>
      </c>
      <c r="AC8" s="109"/>
      <c r="AE8" s="126">
        <f>DatosMenores!C5</f>
        <v>1</v>
      </c>
      <c r="AF8" s="125">
        <f>DatosMenores!C6</f>
        <v>45</v>
      </c>
      <c r="AG8" s="125">
        <f>DatosMenores!C7</f>
        <v>5</v>
      </c>
      <c r="AH8" s="125">
        <f>DatosMenores!C8</f>
        <v>2</v>
      </c>
      <c r="AI8" s="125">
        <f>DatosMenores!C9</f>
        <v>18</v>
      </c>
      <c r="AJ8" s="124">
        <f>DatosMenores!C10</f>
        <v>17</v>
      </c>
      <c r="AK8" s="125">
        <f>DatosMenores!C11</f>
        <v>26</v>
      </c>
      <c r="AL8" s="125">
        <f>DatosMenores!C12</f>
        <v>20</v>
      </c>
      <c r="AM8" s="124">
        <f>DatosMenores!C13</f>
        <v>6</v>
      </c>
      <c r="AN8" s="109"/>
      <c r="AP8" s="126">
        <f>DatosMenores!C69</f>
        <v>51</v>
      </c>
      <c r="AQ8" s="126">
        <f>DatosMenores!C70</f>
        <v>8</v>
      </c>
      <c r="AR8" s="125">
        <f>DatosMenores!C71</f>
        <v>255</v>
      </c>
      <c r="AS8" s="125">
        <f>DatosMenores!C74</f>
        <v>0</v>
      </c>
      <c r="AT8" s="125">
        <f>DatosMenores!C75</f>
        <v>23</v>
      </c>
      <c r="AU8" s="124">
        <f>DatosMenores!C76</f>
        <v>0</v>
      </c>
      <c r="AW8" s="147" t="s">
        <v>1663</v>
      </c>
      <c r="AX8" s="148">
        <f>DatosMenores!C70</f>
        <v>8</v>
      </c>
    </row>
    <row r="9" spans="1:50" ht="14.85" customHeight="1" x14ac:dyDescent="0.25">
      <c r="B9" s="129"/>
      <c r="C9" s="212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255</v>
      </c>
    </row>
    <row r="10" spans="1:50" ht="29.85" customHeight="1" x14ac:dyDescent="0.25">
      <c r="C10" s="212"/>
      <c r="D10" s="124">
        <f>DatosMenores!C61</f>
        <v>394</v>
      </c>
      <c r="E10" s="125">
        <f>DatosMenores!C62</f>
        <v>187</v>
      </c>
      <c r="F10" s="128">
        <f>DatosMenores!C63</f>
        <v>3</v>
      </c>
      <c r="G10" s="128">
        <f>DatosMenores!C64</f>
        <v>246</v>
      </c>
      <c r="H10" s="128">
        <f>DatosMenores!C65</f>
        <v>137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0</v>
      </c>
      <c r="AF11" s="125">
        <f>DatosMenores!C15</f>
        <v>0</v>
      </c>
      <c r="AG11" s="125">
        <f>DatosMenores!C16</f>
        <v>26</v>
      </c>
      <c r="AH11" s="125">
        <f>DatosMenores!C17</f>
        <v>12</v>
      </c>
      <c r="AI11" s="125">
        <f>DatosMenores!C18</f>
        <v>11</v>
      </c>
      <c r="AJ11" s="125">
        <f>DatosMenores!C20</f>
        <v>10</v>
      </c>
      <c r="AK11" s="125">
        <f>DatosMenores!C21</f>
        <v>0</v>
      </c>
      <c r="AL11" s="124">
        <f>DatosMenores!C19</f>
        <v>86</v>
      </c>
      <c r="AP11" s="126">
        <f>DatosMenores!C78</f>
        <v>0</v>
      </c>
      <c r="AQ11" s="125">
        <f>DatosMenores!C77</f>
        <v>4</v>
      </c>
      <c r="AR11" s="125">
        <f>DatosMenores!C79</f>
        <v>0</v>
      </c>
      <c r="AS11" s="126">
        <f>DatosMenores!C72</f>
        <v>0</v>
      </c>
      <c r="AT11" s="124">
        <f>DatosMenores!C73</f>
        <v>6</v>
      </c>
      <c r="AW11" s="147" t="s">
        <v>1804</v>
      </c>
      <c r="AX11" s="148">
        <f>DatosMenores!C73</f>
        <v>6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23</v>
      </c>
    </row>
    <row r="14" spans="1:50" ht="12.75" customHeight="1" x14ac:dyDescent="0.25">
      <c r="AW14" s="147" t="s">
        <v>1666</v>
      </c>
      <c r="AX14" s="148">
        <f>DatosMenores!C76</f>
        <v>0</v>
      </c>
    </row>
    <row r="15" spans="1:50" ht="12.75" customHeight="1" x14ac:dyDescent="0.25">
      <c r="AW15" s="147" t="s">
        <v>1667</v>
      </c>
      <c r="AX15" s="148">
        <f>DatosMenores!C77</f>
        <v>4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1668</v>
      </c>
      <c r="AX17" s="148">
        <f>DatosMenores!C79</f>
        <v>0</v>
      </c>
    </row>
  </sheetData>
  <sheetProtection algorithmName="SHA-512" hashValue="xyrn4C8dAOt8gGTj9Iy8BkRMOLcXjh2gO4iUhNQ5X8xnmW/w+m42+r5AJmJv2A3n51yGqwojcDxxB72kL5LzcQ==" saltValue="Qe4G3NP+WOH+O/2XN0gQ/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8A5D-EA34-4593-A5D1-43CF4EA8090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1805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1</v>
      </c>
      <c r="F4" s="161" t="s">
        <v>1812</v>
      </c>
      <c r="G4" s="163">
        <f>DatosViolenciaDoméstica!E67</f>
        <v>1</v>
      </c>
      <c r="H4" s="164"/>
    </row>
    <row r="5" spans="1:30" x14ac:dyDescent="0.2">
      <c r="C5" s="161" t="s">
        <v>8</v>
      </c>
      <c r="D5" s="162">
        <f>DatosViolenciaDoméstica!C6</f>
        <v>6</v>
      </c>
      <c r="F5" s="161" t="s">
        <v>1813</v>
      </c>
      <c r="G5" s="165">
        <f>DatosViolenciaDoméstica!F67</f>
        <v>5</v>
      </c>
      <c r="H5" s="164"/>
    </row>
    <row r="6" spans="1:30" x14ac:dyDescent="0.2">
      <c r="C6" s="161" t="s">
        <v>1814</v>
      </c>
      <c r="D6" s="162">
        <f>DatosViolenciaDoméstica!C7</f>
        <v>1</v>
      </c>
    </row>
    <row r="7" spans="1:30" x14ac:dyDescent="0.2">
      <c r="C7" s="161" t="s">
        <v>55</v>
      </c>
      <c r="D7" s="162">
        <f>DatosViolenciaDoméstica!C8</f>
        <v>0</v>
      </c>
    </row>
    <row r="8" spans="1:30" x14ac:dyDescent="0.2">
      <c r="C8" s="161" t="s">
        <v>1815</v>
      </c>
      <c r="D8" s="162">
        <f>DatosViolenciaDoméstica!C9</f>
        <v>0</v>
      </c>
    </row>
    <row r="9" spans="1:30" x14ac:dyDescent="0.2">
      <c r="C9" s="161" t="s">
        <v>1816</v>
      </c>
      <c r="D9" s="162">
        <f>SUM(DatosViolenciaDoméstica!C10:C11)</f>
        <v>0</v>
      </c>
    </row>
    <row r="21" spans="6:32" x14ac:dyDescent="0.2">
      <c r="F21" s="166"/>
      <c r="G21" s="166"/>
    </row>
    <row r="22" spans="6:32" s="166" customFormat="1" ht="12.75" customHeight="1" x14ac:dyDescent="0.2">
      <c r="F22" s="167"/>
      <c r="G22" s="167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7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Zc0AsBhdisbfOLtMpvPE5zLRdYBopC8SLpqK3OpUPdWKUF+QYI1ZhdFuoPTZqHlTCia4IpcDNpaCo1t4qgR0nQ==" saltValue="FD0GVUdUvPXQFts4fZJE0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91F7C-4262-4EE5-8666-55D1D1231604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7" t="s">
        <v>1817</v>
      </c>
      <c r="D1" s="217"/>
      <c r="E1" s="217"/>
      <c r="F1" s="217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8" t="s">
        <v>1806</v>
      </c>
      <c r="D3" s="218"/>
      <c r="F3" s="218" t="s">
        <v>1222</v>
      </c>
      <c r="G3" s="218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85</v>
      </c>
      <c r="F4" s="161" t="s">
        <v>1812</v>
      </c>
      <c r="G4" s="163">
        <f>DatosViolenciaGénero!E82</f>
        <v>19</v>
      </c>
      <c r="H4" s="164"/>
    </row>
    <row r="5" spans="1:30" x14ac:dyDescent="0.2">
      <c r="C5" s="161" t="s">
        <v>35</v>
      </c>
      <c r="D5" s="162">
        <f>DatosViolenciaGénero!C5</f>
        <v>217</v>
      </c>
      <c r="F5" s="161" t="s">
        <v>1813</v>
      </c>
      <c r="G5" s="163">
        <f>DatosViolenciaGénero!F82</f>
        <v>71</v>
      </c>
      <c r="H5" s="164"/>
    </row>
    <row r="6" spans="1:30" x14ac:dyDescent="0.2">
      <c r="C6" s="161" t="s">
        <v>1814</v>
      </c>
      <c r="D6" s="171">
        <f>DatosViolenciaGénero!C8</f>
        <v>7</v>
      </c>
    </row>
    <row r="7" spans="1:30" x14ac:dyDescent="0.2">
      <c r="C7" s="161" t="s">
        <v>55</v>
      </c>
      <c r="D7" s="171">
        <f>DatosViolenciaGénero!C9</f>
        <v>0</v>
      </c>
    </row>
    <row r="8" spans="1:30" x14ac:dyDescent="0.2">
      <c r="C8" s="161" t="s">
        <v>1818</v>
      </c>
      <c r="D8" s="162">
        <f>DatosViolenciaGénero!C11</f>
        <v>0</v>
      </c>
    </row>
    <row r="9" spans="1:30" x14ac:dyDescent="0.2">
      <c r="C9" s="161" t="s">
        <v>1819</v>
      </c>
      <c r="D9" s="162">
        <f>DatosViolenciaGénero!C12</f>
        <v>0</v>
      </c>
    </row>
    <row r="10" spans="1:30" x14ac:dyDescent="0.2">
      <c r="C10" s="161" t="s">
        <v>1811</v>
      </c>
      <c r="D10" s="171">
        <f>DatosViolenciaGénero!C6</f>
        <v>14</v>
      </c>
    </row>
    <row r="11" spans="1:30" x14ac:dyDescent="0.2">
      <c r="C11" s="161" t="s">
        <v>1815</v>
      </c>
      <c r="D11" s="171">
        <f>DatosViolenciaGénero!C10</f>
        <v>0</v>
      </c>
    </row>
    <row r="20" spans="3:32" x14ac:dyDescent="0.2">
      <c r="C20" s="166"/>
      <c r="D20" s="166"/>
    </row>
    <row r="21" spans="3:32" x14ac:dyDescent="0.2">
      <c r="C21" s="167"/>
      <c r="D21" s="167"/>
    </row>
    <row r="22" spans="3:32" s="166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7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8"/>
      <c r="J25" s="168"/>
      <c r="K25" s="169" t="s">
        <v>1774</v>
      </c>
      <c r="L25" s="170">
        <v>0</v>
      </c>
      <c r="M25" s="168"/>
      <c r="N25" s="168"/>
      <c r="O25" s="168"/>
      <c r="P25" s="169" t="s">
        <v>1774</v>
      </c>
      <c r="Q25" s="170">
        <v>0</v>
      </c>
      <c r="R25" s="168"/>
      <c r="S25" s="168"/>
      <c r="T25" s="168"/>
      <c r="U25" s="169" t="s">
        <v>1774</v>
      </c>
      <c r="V25" s="170">
        <v>0</v>
      </c>
      <c r="W25" s="168"/>
      <c r="X25" s="168"/>
      <c r="Y25" s="168"/>
      <c r="Z25" s="168"/>
      <c r="AA25" s="168"/>
      <c r="AB25" s="154"/>
      <c r="AC25" s="168"/>
      <c r="AE25" s="169" t="s">
        <v>1774</v>
      </c>
      <c r="AF25" s="170">
        <v>0</v>
      </c>
    </row>
  </sheetData>
  <sheetProtection algorithmName="SHA-512" hashValue="h2sRgadcUpI+D3dF/butuoOhrnCwQlYpFzFsk19Ajh9Qb1+kn2l7jNBXe67iaxJliDkZEdnUDFd9l8PGz/yeYA==" saltValue="7igVwHg1puaDaEwU0JAPf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A3A2-29B5-4DBC-9434-1E18ABB69F90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3" t="s">
        <v>1820</v>
      </c>
      <c r="D1" s="213"/>
      <c r="E1" s="213"/>
      <c r="F1" s="139"/>
      <c r="H1" s="172"/>
      <c r="I1" s="172"/>
      <c r="J1" s="172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mIlzalVnfpaS6RcMsQ+tJpBkg+HrBg+lVO1npQTa519zxImPV2mc2x+l8Xd0eYakzHipbsYknfkPC/46lG7ayg==" saltValue="fSI9z2j7/oa2AkhOqqajg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58310-238E-4ED5-A97F-780DA15A2C47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3" t="s">
        <v>1825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39"/>
      <c r="R1" s="172"/>
      <c r="S1" s="172"/>
      <c r="T1" s="172"/>
      <c r="U1" s="139"/>
      <c r="W1" s="172"/>
      <c r="X1" s="172"/>
      <c r="Y1" s="172"/>
      <c r="Z1" s="139"/>
      <c r="AB1" s="172"/>
      <c r="AC1" s="172"/>
      <c r="AD1" s="172"/>
      <c r="AE1" s="139"/>
      <c r="AG1" s="172"/>
      <c r="AH1" s="172"/>
      <c r="AI1" s="172"/>
      <c r="AJ1" s="139"/>
      <c r="AL1" s="172"/>
      <c r="AM1" s="172"/>
      <c r="AN1" s="172"/>
      <c r="AO1" s="139"/>
      <c r="AQ1" s="172"/>
      <c r="AR1" s="172"/>
      <c r="AS1" s="172"/>
      <c r="AT1" s="139"/>
      <c r="AV1" s="172"/>
      <c r="AW1" s="172"/>
      <c r="AX1" s="172"/>
      <c r="AY1" s="139"/>
      <c r="BA1" s="172"/>
      <c r="BB1" s="172"/>
      <c r="BC1" s="172"/>
      <c r="BD1" s="139"/>
      <c r="BF1" s="172"/>
      <c r="BG1" s="172"/>
      <c r="BH1" s="172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fQIJkXhtg2Y7IQxeAfJln8DNAp7+WI8ik7N2/KAi2SpTBWw2iVMrLvogljDFHvjPhRd8LyeLadEFfoONXmDo/Q==" saltValue="CyJeyeSzwPmkFl9VOoVL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7CDC-BE12-4D3F-A8AD-F751693BD6F6}"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3" t="s">
        <v>1829</v>
      </c>
      <c r="D1" s="213"/>
      <c r="E1" s="213"/>
      <c r="F1" s="139"/>
      <c r="H1" s="172"/>
      <c r="I1" s="172"/>
      <c r="J1" s="172"/>
      <c r="K1" s="139"/>
      <c r="M1" s="172"/>
      <c r="N1" s="172"/>
      <c r="O1" s="172"/>
      <c r="P1" s="172"/>
      <c r="Q1" s="172"/>
      <c r="S1" s="139"/>
      <c r="U1" s="172"/>
      <c r="V1" s="172"/>
      <c r="W1" s="172"/>
      <c r="X1" s="172"/>
      <c r="Y1" s="172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3" t="s">
        <v>1179</v>
      </c>
      <c r="N5" s="173" t="s">
        <v>1180</v>
      </c>
      <c r="O5" s="173" t="s">
        <v>1181</v>
      </c>
      <c r="P5" s="173" t="s">
        <v>1182</v>
      </c>
      <c r="Q5" s="173" t="s">
        <v>610</v>
      </c>
      <c r="R5" s="173" t="s">
        <v>1183</v>
      </c>
      <c r="S5" s="174"/>
      <c r="U5" s="175" t="s">
        <v>1179</v>
      </c>
      <c r="V5" s="175" t="s">
        <v>1180</v>
      </c>
      <c r="W5" s="175" t="s">
        <v>1181</v>
      </c>
      <c r="X5" s="175" t="s">
        <v>1182</v>
      </c>
      <c r="Y5" s="175" t="s">
        <v>610</v>
      </c>
      <c r="Z5" s="175" t="s">
        <v>1183</v>
      </c>
    </row>
    <row r="6" spans="1:26" x14ac:dyDescent="0.2">
      <c r="M6" s="176">
        <f>DatosMedioAmbiente!C53</f>
        <v>0</v>
      </c>
      <c r="N6" s="176">
        <f>DatosMedioAmbiente!C55</f>
        <v>0</v>
      </c>
      <c r="O6" s="176">
        <f>DatosMedioAmbiente!C57</f>
        <v>0</v>
      </c>
      <c r="P6" s="176">
        <f>DatosMedioAmbiente!C59</f>
        <v>2</v>
      </c>
      <c r="Q6" s="176">
        <f>DatosMedioAmbiente!C61</f>
        <v>0</v>
      </c>
      <c r="R6" s="176">
        <f>DatosMedioAmbiente!C63</f>
        <v>3</v>
      </c>
      <c r="S6" s="174"/>
      <c r="U6" s="177">
        <f>DatosMedioAmbiente!C54</f>
        <v>0</v>
      </c>
      <c r="V6" s="177">
        <f>DatosMedioAmbiente!C56</f>
        <v>0</v>
      </c>
      <c r="W6" s="177">
        <f>DatosMedioAmbiente!C58</f>
        <v>0</v>
      </c>
      <c r="X6" s="177">
        <f>DatosMedioAmbiente!C60</f>
        <v>2</v>
      </c>
      <c r="Y6" s="177">
        <f>DatosMedioAmbiente!C62</f>
        <v>0</v>
      </c>
      <c r="Z6" s="177">
        <f>DatosMedioAmbiente!C64</f>
        <v>2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c+rjmO9IWcMcRbXQb6RfCdB0M05M7hb2/oFxzt1iQLv3yI4YFbZUXRv8gnq8WXloOT33B4EDNCz59OGsXwKxGA==" saltValue="Km0QyVPVzCrOTWcuOFdSB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4B74-BEFE-44E3-96F4-F4C3DC419F47}">
  <dimension ref="A1:BI15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1632</v>
      </c>
      <c r="G2" s="91" t="s">
        <v>1625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C2" s="91" t="s">
        <v>1133</v>
      </c>
      <c r="AD2" s="91" t="s">
        <v>642</v>
      </c>
      <c r="AE2" s="91" t="s">
        <v>1179</v>
      </c>
      <c r="AF2" s="91" t="s">
        <v>1082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V2" s="91" t="s">
        <v>642</v>
      </c>
      <c r="AW2" s="91" t="s">
        <v>1182</v>
      </c>
      <c r="AX2" s="91" t="s">
        <v>1182</v>
      </c>
      <c r="AY2" s="91" t="s">
        <v>15</v>
      </c>
      <c r="AZ2" s="91" t="s">
        <v>1004</v>
      </c>
      <c r="BA2" s="91" t="s">
        <v>77</v>
      </c>
      <c r="BC2" s="91" t="s">
        <v>974</v>
      </c>
      <c r="BD2" s="91" t="s">
        <v>955</v>
      </c>
      <c r="BE2" s="91" t="s">
        <v>1662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970</v>
      </c>
      <c r="G3" s="91" t="s">
        <v>1626</v>
      </c>
      <c r="H3" s="91" t="s">
        <v>1625</v>
      </c>
      <c r="I3" s="91" t="s">
        <v>1625</v>
      </c>
      <c r="J3" s="91" t="s">
        <v>1626</v>
      </c>
      <c r="K3" s="91" t="s">
        <v>1625</v>
      </c>
      <c r="L3" s="91" t="s">
        <v>1625</v>
      </c>
      <c r="M3" s="91" t="s">
        <v>1625</v>
      </c>
      <c r="O3" s="91" t="s">
        <v>1625</v>
      </c>
      <c r="P3" s="91" t="s">
        <v>1676</v>
      </c>
      <c r="Q3" s="91" t="s">
        <v>1626</v>
      </c>
      <c r="R3" s="91" t="s">
        <v>1037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C3" s="91" t="s">
        <v>1134</v>
      </c>
      <c r="AD3" s="91" t="s">
        <v>644</v>
      </c>
      <c r="AE3" s="91" t="s">
        <v>1180</v>
      </c>
      <c r="AF3" s="91" t="s">
        <v>1189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V3" s="91" t="s">
        <v>644</v>
      </c>
      <c r="AW3" s="91" t="s">
        <v>1183</v>
      </c>
      <c r="AX3" s="91" t="s">
        <v>1183</v>
      </c>
      <c r="AY3" s="91" t="s">
        <v>999</v>
      </c>
      <c r="AZ3" s="91" t="s">
        <v>1005</v>
      </c>
      <c r="BA3" s="91" t="s">
        <v>1798</v>
      </c>
      <c r="BC3" s="91" t="s">
        <v>975</v>
      </c>
      <c r="BD3" s="91" t="s">
        <v>329</v>
      </c>
      <c r="BE3" s="91" t="s">
        <v>1663</v>
      </c>
      <c r="BH3" s="91" t="s">
        <v>1139</v>
      </c>
      <c r="BI3" s="91" t="s">
        <v>1144</v>
      </c>
    </row>
    <row r="4" spans="1:61" x14ac:dyDescent="0.2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1634</v>
      </c>
      <c r="G4" s="91" t="s">
        <v>970</v>
      </c>
      <c r="H4" s="91" t="s">
        <v>1626</v>
      </c>
      <c r="I4" s="91" t="s">
        <v>1632</v>
      </c>
      <c r="J4" s="91" t="s">
        <v>1632</v>
      </c>
      <c r="K4" s="91" t="s">
        <v>1628</v>
      </c>
      <c r="L4" s="91" t="s">
        <v>1628</v>
      </c>
      <c r="M4" s="91" t="s">
        <v>1629</v>
      </c>
      <c r="O4" s="91" t="s">
        <v>1626</v>
      </c>
      <c r="Q4" s="91" t="s">
        <v>1676</v>
      </c>
      <c r="R4" s="91" t="s">
        <v>1038</v>
      </c>
      <c r="S4" s="91" t="s">
        <v>1672</v>
      </c>
      <c r="T4" s="91" t="s">
        <v>1676</v>
      </c>
      <c r="V4" s="91" t="s">
        <v>26</v>
      </c>
      <c r="W4" s="91" t="s">
        <v>1767</v>
      </c>
      <c r="AC4" s="91" t="s">
        <v>1135</v>
      </c>
      <c r="AD4" s="91" t="s">
        <v>646</v>
      </c>
      <c r="AE4" s="91" t="s">
        <v>1182</v>
      </c>
      <c r="AF4" s="91" t="s">
        <v>1122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V4" s="91" t="s">
        <v>646</v>
      </c>
      <c r="AY4" s="91" t="s">
        <v>1000</v>
      </c>
      <c r="AZ4" s="91" t="s">
        <v>1006</v>
      </c>
      <c r="BA4" s="91" t="s">
        <v>1799</v>
      </c>
      <c r="BC4" s="91" t="s">
        <v>1800</v>
      </c>
      <c r="BD4" s="91" t="s">
        <v>956</v>
      </c>
      <c r="BE4" s="91" t="s">
        <v>1664</v>
      </c>
      <c r="BH4" s="91" t="s">
        <v>1140</v>
      </c>
    </row>
    <row r="5" spans="1:61" x14ac:dyDescent="0.2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1627</v>
      </c>
      <c r="F5" s="91" t="s">
        <v>1179</v>
      </c>
      <c r="G5" s="91" t="s">
        <v>1639</v>
      </c>
      <c r="H5" s="91" t="s">
        <v>970</v>
      </c>
      <c r="I5" s="91" t="s">
        <v>970</v>
      </c>
      <c r="J5" s="91" t="s">
        <v>970</v>
      </c>
      <c r="K5" s="91" t="s">
        <v>1640</v>
      </c>
      <c r="L5" s="91" t="s">
        <v>1637</v>
      </c>
      <c r="M5" s="91" t="s">
        <v>1630</v>
      </c>
      <c r="O5" s="91" t="s">
        <v>1632</v>
      </c>
      <c r="R5" s="91" t="s">
        <v>1039</v>
      </c>
      <c r="S5" s="91" t="s">
        <v>1676</v>
      </c>
      <c r="V5" s="91" t="s">
        <v>27</v>
      </c>
      <c r="AC5" s="91" t="s">
        <v>1136</v>
      </c>
      <c r="AD5" s="91" t="s">
        <v>648</v>
      </c>
      <c r="AE5" s="91" t="s">
        <v>610</v>
      </c>
      <c r="AF5" s="91" t="s">
        <v>1190</v>
      </c>
      <c r="AI5" s="91" t="s">
        <v>233</v>
      </c>
      <c r="AL5" s="91" t="s">
        <v>648</v>
      </c>
      <c r="AM5" s="91" t="s">
        <v>648</v>
      </c>
      <c r="AN5" s="91" t="s">
        <v>650</v>
      </c>
      <c r="AO5" s="91" t="s">
        <v>648</v>
      </c>
      <c r="AV5" s="91" t="s">
        <v>650</v>
      </c>
      <c r="AY5" s="91" t="s">
        <v>1001</v>
      </c>
      <c r="AZ5" s="91" t="s">
        <v>1007</v>
      </c>
      <c r="BC5" s="91" t="s">
        <v>981</v>
      </c>
      <c r="BD5" s="91" t="s">
        <v>957</v>
      </c>
      <c r="BE5" s="91" t="s">
        <v>1804</v>
      </c>
    </row>
    <row r="6" spans="1:61" x14ac:dyDescent="0.2">
      <c r="A6" s="91" t="s">
        <v>1761</v>
      </c>
      <c r="B6" s="91" t="s">
        <v>105</v>
      </c>
      <c r="C6" s="91" t="s">
        <v>1744</v>
      </c>
      <c r="D6" s="91" t="s">
        <v>1632</v>
      </c>
      <c r="E6" s="91" t="s">
        <v>1628</v>
      </c>
      <c r="F6" s="91" t="s">
        <v>1648</v>
      </c>
      <c r="G6" s="91" t="s">
        <v>1642</v>
      </c>
      <c r="H6" s="91" t="s">
        <v>1637</v>
      </c>
      <c r="I6" s="91" t="s">
        <v>1637</v>
      </c>
      <c r="J6" s="91" t="s">
        <v>1638</v>
      </c>
      <c r="L6" s="91" t="s">
        <v>1640</v>
      </c>
      <c r="O6" s="91" t="s">
        <v>970</v>
      </c>
      <c r="R6" s="91" t="s">
        <v>1040</v>
      </c>
      <c r="V6" s="91" t="s">
        <v>28</v>
      </c>
      <c r="AD6" s="91" t="s">
        <v>650</v>
      </c>
      <c r="AI6" s="91" t="s">
        <v>236</v>
      </c>
      <c r="AL6" s="91" t="s">
        <v>650</v>
      </c>
      <c r="AM6" s="91" t="s">
        <v>650</v>
      </c>
      <c r="AN6" s="91" t="s">
        <v>652</v>
      </c>
      <c r="AO6" s="91" t="s">
        <v>650</v>
      </c>
      <c r="AV6" s="91" t="s">
        <v>652</v>
      </c>
      <c r="AY6" s="91" t="s">
        <v>1002</v>
      </c>
      <c r="AZ6" s="91" t="s">
        <v>1002</v>
      </c>
      <c r="BC6" s="91" t="s">
        <v>982</v>
      </c>
      <c r="BD6" s="91" t="s">
        <v>958</v>
      </c>
      <c r="BE6" s="91" t="s">
        <v>1016</v>
      </c>
    </row>
    <row r="7" spans="1:61" x14ac:dyDescent="0.2">
      <c r="B7" s="91" t="s">
        <v>106</v>
      </c>
      <c r="C7" s="91" t="s">
        <v>1745</v>
      </c>
      <c r="D7" s="91" t="s">
        <v>970</v>
      </c>
      <c r="E7" s="91" t="s">
        <v>970</v>
      </c>
      <c r="F7" s="91" t="s">
        <v>106</v>
      </c>
      <c r="G7" s="91" t="s">
        <v>1648</v>
      </c>
      <c r="H7" s="91" t="s">
        <v>1638</v>
      </c>
      <c r="I7" s="91" t="s">
        <v>1638</v>
      </c>
      <c r="J7" s="91" t="s">
        <v>1639</v>
      </c>
      <c r="O7" s="91" t="s">
        <v>1638</v>
      </c>
      <c r="R7" s="91" t="s">
        <v>1041</v>
      </c>
      <c r="AD7" s="91" t="s">
        <v>652</v>
      </c>
      <c r="AI7" s="91" t="s">
        <v>237</v>
      </c>
      <c r="AL7" s="91" t="s">
        <v>652</v>
      </c>
      <c r="AM7" s="91" t="s">
        <v>652</v>
      </c>
      <c r="AN7" s="91" t="s">
        <v>654</v>
      </c>
      <c r="AO7" s="91" t="s">
        <v>652</v>
      </c>
      <c r="AV7" s="91" t="s">
        <v>654</v>
      </c>
      <c r="BC7" s="91" t="s">
        <v>1801</v>
      </c>
      <c r="BD7" s="91" t="s">
        <v>959</v>
      </c>
      <c r="BE7" s="91" t="s">
        <v>1667</v>
      </c>
    </row>
    <row r="8" spans="1:61" x14ac:dyDescent="0.2">
      <c r="C8" s="91" t="s">
        <v>1746</v>
      </c>
      <c r="D8" s="91" t="s">
        <v>1637</v>
      </c>
      <c r="E8" s="91" t="s">
        <v>1637</v>
      </c>
      <c r="G8" s="91" t="s">
        <v>106</v>
      </c>
      <c r="H8" s="91" t="s">
        <v>1639</v>
      </c>
      <c r="I8" s="91" t="s">
        <v>1639</v>
      </c>
      <c r="J8" s="91" t="s">
        <v>1642</v>
      </c>
      <c r="O8" s="91" t="s">
        <v>1639</v>
      </c>
      <c r="AD8" s="91" t="s">
        <v>654</v>
      </c>
      <c r="AI8" s="91" t="s">
        <v>238</v>
      </c>
      <c r="AL8" s="91" t="s">
        <v>654</v>
      </c>
      <c r="BC8" s="91" t="s">
        <v>984</v>
      </c>
      <c r="BD8" s="91" t="s">
        <v>960</v>
      </c>
    </row>
    <row r="9" spans="1:61" x14ac:dyDescent="0.2">
      <c r="C9" s="91" t="s">
        <v>204</v>
      </c>
      <c r="D9" s="91" t="s">
        <v>1638</v>
      </c>
      <c r="E9" s="91" t="s">
        <v>1638</v>
      </c>
      <c r="H9" s="91" t="s">
        <v>1642</v>
      </c>
      <c r="I9" s="91" t="s">
        <v>1640</v>
      </c>
      <c r="J9" s="91" t="s">
        <v>1644</v>
      </c>
      <c r="O9" s="91" t="s">
        <v>1642</v>
      </c>
      <c r="AI9" s="91" t="s">
        <v>106</v>
      </c>
      <c r="BC9" s="91" t="s">
        <v>972</v>
      </c>
      <c r="BD9" s="91" t="s">
        <v>513</v>
      </c>
    </row>
    <row r="10" spans="1:61" x14ac:dyDescent="0.2">
      <c r="C10" s="91" t="s">
        <v>1747</v>
      </c>
      <c r="D10" s="91" t="s">
        <v>1639</v>
      </c>
      <c r="E10" s="91" t="s">
        <v>1642</v>
      </c>
      <c r="H10" s="91" t="s">
        <v>1644</v>
      </c>
      <c r="I10" s="91" t="s">
        <v>1642</v>
      </c>
      <c r="J10" s="91" t="s">
        <v>106</v>
      </c>
      <c r="O10" s="91" t="s">
        <v>1644</v>
      </c>
      <c r="BD10" s="91" t="s">
        <v>961</v>
      </c>
    </row>
    <row r="11" spans="1:61" x14ac:dyDescent="0.2">
      <c r="C11" s="91" t="s">
        <v>284</v>
      </c>
      <c r="D11" s="91" t="s">
        <v>1640</v>
      </c>
      <c r="E11" s="91" t="s">
        <v>1648</v>
      </c>
      <c r="H11" s="91" t="s">
        <v>106</v>
      </c>
      <c r="I11" s="91" t="s">
        <v>1644</v>
      </c>
      <c r="O11" s="91" t="s">
        <v>106</v>
      </c>
      <c r="BD11" s="91" t="s">
        <v>963</v>
      </c>
    </row>
    <row r="12" spans="1:61" x14ac:dyDescent="0.2">
      <c r="D12" s="91" t="s">
        <v>1642</v>
      </c>
      <c r="I12" s="91" t="s">
        <v>1648</v>
      </c>
      <c r="BD12" s="91" t="s">
        <v>964</v>
      </c>
    </row>
    <row r="13" spans="1:61" x14ac:dyDescent="0.2">
      <c r="D13" s="91" t="s">
        <v>1644</v>
      </c>
      <c r="I13" s="91" t="s">
        <v>106</v>
      </c>
      <c r="BD13" s="91" t="s">
        <v>965</v>
      </c>
    </row>
    <row r="14" spans="1:61" x14ac:dyDescent="0.2">
      <c r="D14" s="91" t="s">
        <v>1648</v>
      </c>
      <c r="BD14" s="91" t="s">
        <v>106</v>
      </c>
    </row>
    <row r="15" spans="1:61" x14ac:dyDescent="0.2">
      <c r="D15" s="91" t="s">
        <v>106</v>
      </c>
      <c r="BD15" s="91" t="s">
        <v>967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23CE-ED30-4517-85BF-87A0BE5C82CB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243</v>
      </c>
      <c r="D4" s="99">
        <f>SUM(DatosViolenciaGénero!D63:D69)</f>
        <v>308</v>
      </c>
    </row>
    <row r="5" spans="2:4" x14ac:dyDescent="0.2">
      <c r="B5" s="98" t="s">
        <v>1626</v>
      </c>
      <c r="C5" s="99">
        <f>SUM(DatosViolenciaGénero!C70:C73)</f>
        <v>1</v>
      </c>
      <c r="D5" s="99">
        <f>SUM(DatosViolenciaGénero!D70:D73)</f>
        <v>43</v>
      </c>
    </row>
    <row r="6" spans="2:4" ht="12.75" customHeight="1" x14ac:dyDescent="0.2">
      <c r="B6" s="98" t="s">
        <v>1672</v>
      </c>
      <c r="C6" s="99">
        <f>DatosViolenciaGénero!C74</f>
        <v>2</v>
      </c>
      <c r="D6" s="99">
        <f>DatosViolenciaGénero!D74</f>
        <v>0</v>
      </c>
    </row>
    <row r="7" spans="2:4" ht="12.75" customHeight="1" x14ac:dyDescent="0.2">
      <c r="B7" s="98" t="s">
        <v>1673</v>
      </c>
      <c r="C7" s="99">
        <f>SUM(DatosViolenciaGénero!C75:C77)</f>
        <v>0</v>
      </c>
      <c r="D7" s="99">
        <f>SUM(DatosViolenciaGénero!D75:D77)</f>
        <v>0</v>
      </c>
    </row>
    <row r="8" spans="2:4" ht="12.75" customHeight="1" x14ac:dyDescent="0.2">
      <c r="B8" s="98" t="s">
        <v>1674</v>
      </c>
      <c r="C8" s="99">
        <f>DatosViolenciaGénero!C81</f>
        <v>0</v>
      </c>
      <c r="D8" s="99">
        <f>DatosViolenciaGénero!D81</f>
        <v>0</v>
      </c>
    </row>
    <row r="9" spans="2:4" ht="12.75" customHeight="1" x14ac:dyDescent="0.2">
      <c r="B9" s="98" t="s">
        <v>1675</v>
      </c>
      <c r="C9" s="99">
        <f>DatosViolenciaGénero!C78</f>
        <v>0</v>
      </c>
      <c r="D9" s="99">
        <f>DatosViolenciaGénero!D78</f>
        <v>0</v>
      </c>
    </row>
    <row r="10" spans="2:4" ht="12.75" customHeight="1" x14ac:dyDescent="0.2">
      <c r="B10" s="98" t="s">
        <v>1676</v>
      </c>
      <c r="C10" s="99">
        <f>SUM(DatosViolenciaGénero!C79:C80)</f>
        <v>25</v>
      </c>
      <c r="D10" s="99">
        <f>SUM(DatosViolenciaGénero!D79:D80)</f>
        <v>95</v>
      </c>
    </row>
    <row r="14" spans="2:4" ht="12.95" customHeight="1" thickTop="1" thickBot="1" x14ac:dyDescent="0.25">
      <c r="B14" s="219" t="s">
        <v>1680</v>
      </c>
      <c r="C14" s="219"/>
    </row>
    <row r="15" spans="2:4" ht="13.5" thickTop="1" x14ac:dyDescent="0.2">
      <c r="B15" s="100" t="s">
        <v>1678</v>
      </c>
      <c r="C15" s="101">
        <f>DatosViolenciaGénero!C38</f>
        <v>7</v>
      </c>
    </row>
    <row r="16" spans="2:4" ht="13.5" thickBot="1" x14ac:dyDescent="0.25">
      <c r="B16" s="102" t="s">
        <v>1679</v>
      </c>
      <c r="C16" s="103">
        <f>DatosViolenciaGénero!C39</f>
        <v>72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A0EE-9917-4AEC-B3F8-1BD0F7D4535B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8</v>
      </c>
      <c r="D4" s="99">
        <f>SUM(DatosViolenciaDoméstica!D48:D54)</f>
        <v>44</v>
      </c>
    </row>
    <row r="5" spans="2:4" x14ac:dyDescent="0.2">
      <c r="B5" s="98" t="s">
        <v>1626</v>
      </c>
      <c r="C5" s="99">
        <f>SUM(DatosViolenciaDoméstica!C55:C58)</f>
        <v>0</v>
      </c>
      <c r="D5" s="99">
        <f>SUM(DatosViolenciaDoméstica!D55:D58)</f>
        <v>2</v>
      </c>
    </row>
    <row r="6" spans="2:4" ht="12.75" customHeight="1" x14ac:dyDescent="0.2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">
      <c r="B7" s="98" t="s">
        <v>1673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1</v>
      </c>
      <c r="D10" s="99">
        <f>SUM(DatosViolenciaDoméstica!D64:D65)</f>
        <v>10</v>
      </c>
    </row>
    <row r="14" spans="2:4" ht="12.95" customHeight="1" thickTop="1" thickBot="1" x14ac:dyDescent="0.25">
      <c r="B14" s="219" t="s">
        <v>1677</v>
      </c>
      <c r="C14" s="219"/>
    </row>
    <row r="15" spans="2:4" ht="13.5" thickTop="1" x14ac:dyDescent="0.2">
      <c r="B15" s="100" t="s">
        <v>1678</v>
      </c>
      <c r="C15" s="101">
        <f>DatosViolenciaDoméstica!C33</f>
        <v>0</v>
      </c>
    </row>
    <row r="16" spans="2:4" ht="13.5" thickBot="1" x14ac:dyDescent="0.25">
      <c r="B16" s="102" t="s">
        <v>1679</v>
      </c>
      <c r="C16" s="103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072E-B1E4-4B8F-AC53-BAAAF3FA1908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0" t="s">
        <v>1661</v>
      </c>
      <c r="C3" s="220"/>
    </row>
    <row r="4" spans="2:3" x14ac:dyDescent="0.2">
      <c r="B4" s="92" t="s">
        <v>1662</v>
      </c>
      <c r="C4" s="93">
        <f>DatosMenores!C69</f>
        <v>51</v>
      </c>
    </row>
    <row r="5" spans="2:3" x14ac:dyDescent="0.2">
      <c r="B5" s="92" t="s">
        <v>1663</v>
      </c>
      <c r="C5" s="94">
        <f>DatosMenores!C70</f>
        <v>8</v>
      </c>
    </row>
    <row r="6" spans="2:3" x14ac:dyDescent="0.2">
      <c r="B6" s="92" t="s">
        <v>1664</v>
      </c>
      <c r="C6" s="94">
        <f>DatosMenores!C71</f>
        <v>255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23</v>
      </c>
    </row>
    <row r="9" spans="2:3" ht="25.5" x14ac:dyDescent="0.2">
      <c r="B9" s="92" t="s">
        <v>1666</v>
      </c>
      <c r="C9" s="94">
        <f>DatosMenores!C76</f>
        <v>0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1667</v>
      </c>
      <c r="C11" s="94">
        <f>DatosMenores!C77</f>
        <v>4</v>
      </c>
    </row>
    <row r="12" spans="2:3" x14ac:dyDescent="0.2">
      <c r="B12" s="92" t="s">
        <v>1668</v>
      </c>
      <c r="C12" s="94">
        <f>DatosMenores!C79</f>
        <v>0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D283-38CD-4140-B16D-AC2D66883D79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1" t="s">
        <v>1624</v>
      </c>
      <c r="C11" s="221"/>
      <c r="D11" s="76">
        <f>DatosDelitos!C5+DatosDelitos!C13-DatosDelitos!C17</f>
        <v>3411</v>
      </c>
      <c r="E11" s="77">
        <f>DatosDelitos!H5+DatosDelitos!H13-DatosDelitos!H17</f>
        <v>201</v>
      </c>
      <c r="F11" s="77">
        <f>DatosDelitos!I5+DatosDelitos!I13-DatosDelitos!I17</f>
        <v>149</v>
      </c>
      <c r="G11" s="77">
        <f>DatosDelitos!J5+DatosDelitos!J13-DatosDelitos!J17</f>
        <v>7</v>
      </c>
      <c r="H11" s="78">
        <f>DatosDelitos!K5+DatosDelitos!K13-DatosDelitos!K17</f>
        <v>6</v>
      </c>
      <c r="I11" s="78">
        <f>DatosDelitos!L5+DatosDelitos!L13-DatosDelitos!L17</f>
        <v>5</v>
      </c>
      <c r="J11" s="78">
        <f>DatosDelitos!M5+DatosDelitos!M13-DatosDelitos!M17</f>
        <v>5</v>
      </c>
      <c r="K11" s="78">
        <f>DatosDelitos!O5+DatosDelitos!O13-DatosDelitos!O17</f>
        <v>4</v>
      </c>
      <c r="L11" s="79">
        <f>DatosDelitos!P5+DatosDelitos!P13-DatosDelitos!P17</f>
        <v>192</v>
      </c>
    </row>
    <row r="12" spans="2:13" ht="13.15" customHeight="1" x14ac:dyDescent="0.2">
      <c r="B12" s="222" t="s">
        <v>324</v>
      </c>
      <c r="C12" s="222"/>
      <c r="D12" s="80">
        <f>DatosDelitos!C10</f>
        <v>2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2" t="s">
        <v>342</v>
      </c>
      <c r="C13" s="222"/>
      <c r="D13" s="80">
        <f>DatosDelitos!C20</f>
        <v>1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2" t="s">
        <v>347</v>
      </c>
      <c r="C14" s="222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2" t="s">
        <v>1625</v>
      </c>
      <c r="C15" s="222"/>
      <c r="D15" s="80">
        <f>DatosDelitos!C17+DatosDelitos!C44</f>
        <v>1529</v>
      </c>
      <c r="E15" s="81">
        <f>DatosDelitos!H17+DatosDelitos!H44</f>
        <v>212</v>
      </c>
      <c r="F15" s="81">
        <f>DatosDelitos!I16+DatosDelitos!I44</f>
        <v>38</v>
      </c>
      <c r="G15" s="81">
        <f>DatosDelitos!J17+DatosDelitos!J44</f>
        <v>2</v>
      </c>
      <c r="H15" s="81">
        <f>DatosDelitos!K17+DatosDelitos!K44</f>
        <v>1</v>
      </c>
      <c r="I15" s="81">
        <f>DatosDelitos!L17+DatosDelitos!L44</f>
        <v>1</v>
      </c>
      <c r="J15" s="81">
        <f>DatosDelitos!M17+DatosDelitos!M44</f>
        <v>0</v>
      </c>
      <c r="K15" s="81">
        <f>DatosDelitos!O17+DatosDelitos!O44</f>
        <v>7</v>
      </c>
      <c r="L15" s="82">
        <f>DatosDelitos!P17+DatosDelitos!P44</f>
        <v>292</v>
      </c>
    </row>
    <row r="16" spans="2:13" ht="13.15" customHeight="1" x14ac:dyDescent="0.2">
      <c r="B16" s="222" t="s">
        <v>1626</v>
      </c>
      <c r="C16" s="222"/>
      <c r="D16" s="80">
        <f>DatosDelitos!C30</f>
        <v>604</v>
      </c>
      <c r="E16" s="81">
        <f>DatosDelitos!H30</f>
        <v>40</v>
      </c>
      <c r="F16" s="81">
        <f>DatosDelitos!I30</f>
        <v>66</v>
      </c>
      <c r="G16" s="81">
        <f>DatosDelitos!J30</f>
        <v>0</v>
      </c>
      <c r="H16" s="81">
        <f>DatosDelitos!K30</f>
        <v>0</v>
      </c>
      <c r="I16" s="81">
        <f>DatosDelitos!L30</f>
        <v>0</v>
      </c>
      <c r="J16" s="81">
        <f>DatosDelitos!M30</f>
        <v>0</v>
      </c>
      <c r="K16" s="81">
        <f>DatosDelitos!O30</f>
        <v>1</v>
      </c>
      <c r="L16" s="82">
        <f>DatosDelitos!P30</f>
        <v>150</v>
      </c>
    </row>
    <row r="17" spans="2:12" ht="13.15" customHeight="1" x14ac:dyDescent="0.2">
      <c r="B17" s="223" t="s">
        <v>1627</v>
      </c>
      <c r="C17" s="223"/>
      <c r="D17" s="80">
        <f>DatosDelitos!C42-DatosDelitos!C44</f>
        <v>32</v>
      </c>
      <c r="E17" s="81">
        <f>DatosDelitos!H42-DatosDelitos!H44</f>
        <v>1</v>
      </c>
      <c r="F17" s="81">
        <f>DatosDelitos!I42-DatosDelitos!I44</f>
        <v>2</v>
      </c>
      <c r="G17" s="81">
        <f>DatosDelitos!J42-DatosDelitos!J44</f>
        <v>0</v>
      </c>
      <c r="H17" s="81">
        <f>DatosDelitos!K42-DatosDelitos!K44</f>
        <v>0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2</v>
      </c>
      <c r="L17" s="82">
        <f>DatosDelitos!P42-DatosDelitos!P44</f>
        <v>0</v>
      </c>
    </row>
    <row r="18" spans="2:12" ht="13.15" customHeight="1" x14ac:dyDescent="0.2">
      <c r="B18" s="222" t="s">
        <v>1628</v>
      </c>
      <c r="C18" s="222"/>
      <c r="D18" s="80">
        <f>DatosDelitos!C50</f>
        <v>297</v>
      </c>
      <c r="E18" s="81">
        <f>DatosDelitos!H50</f>
        <v>39</v>
      </c>
      <c r="F18" s="81">
        <f>DatosDelitos!I50</f>
        <v>18</v>
      </c>
      <c r="G18" s="81">
        <f>DatosDelitos!J50</f>
        <v>20</v>
      </c>
      <c r="H18" s="81">
        <f>DatosDelitos!K50</f>
        <v>4</v>
      </c>
      <c r="I18" s="81">
        <f>DatosDelitos!L50</f>
        <v>0</v>
      </c>
      <c r="J18" s="81">
        <f>DatosDelitos!M50</f>
        <v>0</v>
      </c>
      <c r="K18" s="81">
        <f>DatosDelitos!O50</f>
        <v>1</v>
      </c>
      <c r="L18" s="82">
        <f>DatosDelitos!P50</f>
        <v>25</v>
      </c>
    </row>
    <row r="19" spans="2:12" ht="13.15" customHeight="1" x14ac:dyDescent="0.2">
      <c r="B19" s="222" t="s">
        <v>1629</v>
      </c>
      <c r="C19" s="222"/>
      <c r="D19" s="80">
        <f>DatosDelitos!C72</f>
        <v>4</v>
      </c>
      <c r="E19" s="81">
        <f>DatosDelitos!H72</f>
        <v>0</v>
      </c>
      <c r="F19" s="81">
        <f>DatosDelitos!I72</f>
        <v>0</v>
      </c>
      <c r="G19" s="81">
        <f>DatosDelitos!J72</f>
        <v>0</v>
      </c>
      <c r="H19" s="81">
        <f>DatosDelitos!K72</f>
        <v>0</v>
      </c>
      <c r="I19" s="81">
        <f>DatosDelitos!L72</f>
        <v>1</v>
      </c>
      <c r="J19" s="81">
        <f>DatosDelitos!M72</f>
        <v>0</v>
      </c>
      <c r="K19" s="81">
        <f>DatosDelitos!O72</f>
        <v>0</v>
      </c>
      <c r="L19" s="82">
        <f>DatosDelitos!P72</f>
        <v>0</v>
      </c>
    </row>
    <row r="20" spans="2:12" ht="27" customHeight="1" x14ac:dyDescent="0.2">
      <c r="B20" s="222" t="s">
        <v>1630</v>
      </c>
      <c r="C20" s="222"/>
      <c r="D20" s="80">
        <f>DatosDelitos!C74</f>
        <v>45</v>
      </c>
      <c r="E20" s="81">
        <f>DatosDelitos!H74</f>
        <v>10</v>
      </c>
      <c r="F20" s="81">
        <f>DatosDelitos!I74</f>
        <v>4</v>
      </c>
      <c r="G20" s="81">
        <f>DatosDelitos!J74</f>
        <v>0</v>
      </c>
      <c r="H20" s="81">
        <f>DatosDelitos!K74</f>
        <v>0</v>
      </c>
      <c r="I20" s="81">
        <f>DatosDelitos!L74</f>
        <v>1</v>
      </c>
      <c r="J20" s="81">
        <f>DatosDelitos!M74</f>
        <v>0</v>
      </c>
      <c r="K20" s="81">
        <f>DatosDelitos!O74</f>
        <v>0</v>
      </c>
      <c r="L20" s="82">
        <f>DatosDelitos!P74</f>
        <v>4</v>
      </c>
    </row>
    <row r="21" spans="2:12" ht="13.15" customHeight="1" x14ac:dyDescent="0.2">
      <c r="B21" s="223" t="s">
        <v>1631</v>
      </c>
      <c r="C21" s="223"/>
      <c r="D21" s="80">
        <f>DatosDelitos!C82</f>
        <v>65</v>
      </c>
      <c r="E21" s="81">
        <f>DatosDelitos!H82</f>
        <v>3</v>
      </c>
      <c r="F21" s="81">
        <f>DatosDelitos!I82</f>
        <v>1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5</v>
      </c>
    </row>
    <row r="22" spans="2:12" ht="13.15" customHeight="1" x14ac:dyDescent="0.2">
      <c r="B22" s="222" t="s">
        <v>1632</v>
      </c>
      <c r="C22" s="222"/>
      <c r="D22" s="80">
        <f>DatosDelitos!C85</f>
        <v>387</v>
      </c>
      <c r="E22" s="81">
        <f>DatosDelitos!H85</f>
        <v>146</v>
      </c>
      <c r="F22" s="81">
        <f>DatosDelitos!I85</f>
        <v>84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64</v>
      </c>
    </row>
    <row r="23" spans="2:12" ht="13.15" customHeight="1" x14ac:dyDescent="0.2">
      <c r="B23" s="222" t="s">
        <v>970</v>
      </c>
      <c r="C23" s="222"/>
      <c r="D23" s="80">
        <f>DatosDelitos!C97</f>
        <v>3570</v>
      </c>
      <c r="E23" s="81">
        <f>DatosDelitos!H97</f>
        <v>602</v>
      </c>
      <c r="F23" s="81">
        <f>DatosDelitos!I97</f>
        <v>298</v>
      </c>
      <c r="G23" s="81">
        <f>DatosDelitos!J97</f>
        <v>0</v>
      </c>
      <c r="H23" s="81">
        <f>DatosDelitos!K97</f>
        <v>0</v>
      </c>
      <c r="I23" s="81">
        <f>DatosDelitos!L97</f>
        <v>0</v>
      </c>
      <c r="J23" s="81">
        <f>DatosDelitos!M97</f>
        <v>0</v>
      </c>
      <c r="K23" s="81">
        <f>DatosDelitos!O97</f>
        <v>10</v>
      </c>
      <c r="L23" s="82">
        <f>DatosDelitos!P97</f>
        <v>368</v>
      </c>
    </row>
    <row r="24" spans="2:12" ht="27" customHeight="1" x14ac:dyDescent="0.2">
      <c r="B24" s="222" t="s">
        <v>1633</v>
      </c>
      <c r="C24" s="222"/>
      <c r="D24" s="80">
        <f>DatosDelitos!C131</f>
        <v>8</v>
      </c>
      <c r="E24" s="81">
        <f>DatosDelitos!H131</f>
        <v>10</v>
      </c>
      <c r="F24" s="81">
        <f>DatosDelitos!I131</f>
        <v>10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2</v>
      </c>
    </row>
    <row r="25" spans="2:12" ht="13.15" customHeight="1" x14ac:dyDescent="0.2">
      <c r="B25" s="222" t="s">
        <v>1634</v>
      </c>
      <c r="C25" s="222"/>
      <c r="D25" s="80">
        <f>DatosDelitos!C137</f>
        <v>31</v>
      </c>
      <c r="E25" s="81">
        <f>DatosDelitos!H137</f>
        <v>5</v>
      </c>
      <c r="F25" s="81">
        <f>DatosDelitos!I137</f>
        <v>5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3</v>
      </c>
    </row>
    <row r="26" spans="2:12" ht="13.15" customHeight="1" x14ac:dyDescent="0.2">
      <c r="B26" s="223" t="s">
        <v>1635</v>
      </c>
      <c r="C26" s="223"/>
      <c r="D26" s="80">
        <f>DatosDelitos!C144</f>
        <v>1</v>
      </c>
      <c r="E26" s="81">
        <f>DatosDelitos!H144</f>
        <v>0</v>
      </c>
      <c r="F26" s="81">
        <f>DatosDelitos!I144</f>
        <v>0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">
      <c r="B27" s="222" t="s">
        <v>1636</v>
      </c>
      <c r="C27" s="222"/>
      <c r="D27" s="80">
        <f>DatosDelitos!C147</f>
        <v>64</v>
      </c>
      <c r="E27" s="81">
        <f>DatosDelitos!H147</f>
        <v>16</v>
      </c>
      <c r="F27" s="81">
        <f>DatosDelitos!I147</f>
        <v>6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8</v>
      </c>
    </row>
    <row r="28" spans="2:12" ht="13.15" customHeight="1" x14ac:dyDescent="0.2">
      <c r="B28" s="222" t="s">
        <v>1637</v>
      </c>
      <c r="C28" s="222"/>
      <c r="D28" s="80">
        <f>DatosDelitos!C156+SUM(DatosDelitos!C167:C172)</f>
        <v>277</v>
      </c>
      <c r="E28" s="81">
        <f>DatosDelitos!H156+SUM(DatosDelitos!H167:H172)</f>
        <v>87</v>
      </c>
      <c r="F28" s="81">
        <f>DatosDelitos!I156+SUM(DatosDelitos!I167:I172)</f>
        <v>14</v>
      </c>
      <c r="G28" s="81">
        <f>DatosDelitos!J156+SUM(DatosDelitos!J167:J172)</f>
        <v>0</v>
      </c>
      <c r="H28" s="81">
        <f>DatosDelitos!K156+SUM(DatosDelitos!K167:K172)</f>
        <v>1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13</v>
      </c>
      <c r="L28" s="81">
        <f>DatosDelitos!P156+SUM(DatosDelitos!P167:Q172)</f>
        <v>10</v>
      </c>
    </row>
    <row r="29" spans="2:12" ht="13.15" customHeight="1" x14ac:dyDescent="0.2">
      <c r="B29" s="222" t="s">
        <v>1638</v>
      </c>
      <c r="C29" s="222"/>
      <c r="D29" s="80">
        <f>SUM(DatosDelitos!C173:C177)</f>
        <v>114</v>
      </c>
      <c r="E29" s="81">
        <f>SUM(DatosDelitos!H173:H177)</f>
        <v>60</v>
      </c>
      <c r="F29" s="81">
        <f>SUM(DatosDelitos!I173:I177)</f>
        <v>79</v>
      </c>
      <c r="G29" s="81">
        <f>SUM(DatosDelitos!J173:J177)</f>
        <v>0</v>
      </c>
      <c r="H29" s="81">
        <f>SUM(DatosDelitos!K173:K177)</f>
        <v>0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8</v>
      </c>
      <c r="L29" s="81">
        <f>SUM(DatosDelitos!P173:P177)</f>
        <v>100</v>
      </c>
    </row>
    <row r="30" spans="2:12" ht="13.15" customHeight="1" x14ac:dyDescent="0.2">
      <c r="B30" s="222" t="s">
        <v>1639</v>
      </c>
      <c r="C30" s="222"/>
      <c r="D30" s="80">
        <f>DatosDelitos!C178</f>
        <v>660</v>
      </c>
      <c r="E30" s="81">
        <f>DatosDelitos!H178</f>
        <v>229</v>
      </c>
      <c r="F30" s="81">
        <f>DatosDelitos!I178</f>
        <v>180</v>
      </c>
      <c r="G30" s="81">
        <f>DatosDelitos!J178</f>
        <v>0</v>
      </c>
      <c r="H30" s="81">
        <f>DatosDelitos!K178</f>
        <v>0</v>
      </c>
      <c r="I30" s="81">
        <f>DatosDelitos!L178</f>
        <v>0</v>
      </c>
      <c r="J30" s="81">
        <f>DatosDelitos!M178</f>
        <v>0</v>
      </c>
      <c r="K30" s="81">
        <f>DatosDelitos!O178</f>
        <v>0</v>
      </c>
      <c r="L30" s="81">
        <f>DatosDelitos!P178</f>
        <v>1243</v>
      </c>
    </row>
    <row r="31" spans="2:12" ht="13.15" customHeight="1" x14ac:dyDescent="0.2">
      <c r="B31" s="222" t="s">
        <v>1640</v>
      </c>
      <c r="C31" s="222"/>
      <c r="D31" s="80">
        <f>DatosDelitos!C186</f>
        <v>307</v>
      </c>
      <c r="E31" s="81">
        <f>DatosDelitos!H186</f>
        <v>52</v>
      </c>
      <c r="F31" s="81">
        <f>DatosDelitos!I186</f>
        <v>26</v>
      </c>
      <c r="G31" s="81">
        <f>DatosDelitos!J186</f>
        <v>1</v>
      </c>
      <c r="H31" s="81">
        <f>DatosDelitos!K186</f>
        <v>1</v>
      </c>
      <c r="I31" s="81">
        <f>DatosDelitos!L186</f>
        <v>0</v>
      </c>
      <c r="J31" s="81">
        <f>DatosDelitos!M186</f>
        <v>0</v>
      </c>
      <c r="K31" s="81">
        <f>DatosDelitos!O186</f>
        <v>0</v>
      </c>
      <c r="L31" s="81">
        <f>DatosDelitos!P186</f>
        <v>46</v>
      </c>
    </row>
    <row r="32" spans="2:12" ht="13.15" customHeight="1" x14ac:dyDescent="0.2">
      <c r="B32" s="222" t="s">
        <v>1641</v>
      </c>
      <c r="C32" s="222"/>
      <c r="D32" s="80">
        <f>DatosDelitos!C201</f>
        <v>92</v>
      </c>
      <c r="E32" s="81">
        <f>DatosDelitos!H201</f>
        <v>9</v>
      </c>
      <c r="F32" s="81">
        <f>DatosDelitos!I201</f>
        <v>13</v>
      </c>
      <c r="G32" s="81">
        <f>DatosDelitos!J201</f>
        <v>0</v>
      </c>
      <c r="H32" s="81">
        <f>DatosDelitos!K201</f>
        <v>0</v>
      </c>
      <c r="I32" s="81">
        <f>DatosDelitos!L201</f>
        <v>0</v>
      </c>
      <c r="J32" s="81">
        <f>DatosDelitos!M201</f>
        <v>0</v>
      </c>
      <c r="K32" s="81">
        <f>DatosDelitos!O201</f>
        <v>0</v>
      </c>
      <c r="L32" s="81">
        <f>DatosDelitos!P201</f>
        <v>22</v>
      </c>
    </row>
    <row r="33" spans="2:13" ht="13.15" customHeight="1" x14ac:dyDescent="0.2">
      <c r="B33" s="222" t="s">
        <v>1642</v>
      </c>
      <c r="C33" s="222"/>
      <c r="D33" s="80">
        <f>DatosDelitos!C223</f>
        <v>660</v>
      </c>
      <c r="E33" s="81">
        <f>DatosDelitos!H223</f>
        <v>133</v>
      </c>
      <c r="F33" s="81">
        <f>DatosDelitos!I223</f>
        <v>92</v>
      </c>
      <c r="G33" s="81">
        <f>DatosDelitos!J223</f>
        <v>0</v>
      </c>
      <c r="H33" s="81">
        <f>DatosDelitos!K223</f>
        <v>0</v>
      </c>
      <c r="I33" s="81">
        <f>DatosDelitos!L223</f>
        <v>0</v>
      </c>
      <c r="J33" s="81">
        <f>DatosDelitos!M223</f>
        <v>0</v>
      </c>
      <c r="K33" s="81">
        <f>DatosDelitos!O223</f>
        <v>6</v>
      </c>
      <c r="L33" s="81">
        <f>DatosDelitos!P223</f>
        <v>244</v>
      </c>
    </row>
    <row r="34" spans="2:13" ht="13.15" customHeight="1" x14ac:dyDescent="0.2">
      <c r="B34" s="222" t="s">
        <v>1643</v>
      </c>
      <c r="C34" s="222"/>
      <c r="D34" s="80">
        <f>DatosDelitos!C244</f>
        <v>5</v>
      </c>
      <c r="E34" s="81">
        <f>DatosDelitos!H244</f>
        <v>0</v>
      </c>
      <c r="F34" s="81">
        <f>DatosDelitos!I244</f>
        <v>0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0</v>
      </c>
      <c r="L34" s="81">
        <f>DatosDelitos!P244</f>
        <v>0</v>
      </c>
    </row>
    <row r="35" spans="2:13" ht="13.15" customHeight="1" x14ac:dyDescent="0.2">
      <c r="B35" s="222" t="s">
        <v>1644</v>
      </c>
      <c r="C35" s="222"/>
      <c r="D35" s="80">
        <f>DatosDelitos!C271</f>
        <v>160</v>
      </c>
      <c r="E35" s="81">
        <f>DatosDelitos!H271</f>
        <v>76</v>
      </c>
      <c r="F35" s="81">
        <f>DatosDelitos!I271</f>
        <v>52</v>
      </c>
      <c r="G35" s="81">
        <f>DatosDelitos!J271</f>
        <v>0</v>
      </c>
      <c r="H35" s="81">
        <f>DatosDelitos!K271</f>
        <v>0</v>
      </c>
      <c r="I35" s="81">
        <f>DatosDelitos!L271</f>
        <v>0</v>
      </c>
      <c r="J35" s="81">
        <f>DatosDelitos!M271</f>
        <v>0</v>
      </c>
      <c r="K35" s="81">
        <f>DatosDelitos!O271</f>
        <v>0</v>
      </c>
      <c r="L35" s="81">
        <f>DatosDelitos!P271</f>
        <v>92</v>
      </c>
    </row>
    <row r="36" spans="2:13" ht="38.25" customHeight="1" x14ac:dyDescent="0.2">
      <c r="B36" s="222" t="s">
        <v>1645</v>
      </c>
      <c r="C36" s="222"/>
      <c r="D36" s="80">
        <f>DatosDelitos!C301</f>
        <v>0</v>
      </c>
      <c r="E36" s="81">
        <f>DatosDelitos!H301</f>
        <v>0</v>
      </c>
      <c r="F36" s="81">
        <f>DatosDelitos!I301</f>
        <v>1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2" t="s">
        <v>1646</v>
      </c>
      <c r="C37" s="222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2" t="s">
        <v>1647</v>
      </c>
      <c r="C38" s="222"/>
      <c r="D38" s="80">
        <f>DatosDelitos!C312+DatosDelitos!C318+DatosDelitos!C320</f>
        <v>4</v>
      </c>
      <c r="E38" s="81">
        <f>DatosDelitos!H312+DatosDelitos!H318+DatosDelitos!H320</f>
        <v>1</v>
      </c>
      <c r="F38" s="81">
        <f>DatosDelitos!I312+DatosDelitos!I318+DatosDelitos!I320</f>
        <v>1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0</v>
      </c>
    </row>
    <row r="39" spans="2:13" ht="13.15" customHeight="1" x14ac:dyDescent="0.2">
      <c r="B39" s="222" t="s">
        <v>1648</v>
      </c>
      <c r="C39" s="222"/>
      <c r="D39" s="80">
        <f>DatosDelitos!C323</f>
        <v>5595</v>
      </c>
      <c r="E39" s="81">
        <f>DatosDelitos!H323</f>
        <v>183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7</v>
      </c>
      <c r="L39" s="81">
        <f>DatosDelitos!P323</f>
        <v>2</v>
      </c>
    </row>
    <row r="40" spans="2:13" ht="13.15" customHeight="1" x14ac:dyDescent="0.2">
      <c r="B40" s="222" t="s">
        <v>1649</v>
      </c>
      <c r="C40" s="222"/>
      <c r="D40" s="80">
        <f>DatosDelitos!C325</f>
        <v>0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0</v>
      </c>
    </row>
    <row r="41" spans="2:13" ht="13.15" customHeight="1" x14ac:dyDescent="0.2">
      <c r="B41" s="222" t="s">
        <v>947</v>
      </c>
      <c r="C41" s="222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2" t="s">
        <v>1650</v>
      </c>
      <c r="C42" s="222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5" t="s">
        <v>951</v>
      </c>
      <c r="C43" s="225"/>
      <c r="D43" s="83">
        <f>SUM(D11:D42)</f>
        <v>17925</v>
      </c>
      <c r="E43" s="83">
        <f t="shared" ref="E43:L43" si="0">SUM(E11:E42)</f>
        <v>2115</v>
      </c>
      <c r="F43" s="83">
        <f t="shared" si="0"/>
        <v>1139</v>
      </c>
      <c r="G43" s="83">
        <f t="shared" si="0"/>
        <v>30</v>
      </c>
      <c r="H43" s="83">
        <f t="shared" si="0"/>
        <v>13</v>
      </c>
      <c r="I43" s="83">
        <f t="shared" si="0"/>
        <v>8</v>
      </c>
      <c r="J43" s="83">
        <f t="shared" si="0"/>
        <v>5</v>
      </c>
      <c r="K43" s="83">
        <f t="shared" si="0"/>
        <v>59</v>
      </c>
      <c r="L43" s="83">
        <f t="shared" si="0"/>
        <v>2872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4" t="s">
        <v>1652</v>
      </c>
      <c r="C49" s="224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4" t="s">
        <v>1653</v>
      </c>
      <c r="C50" s="224"/>
      <c r="D50" s="86">
        <f>DatosDelitos!F13-DatosDelitos!F17</f>
        <v>19</v>
      </c>
      <c r="E50" s="86">
        <f>DatosDelitos!G13-DatosDelitos!G17</f>
        <v>43</v>
      </c>
    </row>
    <row r="51" spans="2:5" ht="13.15" customHeight="1" x14ac:dyDescent="0.25">
      <c r="B51" s="224" t="s">
        <v>324</v>
      </c>
      <c r="C51" s="224"/>
      <c r="D51" s="86">
        <f>DatosDelitos!F10</f>
        <v>0</v>
      </c>
      <c r="E51" s="86">
        <f>DatosDelitos!G10</f>
        <v>1</v>
      </c>
    </row>
    <row r="52" spans="2:5" ht="13.15" customHeight="1" x14ac:dyDescent="0.25">
      <c r="B52" s="224" t="s">
        <v>342</v>
      </c>
      <c r="C52" s="224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4" t="s">
        <v>347</v>
      </c>
      <c r="C53" s="224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4" t="s">
        <v>1625</v>
      </c>
      <c r="C54" s="224"/>
      <c r="D54" s="86">
        <f>DatosDelitos!F17+DatosDelitos!F44</f>
        <v>1129</v>
      </c>
      <c r="E54" s="86">
        <f>DatosDelitos!G17+DatosDelitos!G44</f>
        <v>245</v>
      </c>
    </row>
    <row r="55" spans="2:5" ht="13.15" customHeight="1" x14ac:dyDescent="0.25">
      <c r="B55" s="224" t="s">
        <v>1626</v>
      </c>
      <c r="C55" s="224"/>
      <c r="D55" s="86">
        <f>DatosDelitos!F30</f>
        <v>52</v>
      </c>
      <c r="E55" s="86">
        <f>DatosDelitos!G30</f>
        <v>102</v>
      </c>
    </row>
    <row r="56" spans="2:5" ht="13.15" customHeight="1" x14ac:dyDescent="0.25">
      <c r="B56" s="224" t="s">
        <v>1627</v>
      </c>
      <c r="C56" s="224"/>
      <c r="D56" s="86">
        <f>DatosDelitos!F42-DatosDelitos!F44</f>
        <v>12</v>
      </c>
      <c r="E56" s="86">
        <f>DatosDelitos!G42-DatosDelitos!G44</f>
        <v>0</v>
      </c>
    </row>
    <row r="57" spans="2:5" ht="13.15" customHeight="1" x14ac:dyDescent="0.25">
      <c r="B57" s="224" t="s">
        <v>1628</v>
      </c>
      <c r="C57" s="224"/>
      <c r="D57" s="86">
        <f>DatosDelitos!F50</f>
        <v>3</v>
      </c>
      <c r="E57" s="86">
        <f>DatosDelitos!G50</f>
        <v>0</v>
      </c>
    </row>
    <row r="58" spans="2:5" ht="13.15" customHeight="1" x14ac:dyDescent="0.25">
      <c r="B58" s="224" t="s">
        <v>1629</v>
      </c>
      <c r="C58" s="224"/>
      <c r="D58" s="86">
        <f>DatosDelitos!F72</f>
        <v>0</v>
      </c>
      <c r="E58" s="86">
        <f>DatosDelitos!G72</f>
        <v>0</v>
      </c>
    </row>
    <row r="59" spans="2:5" ht="27" customHeight="1" x14ac:dyDescent="0.25">
      <c r="B59" s="224" t="s">
        <v>1654</v>
      </c>
      <c r="C59" s="224"/>
      <c r="D59" s="86">
        <f>DatosDelitos!F74</f>
        <v>0</v>
      </c>
      <c r="E59" s="86">
        <f>DatosDelitos!G74</f>
        <v>0</v>
      </c>
    </row>
    <row r="60" spans="2:5" ht="13.15" customHeight="1" x14ac:dyDescent="0.25">
      <c r="B60" s="224" t="s">
        <v>1631</v>
      </c>
      <c r="C60" s="224"/>
      <c r="D60" s="86">
        <f>DatosDelitos!F82</f>
        <v>0</v>
      </c>
      <c r="E60" s="86">
        <f>DatosDelitos!G82</f>
        <v>3</v>
      </c>
    </row>
    <row r="61" spans="2:5" ht="13.15" customHeight="1" x14ac:dyDescent="0.25">
      <c r="B61" s="224" t="s">
        <v>1632</v>
      </c>
      <c r="C61" s="224"/>
      <c r="D61" s="86">
        <f>DatosDelitos!F85</f>
        <v>2</v>
      </c>
      <c r="E61" s="86">
        <f>DatosDelitos!G85</f>
        <v>3</v>
      </c>
    </row>
    <row r="62" spans="2:5" ht="13.15" customHeight="1" x14ac:dyDescent="0.25">
      <c r="B62" s="224" t="s">
        <v>970</v>
      </c>
      <c r="C62" s="224"/>
      <c r="D62" s="86">
        <f>DatosDelitos!F97</f>
        <v>58</v>
      </c>
      <c r="E62" s="86">
        <f>DatosDelitos!G97</f>
        <v>27</v>
      </c>
    </row>
    <row r="63" spans="2:5" ht="27" customHeight="1" x14ac:dyDescent="0.25">
      <c r="B63" s="224" t="s">
        <v>1655</v>
      </c>
      <c r="C63" s="224"/>
      <c r="D63" s="86">
        <f>DatosDelitos!F131</f>
        <v>1</v>
      </c>
      <c r="E63" s="86">
        <f>DatosDelitos!G131</f>
        <v>0</v>
      </c>
    </row>
    <row r="64" spans="2:5" ht="13.15" customHeight="1" x14ac:dyDescent="0.25">
      <c r="B64" s="224" t="s">
        <v>1634</v>
      </c>
      <c r="C64" s="224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4" t="s">
        <v>1635</v>
      </c>
      <c r="C65" s="224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4" t="s">
        <v>1636</v>
      </c>
      <c r="C66" s="224"/>
      <c r="D66" s="86">
        <f>DatosDelitos!F147</f>
        <v>1</v>
      </c>
      <c r="E66" s="86">
        <f>DatosDelitos!G147</f>
        <v>1</v>
      </c>
    </row>
    <row r="67" spans="2:5" ht="13.15" customHeight="1" x14ac:dyDescent="0.25">
      <c r="B67" s="224" t="s">
        <v>1637</v>
      </c>
      <c r="C67" s="224"/>
      <c r="D67" s="86">
        <f>DatosDelitos!F156+SUM(DatosDelitos!F167:G172)</f>
        <v>11</v>
      </c>
      <c r="E67" s="86">
        <f>DatosDelitos!G156+SUM(DatosDelitos!G167:H172)</f>
        <v>87</v>
      </c>
    </row>
    <row r="68" spans="2:5" ht="13.15" customHeight="1" x14ac:dyDescent="0.25">
      <c r="B68" s="224" t="s">
        <v>1638</v>
      </c>
      <c r="C68" s="224"/>
      <c r="D68" s="86">
        <f>SUM(DatosDelitos!F173:G177)</f>
        <v>13</v>
      </c>
      <c r="E68" s="86">
        <f>SUM(DatosDelitos!G173:H177)</f>
        <v>71</v>
      </c>
    </row>
    <row r="69" spans="2:5" ht="13.15" customHeight="1" x14ac:dyDescent="0.25">
      <c r="B69" s="224" t="s">
        <v>1639</v>
      </c>
      <c r="C69" s="224"/>
      <c r="D69" s="86">
        <f>DatosDelitos!F178</f>
        <v>1199</v>
      </c>
      <c r="E69" s="86">
        <f>DatosDelitos!G178</f>
        <v>894</v>
      </c>
    </row>
    <row r="70" spans="2:5" ht="13.15" customHeight="1" x14ac:dyDescent="0.25">
      <c r="B70" s="224" t="s">
        <v>1640</v>
      </c>
      <c r="C70" s="224"/>
      <c r="D70" s="86">
        <f>DatosDelitos!F186</f>
        <v>11</v>
      </c>
      <c r="E70" s="86">
        <f>DatosDelitos!G186</f>
        <v>9</v>
      </c>
    </row>
    <row r="71" spans="2:5" ht="13.15" customHeight="1" x14ac:dyDescent="0.25">
      <c r="B71" s="224" t="s">
        <v>1641</v>
      </c>
      <c r="C71" s="224"/>
      <c r="D71" s="86">
        <f>DatosDelitos!F201</f>
        <v>8</v>
      </c>
      <c r="E71" s="86">
        <f>DatosDelitos!G201</f>
        <v>4</v>
      </c>
    </row>
    <row r="72" spans="2:5" ht="13.15" customHeight="1" x14ac:dyDescent="0.25">
      <c r="B72" s="224" t="s">
        <v>1642</v>
      </c>
      <c r="C72" s="224"/>
      <c r="D72" s="86">
        <f>DatosDelitos!F223</f>
        <v>235</v>
      </c>
      <c r="E72" s="86">
        <f>DatosDelitos!G223</f>
        <v>139</v>
      </c>
    </row>
    <row r="73" spans="2:5" ht="13.15" customHeight="1" x14ac:dyDescent="0.25">
      <c r="B73" s="224" t="s">
        <v>1643</v>
      </c>
      <c r="C73" s="224"/>
      <c r="D73" s="86">
        <f>DatosDelitos!F244</f>
        <v>0</v>
      </c>
      <c r="E73" s="86">
        <f>DatosDelitos!G244</f>
        <v>0</v>
      </c>
    </row>
    <row r="74" spans="2:5" ht="13.15" customHeight="1" x14ac:dyDescent="0.25">
      <c r="B74" s="224" t="s">
        <v>1644</v>
      </c>
      <c r="C74" s="224"/>
      <c r="D74" s="86">
        <f>DatosDelitos!F271</f>
        <v>35</v>
      </c>
      <c r="E74" s="86">
        <f>DatosDelitos!G271</f>
        <v>25</v>
      </c>
    </row>
    <row r="75" spans="2:5" ht="38.25" customHeight="1" x14ac:dyDescent="0.25">
      <c r="B75" s="224" t="s">
        <v>1645</v>
      </c>
      <c r="C75" s="224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4" t="s">
        <v>1646</v>
      </c>
      <c r="C76" s="224"/>
      <c r="D76" s="86">
        <f>DatosDelitos!F305</f>
        <v>1</v>
      </c>
      <c r="E76" s="86">
        <f>DatosDelitos!G305</f>
        <v>0</v>
      </c>
    </row>
    <row r="77" spans="2:5" ht="13.15" customHeight="1" x14ac:dyDescent="0.25">
      <c r="B77" s="224" t="s">
        <v>1647</v>
      </c>
      <c r="C77" s="224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4" t="s">
        <v>1648</v>
      </c>
      <c r="C78" s="224"/>
      <c r="D78" s="86">
        <f>DatosDelitos!F323</f>
        <v>59</v>
      </c>
      <c r="E78" s="86">
        <f>DatosDelitos!G323</f>
        <v>0</v>
      </c>
    </row>
    <row r="79" spans="2:5" ht="15" customHeight="1" x14ac:dyDescent="0.25">
      <c r="B79" s="226" t="s">
        <v>1649</v>
      </c>
      <c r="C79" s="226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6" t="s">
        <v>947</v>
      </c>
      <c r="C80" s="226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6" t="s">
        <v>1650</v>
      </c>
      <c r="C81" s="226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6" t="s">
        <v>1656</v>
      </c>
      <c r="C82" s="226"/>
      <c r="D82" s="86">
        <f>SUM(D49:D81)</f>
        <v>2849</v>
      </c>
      <c r="E82" s="86">
        <f>SUM(E49:E81)</f>
        <v>1654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4" t="s">
        <v>1624</v>
      </c>
      <c r="C87" s="224"/>
      <c r="D87" s="86">
        <f>DatosDelitos!N5+DatosDelitos!N13-DatosDelitos!N17</f>
        <v>1</v>
      </c>
    </row>
    <row r="88" spans="2:13" ht="13.15" customHeight="1" x14ac:dyDescent="0.25">
      <c r="B88" s="224" t="s">
        <v>324</v>
      </c>
      <c r="C88" s="224"/>
      <c r="D88" s="86">
        <f>DatosDelitos!N10</f>
        <v>0</v>
      </c>
    </row>
    <row r="89" spans="2:13" ht="13.15" customHeight="1" x14ac:dyDescent="0.25">
      <c r="B89" s="224" t="s">
        <v>342</v>
      </c>
      <c r="C89" s="224"/>
      <c r="D89" s="86">
        <f>DatosDelitos!N20</f>
        <v>0</v>
      </c>
    </row>
    <row r="90" spans="2:13" ht="13.15" customHeight="1" x14ac:dyDescent="0.25">
      <c r="B90" s="224" t="s">
        <v>347</v>
      </c>
      <c r="C90" s="224"/>
      <c r="D90" s="86">
        <f>DatosDelitos!N23</f>
        <v>0</v>
      </c>
    </row>
    <row r="91" spans="2:13" ht="13.15" customHeight="1" x14ac:dyDescent="0.25">
      <c r="B91" s="224" t="s">
        <v>1658</v>
      </c>
      <c r="C91" s="224"/>
      <c r="D91" s="86">
        <f>SUM(DatosDelitos!N17,DatosDelitos!N44)</f>
        <v>0</v>
      </c>
    </row>
    <row r="92" spans="2:13" ht="13.15" customHeight="1" x14ac:dyDescent="0.25">
      <c r="B92" s="224" t="s">
        <v>1626</v>
      </c>
      <c r="C92" s="224"/>
      <c r="D92" s="86">
        <f>DatosDelitos!N30</f>
        <v>0</v>
      </c>
    </row>
    <row r="93" spans="2:13" ht="13.15" customHeight="1" x14ac:dyDescent="0.25">
      <c r="B93" s="224" t="s">
        <v>1627</v>
      </c>
      <c r="C93" s="224"/>
      <c r="D93" s="86">
        <f>DatosDelitos!N42-DatosDelitos!N44</f>
        <v>0</v>
      </c>
    </row>
    <row r="94" spans="2:13" ht="13.15" customHeight="1" x14ac:dyDescent="0.25">
      <c r="B94" s="224" t="s">
        <v>1628</v>
      </c>
      <c r="C94" s="224"/>
      <c r="D94" s="86">
        <f>DatosDelitos!N50</f>
        <v>5</v>
      </c>
    </row>
    <row r="95" spans="2:13" ht="13.15" customHeight="1" x14ac:dyDescent="0.25">
      <c r="B95" s="224" t="s">
        <v>1629</v>
      </c>
      <c r="C95" s="224"/>
      <c r="D95" s="86">
        <f>DatosDelitos!N72</f>
        <v>0</v>
      </c>
    </row>
    <row r="96" spans="2:13" ht="27" customHeight="1" x14ac:dyDescent="0.25">
      <c r="B96" s="224" t="s">
        <v>1654</v>
      </c>
      <c r="C96" s="224"/>
      <c r="D96" s="86">
        <f>DatosDelitos!N74</f>
        <v>2</v>
      </c>
    </row>
    <row r="97" spans="2:4" ht="13.15" customHeight="1" x14ac:dyDescent="0.25">
      <c r="B97" s="224" t="s">
        <v>1631</v>
      </c>
      <c r="C97" s="224"/>
      <c r="D97" s="86">
        <f>DatosDelitos!N82</f>
        <v>1</v>
      </c>
    </row>
    <row r="98" spans="2:4" ht="13.15" customHeight="1" x14ac:dyDescent="0.25">
      <c r="B98" s="224" t="s">
        <v>1632</v>
      </c>
      <c r="C98" s="224"/>
      <c r="D98" s="86">
        <f>DatosDelitos!N85</f>
        <v>35</v>
      </c>
    </row>
    <row r="99" spans="2:4" ht="13.15" customHeight="1" x14ac:dyDescent="0.25">
      <c r="B99" s="224" t="s">
        <v>970</v>
      </c>
      <c r="C99" s="224"/>
      <c r="D99" s="86">
        <f>DatosDelitos!N97</f>
        <v>14</v>
      </c>
    </row>
    <row r="100" spans="2:4" ht="27" customHeight="1" x14ac:dyDescent="0.25">
      <c r="B100" s="224" t="s">
        <v>1655</v>
      </c>
      <c r="C100" s="224"/>
      <c r="D100" s="86">
        <f>DatosDelitos!N131</f>
        <v>1</v>
      </c>
    </row>
    <row r="101" spans="2:4" ht="13.15" customHeight="1" x14ac:dyDescent="0.25">
      <c r="B101" s="224" t="s">
        <v>1634</v>
      </c>
      <c r="C101" s="224"/>
      <c r="D101" s="86">
        <f>DatosDelitos!N137</f>
        <v>19</v>
      </c>
    </row>
    <row r="102" spans="2:4" ht="13.15" customHeight="1" x14ac:dyDescent="0.25">
      <c r="B102" s="224" t="s">
        <v>1635</v>
      </c>
      <c r="C102" s="224"/>
      <c r="D102" s="86">
        <f>DatosDelitos!N144</f>
        <v>0</v>
      </c>
    </row>
    <row r="103" spans="2:4" ht="13.15" customHeight="1" x14ac:dyDescent="0.25">
      <c r="B103" s="224" t="s">
        <v>1659</v>
      </c>
      <c r="C103" s="224"/>
      <c r="D103" s="86">
        <f>DatosDelitos!N148</f>
        <v>2</v>
      </c>
    </row>
    <row r="104" spans="2:4" ht="13.15" customHeight="1" x14ac:dyDescent="0.25">
      <c r="B104" s="224" t="s">
        <v>1181</v>
      </c>
      <c r="C104" s="224"/>
      <c r="D104" s="86">
        <f>SUM(DatosDelitos!N149,DatosDelitos!N150)</f>
        <v>0</v>
      </c>
    </row>
    <row r="105" spans="2:4" ht="13.15" customHeight="1" x14ac:dyDescent="0.25">
      <c r="B105" s="224" t="s">
        <v>1179</v>
      </c>
      <c r="C105" s="224"/>
      <c r="D105" s="86">
        <f>SUM(DatosDelitos!N151:N155)</f>
        <v>20</v>
      </c>
    </row>
    <row r="106" spans="2:4" ht="13.15" customHeight="1" x14ac:dyDescent="0.25">
      <c r="B106" s="224" t="s">
        <v>1637</v>
      </c>
      <c r="C106" s="224"/>
      <c r="D106" s="86">
        <f>SUM(SUM(DatosDelitos!N157:N160),SUM(DatosDelitos!N167:N172))</f>
        <v>0</v>
      </c>
    </row>
    <row r="107" spans="2:4" ht="13.15" customHeight="1" x14ac:dyDescent="0.25">
      <c r="B107" s="224" t="s">
        <v>1660</v>
      </c>
      <c r="C107" s="224"/>
      <c r="D107" s="86">
        <f>SUM(DatosDelitos!N161:N165)</f>
        <v>4</v>
      </c>
    </row>
    <row r="108" spans="2:4" ht="13.15" customHeight="1" x14ac:dyDescent="0.25">
      <c r="B108" s="224" t="s">
        <v>1638</v>
      </c>
      <c r="C108" s="224"/>
      <c r="D108" s="86">
        <f>SUM(DatosDelitos!N173:N177)</f>
        <v>0</v>
      </c>
    </row>
    <row r="109" spans="2:4" ht="13.15" customHeight="1" x14ac:dyDescent="0.25">
      <c r="B109" s="224" t="s">
        <v>1639</v>
      </c>
      <c r="C109" s="224"/>
      <c r="D109" s="86">
        <f>DatosDelitos!N178</f>
        <v>0</v>
      </c>
    </row>
    <row r="110" spans="2:4" ht="13.15" customHeight="1" x14ac:dyDescent="0.25">
      <c r="B110" s="224" t="s">
        <v>1640</v>
      </c>
      <c r="C110" s="224"/>
      <c r="D110" s="86">
        <f>DatosDelitos!N186</f>
        <v>4</v>
      </c>
    </row>
    <row r="111" spans="2:4" ht="13.15" customHeight="1" x14ac:dyDescent="0.25">
      <c r="B111" s="224" t="s">
        <v>1641</v>
      </c>
      <c r="C111" s="224"/>
      <c r="D111" s="86">
        <f>DatosDelitos!N201</f>
        <v>1</v>
      </c>
    </row>
    <row r="112" spans="2:4" ht="13.15" customHeight="1" x14ac:dyDescent="0.25">
      <c r="B112" s="224" t="s">
        <v>1642</v>
      </c>
      <c r="C112" s="224"/>
      <c r="D112" s="86">
        <f>DatosDelitos!N223</f>
        <v>2</v>
      </c>
    </row>
    <row r="113" spans="2:4" ht="13.15" customHeight="1" x14ac:dyDescent="0.25">
      <c r="B113" s="224" t="s">
        <v>1643</v>
      </c>
      <c r="C113" s="224"/>
      <c r="D113" s="86">
        <f>DatosDelitos!N244</f>
        <v>0</v>
      </c>
    </row>
    <row r="114" spans="2:4" ht="13.15" customHeight="1" x14ac:dyDescent="0.25">
      <c r="B114" s="224" t="s">
        <v>1644</v>
      </c>
      <c r="C114" s="224"/>
      <c r="D114" s="86">
        <f>DatosDelitos!N271</f>
        <v>0</v>
      </c>
    </row>
    <row r="115" spans="2:4" ht="38.25" customHeight="1" x14ac:dyDescent="0.25">
      <c r="B115" s="224" t="s">
        <v>1645</v>
      </c>
      <c r="C115" s="224"/>
      <c r="D115" s="86">
        <f>DatosDelitos!N301</f>
        <v>0</v>
      </c>
    </row>
    <row r="116" spans="2:4" ht="13.15" customHeight="1" x14ac:dyDescent="0.25">
      <c r="B116" s="224" t="s">
        <v>1646</v>
      </c>
      <c r="C116" s="224"/>
      <c r="D116" s="86">
        <f>DatosDelitos!N305</f>
        <v>0</v>
      </c>
    </row>
    <row r="117" spans="2:4" ht="13.15" customHeight="1" x14ac:dyDescent="0.25">
      <c r="B117" s="224" t="s">
        <v>1647</v>
      </c>
      <c r="C117" s="224"/>
      <c r="D117" s="86">
        <f>DatosDelitos!N312+DatosDelitos!N320</f>
        <v>0</v>
      </c>
    </row>
    <row r="118" spans="2:4" ht="13.15" customHeight="1" x14ac:dyDescent="0.25">
      <c r="B118" s="224" t="s">
        <v>913</v>
      </c>
      <c r="C118" s="224"/>
      <c r="D118" s="86">
        <f>DatosDelitos!N318</f>
        <v>0</v>
      </c>
    </row>
    <row r="119" spans="2:4" ht="13.9" customHeight="1" x14ac:dyDescent="0.25">
      <c r="B119" s="224" t="s">
        <v>1648</v>
      </c>
      <c r="C119" s="224"/>
      <c r="D119" s="86">
        <f>DatosDelitos!N323</f>
        <v>20</v>
      </c>
    </row>
    <row r="120" spans="2:4" ht="12.75" customHeight="1" x14ac:dyDescent="0.25">
      <c r="B120" s="226" t="s">
        <v>1649</v>
      </c>
      <c r="C120" s="226"/>
      <c r="D120" s="86">
        <f>DatosDelitos!N325</f>
        <v>0</v>
      </c>
    </row>
    <row r="121" spans="2:4" ht="15" customHeight="1" x14ac:dyDescent="0.25">
      <c r="B121" s="226" t="s">
        <v>947</v>
      </c>
      <c r="C121" s="226"/>
      <c r="D121" s="86">
        <f>DatosDelitos!N337</f>
        <v>0</v>
      </c>
    </row>
    <row r="122" spans="2:4" ht="15" customHeight="1" x14ac:dyDescent="0.25">
      <c r="B122" s="226" t="s">
        <v>1650</v>
      </c>
      <c r="C122" s="226"/>
      <c r="D122" s="86">
        <f>DatosDelitos!N339</f>
        <v>0</v>
      </c>
    </row>
    <row r="123" spans="2:4" ht="15" customHeight="1" x14ac:dyDescent="0.25">
      <c r="B123" s="224" t="s">
        <v>1656</v>
      </c>
      <c r="C123" s="224"/>
      <c r="D123" s="86">
        <f>SUM(D87:D122)</f>
        <v>131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578B5-3B77-4C90-9FFB-E7EED092B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E3638-02E0-4B9F-AC47-E8B86EBA263E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CCCAEE87-AC89-4070-9A54-3A889547C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2023-04-13T08:30:37Z</dcterms:created>
  <dcterms:modified xsi:type="dcterms:W3CDTF">2023-05-31T11:24:44Z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