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1" documentId="13_ncr:1_{49CCD47C-58F8-4549-8E1C-94C10F1FD937}" xr6:coauthVersionLast="47" xr6:coauthVersionMax="47" xr10:uidLastSave="{265C554F-BD62-4416-A28F-CDCA49D3BEB5}"/>
  <workbookProtection workbookAlgorithmName="SHA-512" workbookHashValue="bDcrRRev+zyPzv4IXQwyUkk1rVwUEv/JwI0copBpsBkJuvDKyLAa5IMEQ/Q6XK+ln88qtLYfdfOdWFgsVCozFA==" workbookSaltValue="f6c3pQDTbvxAiDjgHcWEG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V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495E436-57BD-4817-814D-753B2BEFFF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23EB040-7E86-4E29-8642-FC81DAAA9F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E06965-CB57-4D52-B82B-FA2BBC1FB6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907DDB2-C5F4-4FF6-A20F-839534AACC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BDC8547-30C6-4220-B7CE-DF9AE9E8AB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0DB30A7-25A9-40AA-850F-E212E84999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FCBB451-E6ED-450E-AB2B-0B81220A2E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97C8DD3-8ADC-4EC9-812A-7CAE09AD10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39E682A-7EA9-4C25-BF90-188F4A62E7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DAAA292-2504-4B1D-9A98-DDCBBD17FE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DA1242F-8D10-471D-91DA-F9AC0BC64C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2E1F8A9-3FF3-49A2-B1D8-91495C4321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3784E2B-42E5-4D82-B35C-A1B5A1F85B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B00735E-16DE-4ABD-B25D-F7D44E5139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7FC16DE-C517-40F3-8A2C-FC920E4970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9375374-A98E-45BA-855F-75C7197271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F01A774-C595-4828-968C-C88EFBD0EB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BB3EB8-DB85-4B8A-AB73-656E81598E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AA749DE-81D4-4FE8-85C4-700F842FB6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269E2B1-3DD1-4BA5-BA13-B20B1F31C1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B6491E4-4121-4E0A-8ABB-F427FFE043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7434CE9-B5F8-4EC8-B433-508452974C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D3C4905-1B33-4788-9C52-C08AA77F2D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D52267A-E32B-4FEF-8634-A2698D51B9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67FA5C7-2EF5-4633-A848-C81BD69B48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A612952-5B93-4323-A1DF-83B5F4E092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6EE4093-4C22-472B-8AD8-EDAE85C8EA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718F16D-B1A7-458C-86E4-1058A2A4DD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F640E19-D119-4D07-AAC4-69555026CA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0FB8A89-D57D-4F7A-A37C-6B9D9C938A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27163A0-C38E-4E8A-93BD-8BEF7F9D00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F969F1C-EC6D-4EBF-B899-0C50891A4E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<sst xmlns="http://schemas.openxmlformats.org/spreadsheetml/2006/main" count="2954" uniqueCount="1831">
  <si>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</si>
  <si>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</si>
  <si>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</si>
  <si>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</si>
  <si>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</si>
  <si>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</si>
  <si>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Tarragona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</si>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</sst>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75BDA50E-7C08-4C08-96FC-097019B4625C}"/>
    <cellStyle name="Normal" xfId="0" builtinId="0"/>
    <cellStyle name="Normal 2" xfId="1" xr:uid="{AA01F0E3-249B-40EA-9C20-8FF821836998}"/>
    <cellStyle name="Normal 3" xfId="3" xr:uid="{30C8FA62-5CE1-4245-BADD-9D05956816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D1-49D9-8039-97CD7B627F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D1-49D9-8039-97CD7B627F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4977</c:v>
                </c:pt>
                <c:pt idx="1">
                  <c:v>35843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D1-49D9-8039-97CD7B62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D1-4C5E-8A59-87AE476DEB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D1-4C5E-8A59-87AE476DEB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D1-4C5E-8A59-87AE476DEB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35</c:v>
                </c:pt>
                <c:pt idx="1">
                  <c:v>976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1-4C5E-8A59-87AE476DE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B0-4DE1-A9AF-00796D7CAB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B0-4DE1-A9AF-00796D7CAB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B0-4DE1-A9AF-00796D7CAB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1627</c:v>
                </c:pt>
                <c:pt idx="1">
                  <c:v>1129</c:v>
                </c:pt>
                <c:pt idx="2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0-4DE1-A9AF-00796D7CA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E1-4BA2-8083-D6D991F828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E1-4BA2-8083-D6D991F828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233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1-4BA2-8083-D6D991F8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EA-49B3-AAB3-9FDB675B0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EA-49B3-AAB3-9FDB675B0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8818</c:v>
                </c:pt>
                <c:pt idx="1">
                  <c:v>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A-49B3-AAB3-9FDB675B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572</c:v>
              </c:pt>
              <c:pt idx="1">
                <c:v>3887</c:v>
              </c:pt>
              <c:pt idx="2">
                <c:v>87</c:v>
              </c:pt>
              <c:pt idx="3">
                <c:v>20</c:v>
              </c:pt>
              <c:pt idx="4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0-3F66-45D9-8B12-1F3C498E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4173</c:v>
              </c:pt>
              <c:pt idx="1">
                <c:v>2885</c:v>
              </c:pt>
              <c:pt idx="2">
                <c:v>195</c:v>
              </c:pt>
              <c:pt idx="3">
                <c:v>67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5D7-49B8-9286-60D766AB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648910761154855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66</c:v>
              </c:pt>
              <c:pt idx="2">
                <c:v>27</c:v>
              </c:pt>
              <c:pt idx="3">
                <c:v>4</c:v>
              </c:pt>
              <c:pt idx="4">
                <c:v>63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6D4-43E3-B011-1FCC01E9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73</c:v>
              </c:pt>
              <c:pt idx="2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7FE7-4499-BBFA-FCF9491D9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1910</c:v>
              </c:pt>
              <c:pt idx="1">
                <c:v>26</c:v>
              </c:pt>
              <c:pt idx="2">
                <c:v>886</c:v>
              </c:pt>
              <c:pt idx="3">
                <c:v>92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62</c:v>
              </c:pt>
              <c:pt idx="8">
                <c:v>931</c:v>
              </c:pt>
              <c:pt idx="9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2724-4E0B-893A-DFFFB9E40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22</c:v>
              </c:pt>
              <c:pt idx="2">
                <c:v>26</c:v>
              </c:pt>
              <c:pt idx="3">
                <c:v>29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790-41C9-A5E5-89B75B5B9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A-485B-968A-13B64CD66B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A-485B-968A-13B64CD66B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FA-485B-968A-13B64CD66B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725</c:v>
                </c:pt>
                <c:pt idx="1">
                  <c:v>733</c:v>
                </c:pt>
                <c:pt idx="2">
                  <c:v>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FA-485B-968A-13B64CD66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21176</c:v>
              </c:pt>
              <c:pt idx="1">
                <c:v>924</c:v>
              </c:pt>
              <c:pt idx="2">
                <c:v>849</c:v>
              </c:pt>
              <c:pt idx="3">
                <c:v>741</c:v>
              </c:pt>
              <c:pt idx="4">
                <c:v>162</c:v>
              </c:pt>
              <c:pt idx="5">
                <c:v>197</c:v>
              </c:pt>
              <c:pt idx="6">
                <c:v>8602</c:v>
              </c:pt>
              <c:pt idx="7">
                <c:v>595</c:v>
              </c:pt>
              <c:pt idx="8">
                <c:v>936</c:v>
              </c:pt>
              <c:pt idx="9">
                <c:v>424</c:v>
              </c:pt>
              <c:pt idx="10">
                <c:v>546</c:v>
              </c:pt>
              <c:pt idx="11">
                <c:v>530</c:v>
              </c:pt>
              <c:pt idx="12">
                <c:v>6511</c:v>
              </c:pt>
              <c:pt idx="13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0-68C1-4AD9-883F-67A52E13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1560</c:v>
              </c:pt>
              <c:pt idx="2">
                <c:v>514</c:v>
              </c:pt>
              <c:pt idx="3">
                <c:v>428</c:v>
              </c:pt>
              <c:pt idx="4">
                <c:v>3125</c:v>
              </c:pt>
              <c:pt idx="5">
                <c:v>482</c:v>
              </c:pt>
              <c:pt idx="6">
                <c:v>226</c:v>
              </c:pt>
              <c:pt idx="7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635F-4796-B1FA-59AF795E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124</c:v>
              </c:pt>
              <c:pt idx="1">
                <c:v>569</c:v>
              </c:pt>
              <c:pt idx="2">
                <c:v>283</c:v>
              </c:pt>
              <c:pt idx="3">
                <c:v>25</c:v>
              </c:pt>
              <c:pt idx="4">
                <c:v>320</c:v>
              </c:pt>
              <c:pt idx="5">
                <c:v>230</c:v>
              </c:pt>
              <c:pt idx="6">
                <c:v>2811</c:v>
              </c:pt>
              <c:pt idx="7">
                <c:v>34</c:v>
              </c:pt>
              <c:pt idx="8">
                <c:v>327</c:v>
              </c:pt>
              <c:pt idx="9">
                <c:v>187</c:v>
              </c:pt>
              <c:pt idx="1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F54F-4476-BF4B-18905D7FD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361</c:v>
              </c:pt>
              <c:pt idx="1">
                <c:v>246</c:v>
              </c:pt>
              <c:pt idx="2">
                <c:v>199</c:v>
              </c:pt>
              <c:pt idx="3">
                <c:v>113</c:v>
              </c:pt>
              <c:pt idx="4">
                <c:v>78</c:v>
              </c:pt>
              <c:pt idx="5">
                <c:v>1608</c:v>
              </c:pt>
              <c:pt idx="6">
                <c:v>228</c:v>
              </c:pt>
              <c:pt idx="7">
                <c:v>483</c:v>
              </c:pt>
              <c:pt idx="8">
                <c:v>121</c:v>
              </c:pt>
              <c:pt idx="9">
                <c:v>277</c:v>
              </c:pt>
              <c:pt idx="10">
                <c:v>322</c:v>
              </c:pt>
              <c:pt idx="1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62FE-4BC8-AD96-F383B67D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411</c:v>
              </c:pt>
              <c:pt idx="1">
                <c:v>53</c:v>
              </c:pt>
              <c:pt idx="2">
                <c:v>185</c:v>
              </c:pt>
              <c:pt idx="3">
                <c:v>115</c:v>
              </c:pt>
              <c:pt idx="4">
                <c:v>61</c:v>
              </c:pt>
              <c:pt idx="5">
                <c:v>1552</c:v>
              </c:pt>
              <c:pt idx="6">
                <c:v>251</c:v>
              </c:pt>
              <c:pt idx="7">
                <c:v>487</c:v>
              </c:pt>
              <c:pt idx="8">
                <c:v>144</c:v>
              </c:pt>
              <c:pt idx="9">
                <c:v>273</c:v>
              </c:pt>
              <c:pt idx="10">
                <c:v>381</c:v>
              </c:pt>
              <c:pt idx="11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0A4B-4DAD-B544-647AC44B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23</c:v>
              </c:pt>
              <c:pt idx="2">
                <c:v>10</c:v>
              </c:pt>
              <c:pt idx="3">
                <c:v>69</c:v>
              </c:pt>
              <c:pt idx="4">
                <c:v>1</c:v>
              </c:pt>
              <c:pt idx="5">
                <c:v>3</c:v>
              </c:pt>
              <c:pt idx="6">
                <c:v>6</c:v>
              </c:pt>
              <c:pt idx="7">
                <c:v>3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BB-4CC1-A7AE-CB9AEF69E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</c:v>
              </c:pt>
              <c:pt idx="1">
                <c:v>7</c:v>
              </c:pt>
              <c:pt idx="2">
                <c:v>4</c:v>
              </c:pt>
              <c:pt idx="3">
                <c:v>50</c:v>
              </c:pt>
              <c:pt idx="4">
                <c:v>1</c:v>
              </c:pt>
              <c:pt idx="5">
                <c:v>7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B8C-48D3-89DB-9C57620E5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10</c:v>
              </c:pt>
              <c:pt idx="6">
                <c:v>13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2E9-491B-BC3C-38F9A8B5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2</c:v>
              </c:pt>
              <c:pt idx="2">
                <c:v>19</c:v>
              </c:pt>
              <c:pt idx="3">
                <c:v>10</c:v>
              </c:pt>
              <c:pt idx="4">
                <c:v>6</c:v>
              </c:pt>
              <c:pt idx="5">
                <c:v>1</c:v>
              </c:pt>
              <c:pt idx="6">
                <c:v>5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554-496F-A70D-DB1C3656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22</c:v>
              </c:pt>
              <c:pt idx="2">
                <c:v>16</c:v>
              </c:pt>
              <c:pt idx="3">
                <c:v>16</c:v>
              </c:pt>
              <c:pt idx="4">
                <c:v>11</c:v>
              </c:pt>
              <c:pt idx="5">
                <c:v>11</c:v>
              </c:pt>
              <c:pt idx="6">
                <c:v>32</c:v>
              </c:pt>
              <c:pt idx="7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5E9F-4A09-93DC-C3C495D7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20-40BC-B4A8-C822138D06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20-40BC-B4A8-C822138D06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2944</c:v>
                </c:pt>
                <c:pt idx="1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0-40BC-B4A8-C822138D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75</c:v>
              </c:pt>
              <c:pt idx="1">
                <c:v>25</c:v>
              </c:pt>
              <c:pt idx="2">
                <c:v>26</c:v>
              </c:pt>
              <c:pt idx="3">
                <c:v>2</c:v>
              </c:pt>
              <c:pt idx="4">
                <c:v>72</c:v>
              </c:pt>
              <c:pt idx="5">
                <c:v>2</c:v>
              </c:pt>
              <c:pt idx="6">
                <c:v>3</c:v>
              </c:pt>
              <c:pt idx="7">
                <c:v>272</c:v>
              </c:pt>
              <c:pt idx="8">
                <c:v>3</c:v>
              </c:pt>
              <c:pt idx="9">
                <c:v>78</c:v>
              </c:pt>
              <c:pt idx="10">
                <c:v>9</c:v>
              </c:pt>
              <c:pt idx="11">
                <c:v>5</c:v>
              </c:pt>
              <c:pt idx="12">
                <c:v>23</c:v>
              </c:pt>
              <c:pt idx="13">
                <c:v>2</c:v>
              </c:pt>
              <c:pt idx="1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9110-4782-BA10-AAEE8FD93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5310866141732283E-2"/>
          <c:w val="0.27392224409448818"/>
          <c:h val="0.961377952755905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281</c:v>
              </c:pt>
              <c:pt idx="1">
                <c:v>455</c:v>
              </c:pt>
              <c:pt idx="2">
                <c:v>244</c:v>
              </c:pt>
              <c:pt idx="3">
                <c:v>63</c:v>
              </c:pt>
              <c:pt idx="4">
                <c:v>974</c:v>
              </c:pt>
              <c:pt idx="5">
                <c:v>167</c:v>
              </c:pt>
              <c:pt idx="6">
                <c:v>3016</c:v>
              </c:pt>
              <c:pt idx="7">
                <c:v>110</c:v>
              </c:pt>
              <c:pt idx="8">
                <c:v>431</c:v>
              </c:pt>
              <c:pt idx="9">
                <c:v>487</c:v>
              </c:pt>
              <c:pt idx="1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522F-4FAD-9F7D-05B24283B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6B-4AAA-B846-FF17FB79C4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6B-4AAA-B846-FF17FB79C4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6B-4AAA-B846-FF17FB79C4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6B-4AAA-B846-FF17FB79C4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6B-4AAA-B846-FF17FB79C40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B-4AAA-B846-FF17FB79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65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B-4AAA-B846-FF17FB79C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A5-4E7F-A771-5C077B36CC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A5-4E7F-A771-5C077B36CC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A5-4E7F-A771-5C077B36CC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A5-4E7F-A771-5C077B36CC7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A5-4E7F-A771-5C077B36CC7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A5-4E7F-A771-5C077B36CC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A5-4E7F-A771-5C077B36CC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A5-4E7F-A771-5C077B36CC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A5-4E7F-A771-5C077B36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A5-4E7F-A771-5C077B36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1202</c:v>
              </c:pt>
              <c:pt idx="1">
                <c:v>170</c:v>
              </c:pt>
              <c:pt idx="2">
                <c:v>173</c:v>
              </c:pt>
              <c:pt idx="3">
                <c:v>438</c:v>
              </c:pt>
              <c:pt idx="4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B99D-4620-8AF6-2A094147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602</c:v>
              </c:pt>
              <c:pt idx="1">
                <c:v>116</c:v>
              </c:pt>
              <c:pt idx="2">
                <c:v>338</c:v>
              </c:pt>
              <c:pt idx="3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E439-42C7-8249-29F66807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35</c:v>
              </c:pt>
              <c:pt idx="2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D78C-46F7-96B4-2D2D241C7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572-4BA1-911E-56B084D90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</c:v>
              </c:pt>
              <c:pt idx="1">
                <c:v>1</c:v>
              </c:pt>
              <c:pt idx="2">
                <c:v>158</c:v>
              </c:pt>
              <c:pt idx="3">
                <c:v>13</c:v>
              </c:pt>
              <c:pt idx="4">
                <c:v>2</c:v>
              </c:pt>
              <c:pt idx="5">
                <c:v>7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4E4-402C-B8A4-C5243FAF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</c:v>
              </c:pt>
              <c:pt idx="1">
                <c:v>185</c:v>
              </c:pt>
              <c:pt idx="2">
                <c:v>16</c:v>
              </c:pt>
              <c:pt idx="3">
                <c:v>44</c:v>
              </c:pt>
              <c:pt idx="4">
                <c:v>111</c:v>
              </c:pt>
              <c:pt idx="5">
                <c:v>76</c:v>
              </c:pt>
              <c:pt idx="6">
                <c:v>124</c:v>
              </c:pt>
              <c:pt idx="7">
                <c:v>121</c:v>
              </c:pt>
              <c:pt idx="8">
                <c:v>16</c:v>
              </c:pt>
              <c:pt idx="9">
                <c:v>1</c:v>
              </c:pt>
              <c:pt idx="10">
                <c:v>5</c:v>
              </c:pt>
              <c:pt idx="11">
                <c:v>57</c:v>
              </c:pt>
              <c:pt idx="12">
                <c:v>66</c:v>
              </c:pt>
              <c:pt idx="13">
                <c:v>6</c:v>
              </c:pt>
              <c:pt idx="14">
                <c:v>136</c:v>
              </c:pt>
              <c:pt idx="15">
                <c:v>45</c:v>
              </c:pt>
              <c:pt idx="1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854-438A-8138-9C28F77F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F2-4A78-86B5-F7A61A161C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F2-4A78-86B5-F7A61A161C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2429</c:v>
                </c:pt>
                <c:pt idx="1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2-4A78-86B5-F7A61A161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638</c:v>
              </c:pt>
              <c:pt idx="1">
                <c:v>24</c:v>
              </c:pt>
              <c:pt idx="2">
                <c:v>796</c:v>
              </c:pt>
              <c:pt idx="3">
                <c:v>22</c:v>
              </c:pt>
              <c:pt idx="4">
                <c:v>74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614-4F72-B5DE-723338BC8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96-444D-93E8-36E26EA292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96-444D-93E8-36E26EA292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6-444D-93E8-36E26EA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67-4795-9AC8-BB61A71BA9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67-4795-9AC8-BB61A71BA9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67-4795-9AC8-BB61A71BA9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67-4795-9AC8-BB61A71BA93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67-4795-9AC8-BB61A71BA93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45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67-4795-9AC8-BB61A71BA9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465</c:v>
              </c:pt>
              <c:pt idx="1">
                <c:v>63</c:v>
              </c:pt>
              <c:pt idx="2">
                <c:v>3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A041-462A-8811-7991CA70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89</c:v>
              </c:pt>
              <c:pt idx="1">
                <c:v>7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200E-4BD0-B16A-46E5ADB2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5</c:v>
              </c:pt>
              <c:pt idx="2">
                <c:v>18</c:v>
              </c:pt>
              <c:pt idx="3">
                <c:v>27</c:v>
              </c:pt>
              <c:pt idx="4">
                <c:v>90</c:v>
              </c:pt>
              <c:pt idx="5">
                <c:v>87</c:v>
              </c:pt>
              <c:pt idx="6">
                <c:v>1</c:v>
              </c:pt>
              <c:pt idx="7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199C-4F70-BFA0-707DA0866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54-4056-A357-C2A082982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54-4056-A357-C2A082982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135</c:v>
                </c:pt>
                <c:pt idx="1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4-4056-A357-C2A082982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4-470D-A217-AE0E5BD7E1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4-470D-A217-AE0E5BD7E1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84-470D-A217-AE0E5BD7E1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84-470D-A217-AE0E5BD7E1D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84-470D-A217-AE0E5BD7E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401</c:v>
                </c:pt>
                <c:pt idx="1">
                  <c:v>266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84-470D-A217-AE0E5BD7E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2839</c:v>
              </c:pt>
              <c:pt idx="1">
                <c:v>494</c:v>
              </c:pt>
              <c:pt idx="2">
                <c:v>82</c:v>
              </c:pt>
              <c:pt idx="3">
                <c:v>12</c:v>
              </c:pt>
              <c:pt idx="4">
                <c:v>91</c:v>
              </c:pt>
              <c:pt idx="5">
                <c:v>696</c:v>
              </c:pt>
            </c:numLit>
          </c:val>
          <c:extLst>
            <c:ext xmlns:c16="http://schemas.microsoft.com/office/drawing/2014/chart" uri="{C3380CC4-5D6E-409C-BE32-E72D297353CC}">
              <c16:uniqueId val="{00000000-01A9-4E4C-9FAC-E910F9F9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535</c:v>
              </c:pt>
              <c:pt idx="1">
                <c:v>196</c:v>
              </c:pt>
              <c:pt idx="2">
                <c:v>6</c:v>
              </c:pt>
              <c:pt idx="3">
                <c:v>4</c:v>
              </c:pt>
              <c:pt idx="4">
                <c:v>7</c:v>
              </c:pt>
              <c:pt idx="5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95EF-4E80-9738-F0E0D6B3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E1-43C5-B830-62538615D1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E1-43C5-B830-62538615D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1598</c:v>
                </c:pt>
                <c:pt idx="1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1-43C5-B830-62538615D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7499114173228348E-2"/>
                  <c:y val="-6.556220472440944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C-46A3-B8DD-1C3E9D14338B}"/>
                </c:ext>
              </c:extLst>
            </c:dLbl>
            <c:dLbl>
              <c:idx val="3"/>
              <c:layout>
                <c:manualLayout>
                  <c:x val="-3.4020669291338582E-2"/>
                  <c:y val="-4.75562204724409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C-46A3-B8DD-1C3E9D14338B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1243</c:v>
              </c:pt>
              <c:pt idx="2">
                <c:v>75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0AB-4BD1-939B-E6DA1F39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7FB-438A-A72F-4B2DCA4C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40-4995-8DE6-130DBA007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B91-4249-8830-B05F41EBE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</c:v>
              </c:pt>
              <c:pt idx="1">
                <c:v>346</c:v>
              </c:pt>
              <c:pt idx="2">
                <c:v>87</c:v>
              </c:pt>
              <c:pt idx="3">
                <c:v>11</c:v>
              </c:pt>
              <c:pt idx="4">
                <c:v>46</c:v>
              </c:pt>
              <c:pt idx="5">
                <c:v>413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8C9-4916-B8B7-EA404C5B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1464</c:v>
              </c:pt>
              <c:pt idx="2">
                <c:v>54</c:v>
              </c:pt>
              <c:pt idx="3">
                <c:v>2</c:v>
              </c:pt>
              <c:pt idx="4">
                <c:v>170</c:v>
              </c:pt>
              <c:pt idx="5">
                <c:v>1418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1B-47FC-9A17-08547D396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1383</c:v>
              </c:pt>
              <c:pt idx="2">
                <c:v>46</c:v>
              </c:pt>
              <c:pt idx="3">
                <c:v>1</c:v>
              </c:pt>
              <c:pt idx="4">
                <c:v>158</c:v>
              </c:pt>
              <c:pt idx="5">
                <c:v>1210</c:v>
              </c:pt>
            </c:numLit>
          </c:val>
          <c:extLst>
            <c:ext xmlns:c16="http://schemas.microsoft.com/office/drawing/2014/chart" uri="{C3380CC4-5D6E-409C-BE32-E72D297353CC}">
              <c16:uniqueId val="{00000000-C855-4146-AAF7-34101AD0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212</c:v>
              </c:pt>
              <c:pt idx="2">
                <c:v>34</c:v>
              </c:pt>
              <c:pt idx="3">
                <c:v>2</c:v>
              </c:pt>
              <c:pt idx="4">
                <c:v>29</c:v>
              </c:pt>
              <c:pt idx="5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313D-47A6-A184-035B0DAF4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FD-4DBA-8AFC-98EAE136DE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FD-4DBA-8AFC-98EAE136DE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D-4DBA-8AFC-98EAE136D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199</c:v>
              </c:pt>
              <c:pt idx="2">
                <c:v>44</c:v>
              </c:pt>
              <c:pt idx="3">
                <c:v>2</c:v>
              </c:pt>
              <c:pt idx="4">
                <c:v>35</c:v>
              </c:pt>
              <c:pt idx="5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F302-4F7C-93AC-5866610AC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C4-4A3F-A07C-55C96A2E9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E0-491F-93DC-632CCBEB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66C-40E7-99EA-64979523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1521</c:v>
              </c:pt>
              <c:pt idx="2">
                <c:v>81</c:v>
              </c:pt>
              <c:pt idx="3">
                <c:v>3</c:v>
              </c:pt>
              <c:pt idx="4">
                <c:v>106</c:v>
              </c:pt>
              <c:pt idx="5">
                <c:v>1290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E2B-4191-8B0C-7ADB86750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17</c:v>
              </c:pt>
              <c:pt idx="2">
                <c:v>1</c:v>
              </c:pt>
              <c:pt idx="3">
                <c:v>8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773-41A0-A8C9-8559D4ABA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1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88B5-42B4-8F0A-B7CF53652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C67-4892-9BEC-AA3476CEE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DA9-4652-BBA9-677EF3F6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A7-4000-BCCA-B435379493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A7-4000-BCCA-B435379493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116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7-4000-BCCA-B43537949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02-41CE-9EC9-EBD45489A1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02-41CE-9EC9-EBD45489A1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02-41CE-9EC9-EBD45489A1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689</c:v>
                </c:pt>
                <c:pt idx="1">
                  <c:v>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02-41CE-9EC9-EBD45489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D2-4D96-9D10-7EB375F8B5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D2-4D96-9D10-7EB375F8B5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360</c:v>
                </c:pt>
                <c:pt idx="1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2-4D96-9D10-7EB375F8B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22</xdr:row>
      <xdr:rowOff>66675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D8DD9F9-7334-FFCF-BA8D-0D4ED497B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9567ACB-3D1A-06A9-A8D0-18C636B6E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4D6EF5A-0274-22C7-35CC-787AB59EF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9C33804-E26E-5BCC-61EF-FA49F92EEB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DD38A6C-C127-AEA6-0F19-67772FAD2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6DE0BCD-8E4D-259F-4C9F-3070B4227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6109BCE-D1A6-D962-3473-23B5023EC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76B8E51-6D9A-539B-9512-B5C07CD95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6055A68-B6E7-E18C-DA65-F4132A9D29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EAEAC28-E9F7-5C49-A7D8-A898FA78B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21</xdr:row>
      <xdr:rowOff>66675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E7D7298-9CC8-A097-7742-8405A9E172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F7C7D15-3B8A-A2AA-CF5A-8753634D9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E68A8A-B2F7-4EBC-8F1E-ACD5D8359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BABDB6-097E-4217-9D5D-8345D6394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355B73E-38AA-0D56-594C-B2A945653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1F992B7-5BC0-F2F1-09C1-4C1DFCB71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79375</xdr:colOff>
      <xdr:row>8</xdr:row>
      <xdr:rowOff>177800</xdr:rowOff>
    </xdr:from>
    <xdr:to>
      <xdr:col>13</xdr:col>
      <xdr:colOff>1266825</xdr:colOff>
      <xdr:row>23</xdr:row>
      <xdr:rowOff>41275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E39A622-1A52-8FD9-A307-A1EEEBDD8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358775</xdr:colOff>
      <xdr:row>9</xdr:row>
      <xdr:rowOff>6350</xdr:rowOff>
    </xdr:from>
    <xdr:to>
      <xdr:col>18</xdr:col>
      <xdr:colOff>146050</xdr:colOff>
      <xdr:row>23</xdr:row>
      <xdr:rowOff>50800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64D7943-169E-FD41-DCEF-CBFA0D195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2919214-EF05-5885-C8F4-E0C6381DD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7F151F87-A27F-2E33-398C-E3DE43AE8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A7E2D03-5C1D-9ACA-B990-05416AB1CD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D83DF29-C727-4F1F-A1A1-6D198E069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C4E69A2-0661-4602-920D-E18492F95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FDBE5D2-4045-4719-A605-00DF07942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6C1AA32-4728-4725-9B0B-ABC3DEBA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C403949-1AE8-4B46-A81B-2C95D4A97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B66816C-5F66-4002-A720-9D487D217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C6CE696-B059-4AC6-993C-5BDB22021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FC3BAB0-95DB-4A48-9E87-FD805BA2A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DB6C710-FD25-4E69-8ABA-14C7AED76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0DD5EC9-11CB-41E3-BFC4-D0C728432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93607D6-D15B-407D-A46B-BDA90BC1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7E6085F-8FDF-4959-A42B-73FEEA3C6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F32CDD3-7C2A-4B99-A154-61916333B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26174A5-0AF8-277B-7068-858176ACF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260350</xdr:colOff>
      <xdr:row>6</xdr:row>
      <xdr:rowOff>247650</xdr:rowOff>
    </xdr:from>
    <xdr:to>
      <xdr:col>21</xdr:col>
      <xdr:colOff>704850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0089C05-06CC-7C95-CCFC-FEF1610F0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260350</xdr:colOff>
      <xdr:row>8</xdr:row>
      <xdr:rowOff>104775</xdr:rowOff>
    </xdr:from>
    <xdr:to>
      <xdr:col>54</xdr:col>
      <xdr:colOff>22225</xdr:colOff>
      <xdr:row>18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7461219-A138-3393-FEC2-A5920951A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438150</xdr:colOff>
      <xdr:row>6</xdr:row>
      <xdr:rowOff>250825</xdr:rowOff>
    </xdr:from>
    <xdr:to>
      <xdr:col>60</xdr:col>
      <xdr:colOff>333375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D6C90BA-D7F6-1050-D251-C06637394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20</xdr:row>
      <xdr:rowOff>104775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B7DE8DE-1288-BA36-95FF-E6969B0EB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AA86CA5-6386-0431-0624-0C0A006F3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1D1737-5B07-45D7-94BA-E6B974AEC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6A8F4D6-62F3-409E-9D77-54619B506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32FBBC2-C0E5-08DC-E2EB-0E267ADB4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992F444-28F2-1B77-29C1-8C2B57685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75CA7A3-29E7-5FF2-3E88-827048DCA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C03D1E8-5D16-40AA-A67F-08B537325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F2A694-6294-4EA4-8B42-BC423C95A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18B200F-96E3-9D2D-29FE-0CE3A9D13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BA0440E-189C-D4FD-3076-AC979F6E1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CF6EA1-0C9B-4617-A37D-E5EC5B3F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27F9A62-5F76-4D3E-92BF-44755B04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01FEAF5-B7F6-C742-9541-1145D5BFE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E5262CC-E254-21DF-3C87-D2013E33F3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7D21C70-336B-9C54-4E22-E29FF4A91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B2284D6-A030-9054-57E3-45755E8CC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BD2CF26-5B8A-3EF3-BAA1-C552BDB40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3C3CE74-82FC-1506-9F1F-19BAF927E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E167AFF-FEDF-4C3B-F659-6F069F38D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29AD437-A386-10AC-55FE-4BB4522A0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C0CD785-3A48-3AFD-FB69-E41E5735C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CAB02B8C-42CE-AFC8-234D-614884444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2C762FD0-62B8-4EF3-7944-010821A08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57B52281-65DB-3AA4-7F0D-FBAC072EB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B6F493C7-A17F-2199-0DD7-F5A09DE6B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D1A36E3-334A-EB2F-ADC2-5A58A665F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AB35C9F-7FA9-7060-3564-933B05E6B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868BE9D-0090-2995-78A7-9B5F4A14F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3E1DE84-27C0-33F2-3CC9-D29E371F40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1SiZPBz7RZTl86rwse3bnFExps5+bJiCYcYSfUGq/aUK7xRY+XQejRoJ0QIIyEILkloOhUXDVeXvwh+ENrop0g==" saltValue="m2cKRL/WafCtKZmpn4Dj4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16</v>
      </c>
      <c r="D5" s="14">
        <v>2</v>
      </c>
      <c r="E5" s="23">
        <v>5</v>
      </c>
    </row>
    <row r="6" spans="1:5" x14ac:dyDescent="0.25">
      <c r="A6" s="22" t="s">
        <v>1180</v>
      </c>
      <c r="B6" s="17"/>
      <c r="C6" s="14">
        <v>17</v>
      </c>
      <c r="D6" s="14">
        <v>8</v>
      </c>
      <c r="E6" s="23">
        <v>7</v>
      </c>
    </row>
    <row r="7" spans="1:5" x14ac:dyDescent="0.25">
      <c r="A7" s="22" t="s">
        <v>1181</v>
      </c>
      <c r="B7" s="17"/>
      <c r="C7" s="14">
        <v>1</v>
      </c>
      <c r="D7" s="14">
        <v>0</v>
      </c>
      <c r="E7" s="23">
        <v>1</v>
      </c>
    </row>
    <row r="8" spans="1:5" x14ac:dyDescent="0.25">
      <c r="A8" s="22" t="s">
        <v>1182</v>
      </c>
      <c r="B8" s="17"/>
      <c r="C8" s="14">
        <v>8</v>
      </c>
      <c r="D8" s="14">
        <v>4</v>
      </c>
      <c r="E8" s="23">
        <v>5</v>
      </c>
    </row>
    <row r="9" spans="1:5" x14ac:dyDescent="0.25">
      <c r="A9" s="22" t="s">
        <v>610</v>
      </c>
      <c r="B9" s="17"/>
      <c r="C9" s="14">
        <v>4</v>
      </c>
      <c r="D9" s="14">
        <v>1</v>
      </c>
      <c r="E9" s="23">
        <v>2</v>
      </c>
    </row>
    <row r="10" spans="1:5" x14ac:dyDescent="0.25">
      <c r="A10" s="22" t="s">
        <v>1183</v>
      </c>
      <c r="B10" s="17"/>
      <c r="C10" s="14">
        <v>2</v>
      </c>
      <c r="D10" s="14">
        <v>2</v>
      </c>
      <c r="E10" s="23">
        <v>2</v>
      </c>
    </row>
    <row r="11" spans="1:5" x14ac:dyDescent="0.25">
      <c r="A11" s="203" t="s">
        <v>951</v>
      </c>
      <c r="B11" s="204"/>
      <c r="C11" s="31">
        <v>48</v>
      </c>
      <c r="D11" s="31">
        <v>17</v>
      </c>
      <c r="E11" s="31">
        <v>22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>
        <v>0</v>
      </c>
    </row>
    <row r="15" spans="1:5" x14ac:dyDescent="0.25">
      <c r="A15" s="22" t="s">
        <v>1186</v>
      </c>
      <c r="B15" s="17"/>
      <c r="C15" s="23">
        <v>0</v>
      </c>
    </row>
    <row r="16" spans="1:5" x14ac:dyDescent="0.25">
      <c r="A16" s="22" t="s">
        <v>1187</v>
      </c>
      <c r="B16" s="17"/>
      <c r="C16" s="23">
        <v>0</v>
      </c>
    </row>
    <row r="17" spans="1:3" x14ac:dyDescent="0.25">
      <c r="A17" s="203" t="s">
        <v>951</v>
      </c>
      <c r="B17" s="204"/>
      <c r="C17" s="31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3">
        <v>4</v>
      </c>
    </row>
    <row r="22" spans="1:3" x14ac:dyDescent="0.25">
      <c r="A22" s="22" t="s">
        <v>1180</v>
      </c>
      <c r="B22" s="17"/>
      <c r="C22" s="23">
        <v>9</v>
      </c>
    </row>
    <row r="23" spans="1:3" x14ac:dyDescent="0.25">
      <c r="A23" s="22" t="s">
        <v>1181</v>
      </c>
      <c r="B23" s="17"/>
      <c r="C23" s="23">
        <v>6</v>
      </c>
    </row>
    <row r="24" spans="1:3" x14ac:dyDescent="0.25">
      <c r="A24" s="22" t="s">
        <v>1182</v>
      </c>
      <c r="B24" s="17"/>
      <c r="C24" s="23">
        <v>14</v>
      </c>
    </row>
    <row r="25" spans="1:3" x14ac:dyDescent="0.25">
      <c r="A25" s="22" t="s">
        <v>610</v>
      </c>
      <c r="B25" s="17"/>
      <c r="C25" s="23">
        <v>31</v>
      </c>
    </row>
    <row r="26" spans="1:3" x14ac:dyDescent="0.25">
      <c r="A26" s="22" t="s">
        <v>1183</v>
      </c>
      <c r="B26" s="17"/>
      <c r="C26" s="23">
        <v>19</v>
      </c>
    </row>
    <row r="27" spans="1:3" x14ac:dyDescent="0.25">
      <c r="A27" s="203" t="s">
        <v>951</v>
      </c>
      <c r="B27" s="204"/>
      <c r="C27" s="31">
        <v>83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>
        <v>0</v>
      </c>
    </row>
    <row r="32" spans="1:3" x14ac:dyDescent="0.25">
      <c r="A32" s="22" t="s">
        <v>1024</v>
      </c>
      <c r="B32" s="17"/>
      <c r="C32" s="23">
        <v>0</v>
      </c>
    </row>
    <row r="33" spans="1:3" x14ac:dyDescent="0.25">
      <c r="A33" s="22" t="s">
        <v>1189</v>
      </c>
      <c r="B33" s="17"/>
      <c r="C33" s="23">
        <v>67</v>
      </c>
    </row>
    <row r="34" spans="1:3" x14ac:dyDescent="0.25">
      <c r="A34" s="22" t="s">
        <v>1122</v>
      </c>
      <c r="B34" s="17"/>
      <c r="C34" s="23">
        <v>1</v>
      </c>
    </row>
    <row r="35" spans="1:3" x14ac:dyDescent="0.25">
      <c r="A35" s="22" t="s">
        <v>1190</v>
      </c>
      <c r="B35" s="17"/>
      <c r="C35" s="23">
        <v>19</v>
      </c>
    </row>
    <row r="36" spans="1:3" x14ac:dyDescent="0.25">
      <c r="A36" s="22" t="s">
        <v>1026</v>
      </c>
      <c r="B36" s="17"/>
      <c r="C36" s="23">
        <v>0</v>
      </c>
    </row>
    <row r="37" spans="1:3" x14ac:dyDescent="0.25">
      <c r="A37" s="22" t="s">
        <v>1027</v>
      </c>
      <c r="B37" s="17"/>
      <c r="C37" s="23">
        <v>0</v>
      </c>
    </row>
    <row r="38" spans="1:3" x14ac:dyDescent="0.25">
      <c r="A38" s="22" t="s">
        <v>1085</v>
      </c>
      <c r="B38" s="17"/>
      <c r="C38" s="23">
        <v>0</v>
      </c>
    </row>
    <row r="39" spans="1:3" x14ac:dyDescent="0.25">
      <c r="A39" s="22" t="s">
        <v>1086</v>
      </c>
      <c r="B39" s="17"/>
      <c r="C39" s="23">
        <v>0</v>
      </c>
    </row>
    <row r="40" spans="1:3" x14ac:dyDescent="0.25">
      <c r="A40" s="203" t="s">
        <v>951</v>
      </c>
      <c r="B40" s="204"/>
      <c r="C40" s="31">
        <v>87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>
        <v>4</v>
      </c>
    </row>
    <row r="45" spans="1:3" x14ac:dyDescent="0.25">
      <c r="A45" s="22" t="s">
        <v>1180</v>
      </c>
      <c r="B45" s="17"/>
      <c r="C45" s="23">
        <v>0</v>
      </c>
    </row>
    <row r="46" spans="1:3" x14ac:dyDescent="0.25">
      <c r="A46" s="22" t="s">
        <v>1181</v>
      </c>
      <c r="B46" s="17"/>
      <c r="C46" s="23">
        <v>0</v>
      </c>
    </row>
    <row r="47" spans="1:3" x14ac:dyDescent="0.25">
      <c r="A47" s="22" t="s">
        <v>1182</v>
      </c>
      <c r="B47" s="17"/>
      <c r="C47" s="23">
        <v>6</v>
      </c>
    </row>
    <row r="48" spans="1:3" x14ac:dyDescent="0.25">
      <c r="A48" s="22" t="s">
        <v>610</v>
      </c>
      <c r="B48" s="17"/>
      <c r="C48" s="23">
        <v>2</v>
      </c>
    </row>
    <row r="49" spans="1:3" x14ac:dyDescent="0.25">
      <c r="A49" s="22" t="s">
        <v>1183</v>
      </c>
      <c r="B49" s="17"/>
      <c r="C49" s="23">
        <v>5</v>
      </c>
    </row>
    <row r="50" spans="1:3" x14ac:dyDescent="0.25">
      <c r="A50" s="203" t="s">
        <v>951</v>
      </c>
      <c r="B50" s="204"/>
      <c r="C50" s="31">
        <v>17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3">
        <v>4</v>
      </c>
    </row>
    <row r="54" spans="1:3" x14ac:dyDescent="0.25">
      <c r="A54" s="188"/>
      <c r="B54" s="13" t="s">
        <v>77</v>
      </c>
      <c r="C54" s="23">
        <v>1</v>
      </c>
    </row>
    <row r="55" spans="1:3" x14ac:dyDescent="0.25">
      <c r="A55" s="186" t="s">
        <v>1180</v>
      </c>
      <c r="B55" s="13" t="s">
        <v>76</v>
      </c>
      <c r="C55" s="23">
        <v>1</v>
      </c>
    </row>
    <row r="56" spans="1:3" x14ac:dyDescent="0.25">
      <c r="A56" s="188"/>
      <c r="B56" s="13" t="s">
        <v>77</v>
      </c>
      <c r="C56" s="23">
        <v>0</v>
      </c>
    </row>
    <row r="57" spans="1:3" x14ac:dyDescent="0.25">
      <c r="A57" s="186" t="s">
        <v>1181</v>
      </c>
      <c r="B57" s="13" t="s">
        <v>76</v>
      </c>
      <c r="C57" s="23">
        <v>0</v>
      </c>
    </row>
    <row r="58" spans="1:3" x14ac:dyDescent="0.25">
      <c r="A58" s="188"/>
      <c r="B58" s="13" t="s">
        <v>77</v>
      </c>
      <c r="C58" s="23">
        <v>0</v>
      </c>
    </row>
    <row r="59" spans="1:3" x14ac:dyDescent="0.25">
      <c r="A59" s="186" t="s">
        <v>1182</v>
      </c>
      <c r="B59" s="13" t="s">
        <v>76</v>
      </c>
      <c r="C59" s="23">
        <v>0</v>
      </c>
    </row>
    <row r="60" spans="1:3" x14ac:dyDescent="0.25">
      <c r="A60" s="188"/>
      <c r="B60" s="13" t="s">
        <v>77</v>
      </c>
      <c r="C60" s="33"/>
    </row>
    <row r="61" spans="1:3" x14ac:dyDescent="0.25">
      <c r="A61" s="186" t="s">
        <v>610</v>
      </c>
      <c r="B61" s="13" t="s">
        <v>76</v>
      </c>
      <c r="C61" s="23">
        <v>1</v>
      </c>
    </row>
    <row r="62" spans="1:3" x14ac:dyDescent="0.25">
      <c r="A62" s="188"/>
      <c r="B62" s="13" t="s">
        <v>77</v>
      </c>
      <c r="C62" s="23">
        <v>0</v>
      </c>
    </row>
    <row r="63" spans="1:3" x14ac:dyDescent="0.25">
      <c r="A63" s="186" t="s">
        <v>1183</v>
      </c>
      <c r="B63" s="13" t="s">
        <v>76</v>
      </c>
      <c r="C63" s="23">
        <v>4</v>
      </c>
    </row>
    <row r="64" spans="1:3" x14ac:dyDescent="0.25">
      <c r="A64" s="188"/>
      <c r="B64" s="13" t="s">
        <v>77</v>
      </c>
      <c r="C64" s="23">
        <v>1</v>
      </c>
    </row>
    <row r="65" spans="1:3" x14ac:dyDescent="0.25">
      <c r="A65" s="203" t="s">
        <v>951</v>
      </c>
      <c r="B65" s="204"/>
      <c r="C65" s="31">
        <v>12</v>
      </c>
    </row>
  </sheetData>
  <sheetProtection algorithmName="SHA-512" hashValue="UrQRAfLt82MmtF4GqZI8niKUxIeRFuq8SI3MKCpSSqOjgaCp2wVWvH23Q3kHWHGfbtMHwAmDscARluNRC4Rslg==" saltValue="Pw2Jl2xOLO0LWMbI2XrlP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9" t="s">
        <v>1198</v>
      </c>
      <c r="C5" s="45">
        <v>0</v>
      </c>
      <c r="D5" s="45">
        <v>0</v>
      </c>
      <c r="E5" s="45">
        <v>0</v>
      </c>
      <c r="F5" s="40">
        <v>0</v>
      </c>
    </row>
    <row r="6" spans="1:6" x14ac:dyDescent="0.25">
      <c r="A6" s="197"/>
      <c r="B6" s="39" t="s">
        <v>1199</v>
      </c>
      <c r="C6" s="45">
        <v>0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0</v>
      </c>
      <c r="D7" s="45">
        <v>0</v>
      </c>
      <c r="E7" s="45">
        <v>0</v>
      </c>
      <c r="F7" s="40">
        <v>0</v>
      </c>
    </row>
    <row r="8" spans="1:6" ht="22.5" x14ac:dyDescent="0.25">
      <c r="A8" s="195" t="s">
        <v>1202</v>
      </c>
      <c r="B8" s="39" t="s">
        <v>1203</v>
      </c>
      <c r="C8" s="45">
        <v>23</v>
      </c>
      <c r="D8" s="45">
        <v>0</v>
      </c>
      <c r="E8" s="45">
        <v>1</v>
      </c>
      <c r="F8" s="40">
        <v>1</v>
      </c>
    </row>
    <row r="9" spans="1:6" ht="22.5" x14ac:dyDescent="0.25">
      <c r="A9" s="196"/>
      <c r="B9" s="39" t="s">
        <v>1204</v>
      </c>
      <c r="C9" s="45">
        <v>13</v>
      </c>
      <c r="D9" s="45">
        <v>0</v>
      </c>
      <c r="E9" s="45">
        <v>1</v>
      </c>
      <c r="F9" s="40">
        <v>0</v>
      </c>
    </row>
    <row r="10" spans="1:6" ht="22.5" x14ac:dyDescent="0.25">
      <c r="A10" s="197"/>
      <c r="B10" s="39" t="s">
        <v>1205</v>
      </c>
      <c r="C10" s="45">
        <v>0</v>
      </c>
      <c r="D10" s="45">
        <v>0</v>
      </c>
      <c r="E10" s="45">
        <v>0</v>
      </c>
      <c r="F10" s="40">
        <v>0</v>
      </c>
    </row>
    <row r="11" spans="1:6" ht="22.5" x14ac:dyDescent="0.25">
      <c r="A11" s="195" t="s">
        <v>1206</v>
      </c>
      <c r="B11" s="39" t="s">
        <v>1207</v>
      </c>
      <c r="C11" s="45">
        <v>4</v>
      </c>
      <c r="D11" s="45">
        <v>0</v>
      </c>
      <c r="E11" s="45">
        <v>0</v>
      </c>
      <c r="F11" s="40">
        <v>0</v>
      </c>
    </row>
    <row r="12" spans="1:6" x14ac:dyDescent="0.25">
      <c r="A12" s="196"/>
      <c r="B12" s="39" t="s">
        <v>1208</v>
      </c>
      <c r="C12" s="45">
        <v>0</v>
      </c>
      <c r="D12" s="45">
        <v>0</v>
      </c>
      <c r="E12" s="45">
        <v>0</v>
      </c>
      <c r="F12" s="40">
        <v>0</v>
      </c>
    </row>
    <row r="13" spans="1:6" ht="22.5" x14ac:dyDescent="0.25">
      <c r="A13" s="197"/>
      <c r="B13" s="39" t="s">
        <v>1209</v>
      </c>
      <c r="C13" s="45">
        <v>0</v>
      </c>
      <c r="D13" s="45">
        <v>1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0</v>
      </c>
      <c r="D14" s="45">
        <v>0</v>
      </c>
      <c r="E14" s="45">
        <v>0</v>
      </c>
      <c r="F14" s="40">
        <v>0</v>
      </c>
    </row>
    <row r="15" spans="1:6" x14ac:dyDescent="0.25">
      <c r="A15" s="195" t="s">
        <v>1212</v>
      </c>
      <c r="B15" s="39" t="s">
        <v>1213</v>
      </c>
      <c r="C15" s="45">
        <v>515</v>
      </c>
      <c r="D15" s="45">
        <v>22</v>
      </c>
      <c r="E15" s="45">
        <v>3</v>
      </c>
      <c r="F15" s="40">
        <v>0</v>
      </c>
    </row>
    <row r="16" spans="1:6" x14ac:dyDescent="0.25">
      <c r="A16" s="196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2.5" x14ac:dyDescent="0.25">
      <c r="A17" s="196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25">
      <c r="A18" s="196"/>
      <c r="B18" s="39" t="s">
        <v>1216</v>
      </c>
      <c r="C18" s="45">
        <v>4</v>
      </c>
      <c r="D18" s="45">
        <v>0</v>
      </c>
      <c r="E18" s="45">
        <v>0</v>
      </c>
      <c r="F18" s="40">
        <v>0</v>
      </c>
    </row>
    <row r="19" spans="1:6" ht="22.5" x14ac:dyDescent="0.25">
      <c r="A19" s="197"/>
      <c r="B19" s="39" t="s">
        <v>1217</v>
      </c>
      <c r="C19" s="45">
        <v>0</v>
      </c>
      <c r="D19" s="45">
        <v>1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0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25">
      <c r="A22" s="193" t="s">
        <v>951</v>
      </c>
      <c r="B22" s="194"/>
      <c r="C22" s="46">
        <v>559</v>
      </c>
      <c r="D22" s="46">
        <v>24</v>
      </c>
      <c r="E22" s="46">
        <v>5</v>
      </c>
      <c r="F22" s="46">
        <v>1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1</v>
      </c>
    </row>
    <row r="26" spans="1:6" x14ac:dyDescent="0.25">
      <c r="A26" s="43" t="s">
        <v>109</v>
      </c>
      <c r="B26" s="17"/>
      <c r="C26" s="40">
        <v>1</v>
      </c>
    </row>
    <row r="27" spans="1:6" x14ac:dyDescent="0.25">
      <c r="A27" s="43" t="s">
        <v>1055</v>
      </c>
      <c r="B27" s="17"/>
      <c r="C27" s="40">
        <v>0</v>
      </c>
    </row>
    <row r="28" spans="1:6" x14ac:dyDescent="0.25">
      <c r="A28" s="193" t="s">
        <v>951</v>
      </c>
      <c r="B28" s="194"/>
      <c r="C28" s="46">
        <v>2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0</v>
      </c>
    </row>
    <row r="33" spans="1:3" x14ac:dyDescent="0.25">
      <c r="A33" s="43" t="s">
        <v>1224</v>
      </c>
      <c r="B33" s="17"/>
      <c r="C33" s="40">
        <v>5</v>
      </c>
    </row>
    <row r="34" spans="1:3" x14ac:dyDescent="0.25">
      <c r="A34" s="43" t="s">
        <v>77</v>
      </c>
      <c r="B34" s="17"/>
      <c r="C34" s="40">
        <v>0</v>
      </c>
    </row>
    <row r="35" spans="1:3" x14ac:dyDescent="0.25">
      <c r="A35" s="193" t="s">
        <v>951</v>
      </c>
      <c r="B35" s="194"/>
      <c r="C35" s="46">
        <v>5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5</v>
      </c>
    </row>
    <row r="40" spans="1:3" x14ac:dyDescent="0.25">
      <c r="A40" s="43" t="s">
        <v>1227</v>
      </c>
      <c r="B40" s="17"/>
      <c r="C40" s="40">
        <v>5</v>
      </c>
    </row>
    <row r="41" spans="1:3" x14ac:dyDescent="0.25">
      <c r="A41" s="193" t="s">
        <v>951</v>
      </c>
      <c r="B41" s="194"/>
      <c r="C41" s="46">
        <v>10</v>
      </c>
    </row>
    <row r="42" spans="1:3" ht="15.95" customHeight="1" x14ac:dyDescent="0.25"/>
  </sheetData>
  <sheetProtection algorithmName="SHA-512" hashValue="uVAZs7ftPAH7ShedZzh5yZEkl5xyViV6cLMcG4XgAeSTVDbLLl+ABhpuA7wqciLkLMbfNQfUV5UfUY5cQszLRg==" saltValue="fAopYKaKMSYJ2XpIE2aL8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1677</v>
      </c>
      <c r="D5" s="14">
        <v>1544</v>
      </c>
      <c r="E5" s="15">
        <v>8.6139896373056996E-2</v>
      </c>
    </row>
    <row r="6" spans="1:5" x14ac:dyDescent="0.25">
      <c r="A6" s="180"/>
      <c r="B6" s="13" t="s">
        <v>1232</v>
      </c>
      <c r="C6" s="14">
        <v>128</v>
      </c>
      <c r="D6" s="14">
        <v>206</v>
      </c>
      <c r="E6" s="15">
        <v>-0.37864077669902901</v>
      </c>
    </row>
    <row r="7" spans="1:5" x14ac:dyDescent="0.25">
      <c r="A7" s="181"/>
      <c r="B7" s="13" t="s">
        <v>1233</v>
      </c>
      <c r="C7" s="14">
        <v>599</v>
      </c>
      <c r="D7" s="14">
        <v>689</v>
      </c>
      <c r="E7" s="15">
        <v>-0.130624092888244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216</v>
      </c>
      <c r="D11" s="14">
        <v>12</v>
      </c>
      <c r="E11" s="15">
        <v>17</v>
      </c>
    </row>
    <row r="12" spans="1:5" x14ac:dyDescent="0.25">
      <c r="A12" s="180"/>
      <c r="B12" s="13" t="s">
        <v>1237</v>
      </c>
      <c r="C12" s="14">
        <v>6</v>
      </c>
      <c r="D12" s="14">
        <v>15</v>
      </c>
      <c r="E12" s="15">
        <v>-0.6</v>
      </c>
    </row>
    <row r="13" spans="1:5" x14ac:dyDescent="0.25">
      <c r="A13" s="180"/>
      <c r="B13" s="13" t="s">
        <v>1238</v>
      </c>
      <c r="C13" s="14">
        <v>624</v>
      </c>
      <c r="D13" s="14">
        <v>765</v>
      </c>
      <c r="E13" s="15">
        <v>-0.18431372549019601</v>
      </c>
    </row>
    <row r="14" spans="1:5" x14ac:dyDescent="0.25">
      <c r="A14" s="180"/>
      <c r="B14" s="13" t="s">
        <v>1239</v>
      </c>
      <c r="C14" s="14">
        <v>514</v>
      </c>
      <c r="D14" s="14">
        <v>400</v>
      </c>
      <c r="E14" s="15">
        <v>0.28499999999999998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7</v>
      </c>
      <c r="D30" s="14">
        <v>6</v>
      </c>
      <c r="E30" s="15">
        <v>0.16666666666666699</v>
      </c>
    </row>
    <row r="31" spans="1:5" x14ac:dyDescent="0.25">
      <c r="A31" s="180"/>
      <c r="B31" s="13" t="s">
        <v>1253</v>
      </c>
      <c r="C31" s="14">
        <v>0</v>
      </c>
      <c r="D31" s="14">
        <v>2</v>
      </c>
      <c r="E31" s="15">
        <v>-1</v>
      </c>
    </row>
    <row r="32" spans="1:5" x14ac:dyDescent="0.25">
      <c r="A32" s="181"/>
      <c r="B32" s="13" t="s">
        <v>1254</v>
      </c>
      <c r="C32" s="14">
        <v>6</v>
      </c>
      <c r="D32" s="14">
        <v>4</v>
      </c>
      <c r="E32" s="15">
        <v>0.5</v>
      </c>
    </row>
  </sheetData>
  <sheetProtection algorithmName="SHA-512" hashValue="Hz7mLGTH9DGsXDBG1ILuW+IYekKiBUKvPfFhBT0v6ngGt7+JIDQABbX1zTsBfNgr1EquuT+afvrhIntYwyzaNg==" saltValue="Vfbv1MV4aIu35425q8vkW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3</v>
      </c>
      <c r="D7" s="14">
        <v>0</v>
      </c>
      <c r="E7" s="15">
        <v>3</v>
      </c>
    </row>
    <row r="8" spans="1:5" x14ac:dyDescent="0.25">
      <c r="A8" s="180"/>
      <c r="B8" s="13" t="s">
        <v>1261</v>
      </c>
      <c r="C8" s="14">
        <v>17</v>
      </c>
      <c r="D8" s="14">
        <v>0</v>
      </c>
      <c r="E8" s="15">
        <v>17</v>
      </c>
    </row>
    <row r="9" spans="1:5" x14ac:dyDescent="0.25">
      <c r="A9" s="180"/>
      <c r="B9" s="13" t="s">
        <v>1262</v>
      </c>
      <c r="C9" s="14">
        <v>3</v>
      </c>
      <c r="D9" s="14">
        <v>0</v>
      </c>
      <c r="E9" s="15">
        <v>3</v>
      </c>
    </row>
    <row r="10" spans="1:5" x14ac:dyDescent="0.25">
      <c r="A10" s="180"/>
      <c r="B10" s="13" t="s">
        <v>1263</v>
      </c>
      <c r="C10" s="14">
        <v>5</v>
      </c>
      <c r="D10" s="14">
        <v>0</v>
      </c>
      <c r="E10" s="15">
        <v>5</v>
      </c>
    </row>
    <row r="11" spans="1:5" x14ac:dyDescent="0.25">
      <c r="A11" s="180"/>
      <c r="B11" s="13" t="s">
        <v>1264</v>
      </c>
      <c r="C11" s="14">
        <v>7</v>
      </c>
      <c r="D11" s="18"/>
      <c r="E11" s="15">
        <v>0</v>
      </c>
    </row>
    <row r="12" spans="1:5" x14ac:dyDescent="0.25">
      <c r="A12" s="180"/>
      <c r="B12" s="13" t="s">
        <v>1265</v>
      </c>
      <c r="C12" s="14">
        <v>3</v>
      </c>
      <c r="D12" s="18"/>
      <c r="E12" s="15">
        <v>0</v>
      </c>
    </row>
    <row r="13" spans="1:5" x14ac:dyDescent="0.25">
      <c r="A13" s="180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80"/>
      <c r="B14" s="13" t="s">
        <v>1267</v>
      </c>
      <c r="C14" s="14">
        <v>24</v>
      </c>
      <c r="D14" s="14">
        <v>0</v>
      </c>
      <c r="E14" s="15">
        <v>24</v>
      </c>
    </row>
    <row r="15" spans="1:5" x14ac:dyDescent="0.25">
      <c r="A15" s="180"/>
      <c r="B15" s="13" t="s">
        <v>1268</v>
      </c>
      <c r="C15" s="14">
        <v>5</v>
      </c>
      <c r="D15" s="18"/>
      <c r="E15" s="15">
        <v>0</v>
      </c>
    </row>
    <row r="16" spans="1:5" x14ac:dyDescent="0.25">
      <c r="A16" s="181"/>
      <c r="B16" s="13" t="s">
        <v>106</v>
      </c>
      <c r="C16" s="14">
        <v>10</v>
      </c>
      <c r="D16" s="18"/>
      <c r="E16" s="15">
        <v>0</v>
      </c>
    </row>
  </sheetData>
  <sheetProtection algorithmName="SHA-512" hashValue="EYO4I5RIt8m5AvuDedhiLRQhFO9uC7ottant4WmE/28S6lc4rN94rkbrWakljI1tO/EyWMhzhdhNsUoBiagPiQ==" saltValue="VzZ5KLdHwWFOoHEq6rU+n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80"/>
      <c r="B5" s="52" t="s">
        <v>1023</v>
      </c>
      <c r="C5" s="53">
        <v>18</v>
      </c>
      <c r="D5" s="53">
        <v>0</v>
      </c>
      <c r="E5" s="53">
        <v>23</v>
      </c>
      <c r="F5" s="53">
        <v>0</v>
      </c>
      <c r="G5" s="53">
        <v>0</v>
      </c>
      <c r="H5" s="53">
        <v>57</v>
      </c>
      <c r="I5" s="53">
        <v>0</v>
      </c>
      <c r="J5" s="53">
        <v>1</v>
      </c>
      <c r="K5" s="53">
        <v>0</v>
      </c>
      <c r="L5" s="54">
        <v>1</v>
      </c>
    </row>
    <row r="6" spans="1:12" x14ac:dyDescent="0.25">
      <c r="A6" s="180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6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1"/>
      <c r="B7" s="52" t="s">
        <v>1283</v>
      </c>
      <c r="C7" s="53">
        <v>0</v>
      </c>
      <c r="D7" s="53">
        <v>0</v>
      </c>
      <c r="E7" s="53">
        <v>1</v>
      </c>
      <c r="F7" s="53">
        <v>0</v>
      </c>
      <c r="G7" s="53">
        <v>0</v>
      </c>
      <c r="H7" s="53">
        <v>3</v>
      </c>
      <c r="I7" s="53">
        <v>0</v>
      </c>
      <c r="J7" s="53">
        <v>0</v>
      </c>
      <c r="K7" s="53">
        <v>0</v>
      </c>
      <c r="L7" s="54">
        <v>1</v>
      </c>
    </row>
    <row r="8" spans="1:12" x14ac:dyDescent="0.25">
      <c r="A8" s="179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80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80"/>
      <c r="B10" s="52" t="s">
        <v>1287</v>
      </c>
      <c r="C10" s="53">
        <v>7</v>
      </c>
      <c r="D10" s="53">
        <v>0</v>
      </c>
      <c r="E10" s="53">
        <v>2</v>
      </c>
      <c r="F10" s="53">
        <v>0</v>
      </c>
      <c r="G10" s="53">
        <v>0</v>
      </c>
      <c r="H10" s="53">
        <v>8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80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80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80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80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80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80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80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80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80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80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80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80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80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80"/>
      <c r="B24" s="52" t="s">
        <v>1301</v>
      </c>
      <c r="C24" s="53">
        <v>1</v>
      </c>
      <c r="D24" s="53">
        <v>0</v>
      </c>
      <c r="E24" s="53">
        <v>3</v>
      </c>
      <c r="F24" s="53">
        <v>0</v>
      </c>
      <c r="G24" s="53">
        <v>0</v>
      </c>
      <c r="H24" s="53">
        <v>2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80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80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80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80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80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80"/>
      <c r="B30" s="52" t="s">
        <v>1307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80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80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80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80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80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80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80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80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80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80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80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80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80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80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80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80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80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80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80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80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80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80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80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80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80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80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80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80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80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80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80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80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80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80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80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80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80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80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80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80"/>
      <c r="B70" s="52" t="s">
        <v>1347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80"/>
      <c r="B71" s="52" t="s">
        <v>1348</v>
      </c>
      <c r="C71" s="53">
        <v>0</v>
      </c>
      <c r="D71" s="53">
        <v>0</v>
      </c>
      <c r="E71" s="53">
        <v>2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80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80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80"/>
      <c r="B74" s="52" t="s">
        <v>1351</v>
      </c>
      <c r="C74" s="53">
        <v>0</v>
      </c>
      <c r="D74" s="53">
        <v>0</v>
      </c>
      <c r="E74" s="53">
        <v>1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80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80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80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80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80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80"/>
      <c r="B80" s="52" t="s">
        <v>1357</v>
      </c>
      <c r="C80" s="53">
        <v>1</v>
      </c>
      <c r="D80" s="53">
        <v>0</v>
      </c>
      <c r="E80" s="53">
        <v>4</v>
      </c>
      <c r="F80" s="53">
        <v>0</v>
      </c>
      <c r="G80" s="53">
        <v>0</v>
      </c>
      <c r="H80" s="53">
        <v>12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80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80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80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80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80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80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80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80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80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80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80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80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80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80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80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80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80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80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80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80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80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80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1</v>
      </c>
      <c r="I102" s="53">
        <v>0</v>
      </c>
      <c r="J102" s="53">
        <v>1</v>
      </c>
      <c r="K102" s="53">
        <v>0</v>
      </c>
      <c r="L102" s="54">
        <v>0</v>
      </c>
    </row>
    <row r="103" spans="1:12" x14ac:dyDescent="0.25">
      <c r="A103" s="180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80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80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80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80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80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80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80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80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80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80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80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80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80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80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80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80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80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80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80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80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80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80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80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80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80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80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3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80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80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80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80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80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80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80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80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80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80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80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80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80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80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80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80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80"/>
      <c r="B146" s="52" t="s">
        <v>1423</v>
      </c>
      <c r="C146" s="53">
        <v>0</v>
      </c>
      <c r="D146" s="53">
        <v>0</v>
      </c>
      <c r="E146" s="53">
        <v>1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80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80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80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80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80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80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80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80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80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80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80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80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80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80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80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80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80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80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80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80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80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80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80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80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80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80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80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80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80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80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80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80"/>
      <c r="B178" s="52" t="s">
        <v>1455</v>
      </c>
      <c r="C178" s="53">
        <v>0</v>
      </c>
      <c r="D178" s="53">
        <v>0</v>
      </c>
      <c r="E178" s="53">
        <v>3</v>
      </c>
      <c r="F178" s="53">
        <v>0</v>
      </c>
      <c r="G178" s="53">
        <v>0</v>
      </c>
      <c r="H178" s="53">
        <v>4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80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80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80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80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80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80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80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80"/>
      <c r="B186" s="52" t="s">
        <v>1463</v>
      </c>
      <c r="C186" s="53">
        <v>3</v>
      </c>
      <c r="D186" s="53">
        <v>0</v>
      </c>
      <c r="E186" s="53">
        <v>1</v>
      </c>
      <c r="F186" s="53">
        <v>0</v>
      </c>
      <c r="G186" s="53">
        <v>0</v>
      </c>
      <c r="H186" s="53">
        <v>8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80"/>
      <c r="B187" s="52" t="s">
        <v>1464</v>
      </c>
      <c r="C187" s="53">
        <v>5</v>
      </c>
      <c r="D187" s="53">
        <v>0</v>
      </c>
      <c r="E187" s="53">
        <v>2</v>
      </c>
      <c r="F187" s="53">
        <v>0</v>
      </c>
      <c r="G187" s="53">
        <v>0</v>
      </c>
      <c r="H187" s="53">
        <v>6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80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80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80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80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80"/>
      <c r="B192" s="52" t="s">
        <v>1469</v>
      </c>
      <c r="C192" s="53">
        <v>1</v>
      </c>
      <c r="D192" s="53">
        <v>0</v>
      </c>
      <c r="E192" s="53">
        <v>1</v>
      </c>
      <c r="F192" s="53">
        <v>0</v>
      </c>
      <c r="G192" s="53">
        <v>0</v>
      </c>
      <c r="H192" s="53">
        <v>2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80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80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80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80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80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80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80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80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80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80"/>
      <c r="B202" s="52" t="s">
        <v>1479</v>
      </c>
      <c r="C202" s="53">
        <v>0</v>
      </c>
      <c r="D202" s="53">
        <v>0</v>
      </c>
      <c r="E202" s="53">
        <v>1</v>
      </c>
      <c r="F202" s="53">
        <v>0</v>
      </c>
      <c r="G202" s="53">
        <v>0</v>
      </c>
      <c r="H202" s="53">
        <v>3</v>
      </c>
      <c r="I202" s="53">
        <v>0</v>
      </c>
      <c r="J202" s="53">
        <v>0</v>
      </c>
      <c r="K202" s="53">
        <v>0</v>
      </c>
      <c r="L202" s="54">
        <v>1</v>
      </c>
    </row>
    <row r="203" spans="1:12" x14ac:dyDescent="0.25">
      <c r="A203" s="180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80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80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80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80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80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80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80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80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80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80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80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80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80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80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80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80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80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80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80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80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80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80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80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80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80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80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80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80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80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80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80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80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80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80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80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80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80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80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80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80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80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80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80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80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80"/>
      <c r="B248" s="52" t="s">
        <v>1525</v>
      </c>
      <c r="C248" s="53">
        <v>0</v>
      </c>
      <c r="D248" s="53">
        <v>0</v>
      </c>
      <c r="E248" s="53">
        <v>1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80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80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80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80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80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80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80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80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80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80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1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9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80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80"/>
      <c r="B262" s="52" t="s">
        <v>1540</v>
      </c>
      <c r="C262" s="53">
        <v>18</v>
      </c>
      <c r="D262" s="53">
        <v>0</v>
      </c>
      <c r="E262" s="53">
        <v>11</v>
      </c>
      <c r="F262" s="53">
        <v>0</v>
      </c>
      <c r="G262" s="53">
        <v>0</v>
      </c>
      <c r="H262" s="53">
        <v>30</v>
      </c>
      <c r="I262" s="53">
        <v>0</v>
      </c>
      <c r="J262" s="53">
        <v>1</v>
      </c>
      <c r="K262" s="53">
        <v>0</v>
      </c>
      <c r="L262" s="54">
        <v>0</v>
      </c>
    </row>
    <row r="263" spans="1:12" x14ac:dyDescent="0.25">
      <c r="A263" s="180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1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80"/>
      <c r="B264" s="52" t="s">
        <v>1542</v>
      </c>
      <c r="C264" s="53">
        <v>0</v>
      </c>
      <c r="D264" s="53">
        <v>0</v>
      </c>
      <c r="E264" s="53">
        <v>1</v>
      </c>
      <c r="F264" s="53">
        <v>0</v>
      </c>
      <c r="G264" s="53">
        <v>0</v>
      </c>
      <c r="H264" s="53">
        <v>1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80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80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80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2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80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80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1</v>
      </c>
      <c r="I269" s="53">
        <v>0</v>
      </c>
      <c r="J269" s="53">
        <v>0</v>
      </c>
      <c r="K269" s="53">
        <v>0</v>
      </c>
      <c r="L269" s="54">
        <v>1</v>
      </c>
    </row>
    <row r="270" spans="1:12" x14ac:dyDescent="0.25">
      <c r="A270" s="180"/>
      <c r="B270" s="52" t="s">
        <v>1548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80"/>
      <c r="B271" s="52" t="s">
        <v>961</v>
      </c>
      <c r="C271" s="53">
        <v>0</v>
      </c>
      <c r="D271" s="53">
        <v>0</v>
      </c>
      <c r="E271" s="53">
        <v>2</v>
      </c>
      <c r="F271" s="53">
        <v>0</v>
      </c>
      <c r="G271" s="53">
        <v>0</v>
      </c>
      <c r="H271" s="53">
        <v>14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80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80"/>
      <c r="B273" s="52" t="s">
        <v>1550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2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80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80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80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80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80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4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80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80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80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80"/>
      <c r="B282" s="52" t="s">
        <v>1559</v>
      </c>
      <c r="C282" s="53">
        <v>0</v>
      </c>
      <c r="D282" s="53">
        <v>0</v>
      </c>
      <c r="E282" s="53">
        <v>1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80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80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2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80"/>
      <c r="B285" s="52" t="s">
        <v>921</v>
      </c>
      <c r="C285" s="53">
        <v>0</v>
      </c>
      <c r="D285" s="53">
        <v>0</v>
      </c>
      <c r="E285" s="53">
        <v>4</v>
      </c>
      <c r="F285" s="53">
        <v>0</v>
      </c>
      <c r="G285" s="53">
        <v>0</v>
      </c>
      <c r="H285" s="53">
        <v>4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80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80"/>
      <c r="B287" s="52" t="s">
        <v>1562</v>
      </c>
      <c r="C287" s="53">
        <v>0</v>
      </c>
      <c r="D287" s="53">
        <v>0</v>
      </c>
      <c r="E287" s="53">
        <v>4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80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80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80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80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1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9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80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30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80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80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80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13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80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8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80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3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80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80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80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80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4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80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9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80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5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80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1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ZpgMETeurdJsMwgygLObSwuEN5vpYPBDsBY8CovubXN3Y4C3kKUzw1qLDgCvjaGVvM/VSDW0upi+TirCfsEqtA==" saltValue="feCSaBP5UzYenlTUdGnib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233</v>
      </c>
      <c r="D5" s="45">
        <v>333</v>
      </c>
      <c r="E5" s="56">
        <v>-0.30030030030030003</v>
      </c>
    </row>
    <row r="6" spans="1:5" ht="22.5" x14ac:dyDescent="0.25">
      <c r="A6" s="38" t="s">
        <v>1587</v>
      </c>
      <c r="B6" s="44" t="s">
        <v>1588</v>
      </c>
      <c r="C6" s="45">
        <v>0</v>
      </c>
      <c r="D6" s="18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118</v>
      </c>
      <c r="D7" s="45">
        <v>337</v>
      </c>
      <c r="E7" s="56">
        <v>-0.64985163204747798</v>
      </c>
    </row>
    <row r="8" spans="1:5" ht="22.5" x14ac:dyDescent="0.25">
      <c r="A8" s="38" t="s">
        <v>1587</v>
      </c>
      <c r="B8" s="44" t="s">
        <v>1590</v>
      </c>
      <c r="C8" s="45">
        <v>0</v>
      </c>
      <c r="D8" s="18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4</v>
      </c>
      <c r="D9" s="45">
        <v>7</v>
      </c>
      <c r="E9" s="56">
        <v>-0.42857142857142799</v>
      </c>
    </row>
    <row r="10" spans="1:5" ht="22.5" x14ac:dyDescent="0.25">
      <c r="A10" s="38" t="s">
        <v>1587</v>
      </c>
      <c r="B10" s="44" t="s">
        <v>1592</v>
      </c>
      <c r="C10" s="45">
        <v>0</v>
      </c>
      <c r="D10" s="18"/>
      <c r="E10" s="56">
        <v>0</v>
      </c>
    </row>
    <row r="11" spans="1:5" x14ac:dyDescent="0.25">
      <c r="A11" s="38" t="s">
        <v>1593</v>
      </c>
      <c r="B11" s="17"/>
      <c r="C11" s="45">
        <v>90</v>
      </c>
      <c r="D11" s="45">
        <v>76</v>
      </c>
      <c r="E11" s="56">
        <v>0.18421052631578899</v>
      </c>
    </row>
    <row r="12" spans="1:5" x14ac:dyDescent="0.25">
      <c r="A12" s="38" t="s">
        <v>1594</v>
      </c>
      <c r="B12" s="17"/>
      <c r="C12" s="45">
        <v>0</v>
      </c>
      <c r="D12" s="18"/>
      <c r="E12" s="56">
        <v>0</v>
      </c>
    </row>
    <row r="13" spans="1:5" x14ac:dyDescent="0.25">
      <c r="A13" s="195" t="s">
        <v>1595</v>
      </c>
      <c r="B13" s="44" t="s">
        <v>1596</v>
      </c>
      <c r="C13" s="45">
        <v>0</v>
      </c>
      <c r="D13" s="18"/>
      <c r="E13" s="56">
        <v>0</v>
      </c>
    </row>
    <row r="14" spans="1:5" x14ac:dyDescent="0.25">
      <c r="A14" s="197"/>
      <c r="B14" s="44" t="s">
        <v>1597</v>
      </c>
      <c r="C14" s="45">
        <v>0</v>
      </c>
      <c r="D14" s="18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8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25">
      <c r="A18" s="199"/>
      <c r="B18" s="44" t="s">
        <v>1601</v>
      </c>
      <c r="C18" s="45">
        <v>18</v>
      </c>
      <c r="D18" s="45">
        <v>0</v>
      </c>
      <c r="E18" s="40">
        <v>0</v>
      </c>
    </row>
    <row r="19" spans="1:5" x14ac:dyDescent="0.25">
      <c r="A19" s="199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9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9"/>
      <c r="B21" s="44" t="s">
        <v>1604</v>
      </c>
      <c r="C21" s="45">
        <v>0</v>
      </c>
      <c r="D21" s="45">
        <v>0</v>
      </c>
      <c r="E21" s="40">
        <v>0</v>
      </c>
    </row>
    <row r="22" spans="1:5" x14ac:dyDescent="0.25">
      <c r="A22" s="199"/>
      <c r="B22" s="44" t="s">
        <v>975</v>
      </c>
      <c r="C22" s="45">
        <v>1106</v>
      </c>
      <c r="D22" s="45">
        <v>0</v>
      </c>
      <c r="E22" s="40">
        <v>0</v>
      </c>
    </row>
    <row r="23" spans="1:5" x14ac:dyDescent="0.25">
      <c r="A23" s="199"/>
      <c r="B23" s="44" t="s">
        <v>1605</v>
      </c>
      <c r="C23" s="45">
        <v>20</v>
      </c>
      <c r="D23" s="45">
        <v>0</v>
      </c>
      <c r="E23" s="40">
        <v>0</v>
      </c>
    </row>
    <row r="24" spans="1:5" x14ac:dyDescent="0.25">
      <c r="A24" s="199"/>
      <c r="B24" s="44" t="s">
        <v>1606</v>
      </c>
      <c r="C24" s="45">
        <v>2</v>
      </c>
      <c r="D24" s="45">
        <v>0</v>
      </c>
      <c r="E24" s="40">
        <v>0</v>
      </c>
    </row>
    <row r="25" spans="1:5" x14ac:dyDescent="0.25">
      <c r="A25" s="199"/>
      <c r="B25" s="44" t="s">
        <v>1607</v>
      </c>
      <c r="C25" s="45">
        <v>0</v>
      </c>
      <c r="D25" s="45">
        <v>0</v>
      </c>
      <c r="E25" s="40">
        <v>0</v>
      </c>
    </row>
    <row r="26" spans="1:5" x14ac:dyDescent="0.25">
      <c r="A26" s="199"/>
      <c r="B26" s="44" t="s">
        <v>1608</v>
      </c>
      <c r="C26" s="45">
        <v>781</v>
      </c>
      <c r="D26" s="45">
        <v>0</v>
      </c>
      <c r="E26" s="40">
        <v>0</v>
      </c>
    </row>
    <row r="27" spans="1:5" x14ac:dyDescent="0.25">
      <c r="A27" s="199"/>
      <c r="B27" s="44" t="s">
        <v>1609</v>
      </c>
      <c r="C27" s="45">
        <v>0</v>
      </c>
      <c r="D27" s="45">
        <v>0</v>
      </c>
      <c r="E27" s="40">
        <v>0</v>
      </c>
    </row>
    <row r="28" spans="1:5" x14ac:dyDescent="0.25">
      <c r="A28" s="199"/>
      <c r="B28" s="44" t="s">
        <v>1610</v>
      </c>
      <c r="C28" s="45">
        <v>855</v>
      </c>
      <c r="D28" s="45">
        <v>0</v>
      </c>
      <c r="E28" s="40">
        <v>0</v>
      </c>
    </row>
    <row r="29" spans="1:5" x14ac:dyDescent="0.25">
      <c r="A29" s="199"/>
      <c r="B29" s="44" t="s">
        <v>1611</v>
      </c>
      <c r="C29" s="45">
        <v>244</v>
      </c>
      <c r="D29" s="45">
        <v>0</v>
      </c>
      <c r="E29" s="40">
        <v>0</v>
      </c>
    </row>
    <row r="30" spans="1:5" x14ac:dyDescent="0.25">
      <c r="A30" s="200"/>
      <c r="B30" s="44" t="s">
        <v>1612</v>
      </c>
      <c r="C30" s="45">
        <v>0</v>
      </c>
      <c r="D30" s="45">
        <v>0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uBifFp/UnS6UYfWvP2b9Minw2F2dVX+h04Wn0FIlbHB+OTeZr5KIEUolp8lXzdV1opGN/pjqpq3opfY/O2QiyA==" saltValue="Kv4QOg14CzNVzjU8BbGWs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C3F5-80A6-4428-8F49-8EFA3098ED3A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7" t="s">
        <v>1735</v>
      </c>
      <c r="D1" s="207"/>
      <c r="E1" s="207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0"/>
    </row>
    <row r="3" spans="1:93" s="109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0"/>
    </row>
    <row r="4" spans="1:93" s="111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9"/>
      <c r="AW6" s="208"/>
      <c r="AX6" s="208"/>
      <c r="AY6" s="208"/>
      <c r="AZ6" s="208"/>
      <c r="BA6" s="210"/>
      <c r="BE6" s="117" t="s">
        <v>108</v>
      </c>
      <c r="BF6" s="116" t="s">
        <v>109</v>
      </c>
      <c r="BG6" s="118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39281</v>
      </c>
      <c r="D7" s="125">
        <f>SUM(DatosGenerales!C15:C19)</f>
        <v>4977</v>
      </c>
      <c r="E7" s="124">
        <f>SUM(DatosGenerales!C12:C14)</f>
        <v>35843</v>
      </c>
      <c r="I7" s="126">
        <f>DatosGenerales!C31</f>
        <v>6036</v>
      </c>
      <c r="J7" s="125">
        <f>DatosGenerales!C32</f>
        <v>725</v>
      </c>
      <c r="K7" s="124">
        <f>SUM(DatosGenerales!C33:C34)</f>
        <v>733</v>
      </c>
      <c r="L7" s="125">
        <f>DatosGenerales!C36</f>
        <v>4173</v>
      </c>
      <c r="M7" s="124">
        <f>DatosGenerales!C95</f>
        <v>2944</v>
      </c>
      <c r="N7" s="127">
        <f>L7-M7</f>
        <v>1229</v>
      </c>
      <c r="O7" s="127"/>
      <c r="Q7" s="126">
        <f>DatosGenerales!C36</f>
        <v>4173</v>
      </c>
      <c r="R7" s="125">
        <f>DatosGenerales!C49</f>
        <v>2885</v>
      </c>
      <c r="S7" s="125">
        <f>DatosGenerales!C50</f>
        <v>195</v>
      </c>
      <c r="T7" s="125">
        <f>DatosGenerales!C62</f>
        <v>67</v>
      </c>
      <c r="U7" s="125">
        <f>DatosGenerales!C78</f>
        <v>16</v>
      </c>
      <c r="V7" s="128">
        <f>SUM(Q7:U7)</f>
        <v>7336</v>
      </c>
      <c r="Z7" s="126">
        <f>SUM(DatosGenerales!C106,DatosGenerales!C107,DatosGenerales!C109)</f>
        <v>2429</v>
      </c>
      <c r="AA7" s="125">
        <f>SUM(DatosGenerales!C108,DatosGenerales!C110)</f>
        <v>992</v>
      </c>
      <c r="AB7" s="125">
        <f>DatosGenerales!C106</f>
        <v>1598</v>
      </c>
      <c r="AC7" s="128">
        <f>DatosGenerales!C107</f>
        <v>655</v>
      </c>
      <c r="AH7" s="126">
        <f>SUM(DatosGenerales!C115,DatosGenerales!C116,DatosGenerales!C118)</f>
        <v>116</v>
      </c>
      <c r="AI7" s="125">
        <f>SUM(DatosGenerales!C117,DatosGenerales!C119)</f>
        <v>51</v>
      </c>
      <c r="AJ7" s="125">
        <f>DatosGenerales!C115</f>
        <v>92</v>
      </c>
      <c r="AK7" s="128">
        <f>DatosGenerales!C116</f>
        <v>18</v>
      </c>
      <c r="AP7" s="126">
        <f>SUM(DatosGenerales!C135:C136)</f>
        <v>689</v>
      </c>
      <c r="AQ7" s="125">
        <f>SUM(DatosGenerales!C137:C138)</f>
        <v>9</v>
      </c>
      <c r="AR7" s="128">
        <f>SUM(DatosGenerales!C139:C140)</f>
        <v>17</v>
      </c>
      <c r="AV7" s="126">
        <f>DatosGenerales!C145</f>
        <v>21</v>
      </c>
      <c r="AW7" s="125">
        <f>DatosGenerales!C146</f>
        <v>66</v>
      </c>
      <c r="AX7" s="125">
        <f>DatosGenerales!C147</f>
        <v>27</v>
      </c>
      <c r="AY7" s="125">
        <f>DatosGenerales!C148</f>
        <v>4</v>
      </c>
      <c r="AZ7" s="125">
        <f>DatosGenerales!C149</f>
        <v>63</v>
      </c>
      <c r="BA7" s="128">
        <f>DatosGenerales!C150</f>
        <v>3</v>
      </c>
      <c r="BE7" s="126">
        <f>DatosGenerales!C151</f>
        <v>70</v>
      </c>
      <c r="BF7" s="125">
        <f>DatosGenerales!C152</f>
        <v>73</v>
      </c>
      <c r="BG7" s="128">
        <f>DatosGenerales!C154</f>
        <v>157</v>
      </c>
      <c r="BK7" s="126">
        <f>SUM(DatosGenerales!C297:C311)</f>
        <v>1910</v>
      </c>
      <c r="BL7" s="125">
        <f>SUM(DatosGenerales!C294:C296)</f>
        <v>26</v>
      </c>
      <c r="BM7" s="125">
        <f>SUM(DatosGenerales!C312:C344)</f>
        <v>886</v>
      </c>
      <c r="BN7" s="125">
        <f>SUM(DatosGenerales!C289)</f>
        <v>92</v>
      </c>
      <c r="BO7" s="125">
        <f>SUM(DatosGenerales!C356:C364)</f>
        <v>1</v>
      </c>
      <c r="BP7" s="125">
        <f>SUM(DatosGenerales!C286:C288)</f>
        <v>1</v>
      </c>
      <c r="BQ7" s="125">
        <f>SUM(DatosGenerales!C345:C355)</f>
        <v>2</v>
      </c>
      <c r="BR7" s="125">
        <f>SUM(DatosGenerales!C290:C292)</f>
        <v>62</v>
      </c>
      <c r="BS7" s="128">
        <f>SUM(DatosGenerales!C283:C285)</f>
        <v>931</v>
      </c>
      <c r="BT7" s="128">
        <f>SUM(DatosGenerales!C293)</f>
        <v>0</v>
      </c>
      <c r="BU7" s="128">
        <f>SUM(DatosGenerales!C365:C377)</f>
        <v>71</v>
      </c>
      <c r="BY7" s="126">
        <f>DatosGenerales!C246</f>
        <v>1627</v>
      </c>
      <c r="BZ7" s="125">
        <f>DatosGenerales!C247</f>
        <v>1129</v>
      </c>
      <c r="CA7" s="128">
        <f>DatosGenerales!C248</f>
        <v>928</v>
      </c>
      <c r="CF7" s="126">
        <f>DatosDiscapacidad!C5</f>
        <v>233</v>
      </c>
      <c r="CG7" s="128">
        <f>DatosDiscapacidad!C11</f>
        <v>90</v>
      </c>
      <c r="CM7" s="126">
        <f>DatosGenerales!C40</f>
        <v>8818</v>
      </c>
      <c r="CN7" s="128">
        <f>DatosGenerales!C41</f>
        <v>3015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360</v>
      </c>
      <c r="BL53" s="136">
        <f>SUM(DatosGenerales!C311,DatosGenerales!C300,DatosGenerales!C309)</f>
        <v>688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35</v>
      </c>
      <c r="BL66" s="136">
        <f>SUM(DatosGenerales!C299:C300)</f>
        <v>976</v>
      </c>
      <c r="BM66" s="136">
        <f>SUM(DatosGenerales!C308:C309)</f>
        <v>37</v>
      </c>
      <c r="BN66" s="136"/>
      <c r="BO66" s="123"/>
      <c r="BP66" s="123"/>
      <c r="BQ66" s="123"/>
      <c r="BR66" s="123"/>
      <c r="BS66" s="123"/>
    </row>
  </sheetData>
  <sheetProtection algorithmName="SHA-512" hashValue="h2HR1Z/dRZn8telZ+Q/b0ShLCRme0Y1w5pl+My3MIJJWkXkjHgNRzSGZ9A5roEWkwW0y4J0ogg/yiGtHqX4EOA==" saltValue="hWj1HICqghzW7kTZCye8i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D18F-1AC4-4FC6-8430-7B3AFF69D725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XehJ6dfq/wxj98sHCIx6Cy+cD1i+q085x3kSgMDS+5XOqWPRVi2Ty6bvMdTJoAsIyXReVYDxnLyF7F3RZv2XAA==" saltValue="KkV3BJQtW6JA08o1Lbt1G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7663-4EB4-42ED-A898-ABD993389534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4" t="s">
        <v>1796</v>
      </c>
      <c r="D1" s="214"/>
      <c r="E1" s="214"/>
      <c r="F1" s="214"/>
      <c r="G1" s="214"/>
      <c r="H1" s="214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7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09"/>
      <c r="AN6" s="109"/>
    </row>
    <row r="7" spans="1:50" s="111" customFormat="1" ht="20.85" customHeight="1" x14ac:dyDescent="0.25">
      <c r="C7" s="213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5"/>
      <c r="M7" s="216"/>
      <c r="N7" s="216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638</v>
      </c>
    </row>
    <row r="8" spans="1:50" s="123" customFormat="1" ht="14.85" customHeight="1" x14ac:dyDescent="0.25">
      <c r="C8" s="213"/>
      <c r="D8" s="125">
        <f>DatosMenores!C56</f>
        <v>1202</v>
      </c>
      <c r="E8" s="125">
        <f>DatosMenores!C57</f>
        <v>170</v>
      </c>
      <c r="F8" s="125">
        <f>DatosMenores!C58</f>
        <v>173</v>
      </c>
      <c r="G8" s="125">
        <f>DatosMenores!C59</f>
        <v>438</v>
      </c>
      <c r="H8" s="124">
        <f>DatosMenores!C60</f>
        <v>115</v>
      </c>
      <c r="I8" s="107"/>
      <c r="L8" s="124">
        <f>DatosMenores!C48</f>
        <v>25</v>
      </c>
      <c r="M8" s="125">
        <f>DatosMenores!C49</f>
        <v>35</v>
      </c>
      <c r="N8" s="125">
        <f>DatosMenores!C50</f>
        <v>266</v>
      </c>
      <c r="O8" s="125">
        <f>DatosMenores!C51</f>
        <v>11</v>
      </c>
      <c r="P8" s="124">
        <f>DatosMenores!C52</f>
        <v>0</v>
      </c>
      <c r="S8" s="124">
        <f>DatosMenores!C28</f>
        <v>0</v>
      </c>
      <c r="T8" s="125">
        <f>SUM(DatosMenores!C29:C32)</f>
        <v>70</v>
      </c>
      <c r="U8" s="125">
        <f>DatosMenores!C33</f>
        <v>1</v>
      </c>
      <c r="V8" s="125">
        <f>DatosMenores!C34</f>
        <v>158</v>
      </c>
      <c r="W8" s="125">
        <f>DatosMenores!C35</f>
        <v>13</v>
      </c>
      <c r="X8" s="125">
        <f>DatosMenores!C36</f>
        <v>0</v>
      </c>
      <c r="Y8" s="125">
        <f>DatosMenores!C38</f>
        <v>2</v>
      </c>
      <c r="Z8" s="125">
        <f>DatosMenores!C37</f>
        <v>7</v>
      </c>
      <c r="AA8" s="124">
        <f>DatosMenores!C39</f>
        <v>19</v>
      </c>
      <c r="AC8" s="109"/>
      <c r="AE8" s="126">
        <f>DatosMenores!C5</f>
        <v>7</v>
      </c>
      <c r="AF8" s="125">
        <f>DatosMenores!C6</f>
        <v>185</v>
      </c>
      <c r="AG8" s="125">
        <f>DatosMenores!C7</f>
        <v>16</v>
      </c>
      <c r="AH8" s="125">
        <f>DatosMenores!C8</f>
        <v>44</v>
      </c>
      <c r="AI8" s="125">
        <f>DatosMenores!C9</f>
        <v>111</v>
      </c>
      <c r="AJ8" s="124">
        <f>DatosMenores!C10</f>
        <v>76</v>
      </c>
      <c r="AK8" s="125">
        <f>DatosMenores!C11</f>
        <v>124</v>
      </c>
      <c r="AL8" s="125">
        <f>DatosMenores!C12</f>
        <v>121</v>
      </c>
      <c r="AM8" s="124">
        <f>DatosMenores!C13</f>
        <v>16</v>
      </c>
      <c r="AN8" s="109"/>
      <c r="AP8" s="126">
        <f>DatosMenores!C69</f>
        <v>638</v>
      </c>
      <c r="AQ8" s="126">
        <f>DatosMenores!C70</f>
        <v>24</v>
      </c>
      <c r="AR8" s="125">
        <f>DatosMenores!C71</f>
        <v>796</v>
      </c>
      <c r="AS8" s="125">
        <f>DatosMenores!C74</f>
        <v>0</v>
      </c>
      <c r="AT8" s="125">
        <f>DatosMenores!C75</f>
        <v>74</v>
      </c>
      <c r="AU8" s="124">
        <f>DatosMenores!C76</f>
        <v>0</v>
      </c>
      <c r="AW8" s="147" t="s">
        <v>1663</v>
      </c>
      <c r="AX8" s="148">
        <f>DatosMenores!C70</f>
        <v>24</v>
      </c>
    </row>
    <row r="9" spans="1:50" ht="14.85" customHeight="1" x14ac:dyDescent="0.25">
      <c r="B9" s="129"/>
      <c r="C9" s="213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796</v>
      </c>
    </row>
    <row r="10" spans="1:50" ht="29.85" customHeight="1" x14ac:dyDescent="0.25">
      <c r="C10" s="213"/>
      <c r="D10" s="124">
        <f>DatosMenores!C61</f>
        <v>602</v>
      </c>
      <c r="E10" s="125">
        <f>DatosMenores!C62</f>
        <v>116</v>
      </c>
      <c r="F10" s="128">
        <f>DatosMenores!C63</f>
        <v>0</v>
      </c>
      <c r="G10" s="128">
        <f>DatosMenores!C64</f>
        <v>338</v>
      </c>
      <c r="H10" s="128">
        <f>DatosMenores!C65</f>
        <v>325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1</v>
      </c>
      <c r="AF11" s="125">
        <f>DatosMenores!C15</f>
        <v>5</v>
      </c>
      <c r="AG11" s="125">
        <f>DatosMenores!C16</f>
        <v>57</v>
      </c>
      <c r="AH11" s="125">
        <f>DatosMenores!C17</f>
        <v>66</v>
      </c>
      <c r="AI11" s="125">
        <f>DatosMenores!C18</f>
        <v>6</v>
      </c>
      <c r="AJ11" s="125">
        <f>DatosMenores!C20</f>
        <v>45</v>
      </c>
      <c r="AK11" s="125">
        <f>DatosMenores!C21</f>
        <v>6</v>
      </c>
      <c r="AL11" s="124">
        <f>DatosMenores!C19</f>
        <v>136</v>
      </c>
      <c r="AP11" s="126">
        <f>DatosMenores!C78</f>
        <v>0</v>
      </c>
      <c r="AQ11" s="125">
        <f>DatosMenores!C77</f>
        <v>3</v>
      </c>
      <c r="AR11" s="125">
        <f>DatosMenores!C79</f>
        <v>0</v>
      </c>
      <c r="AS11" s="126">
        <f>DatosMenores!C72</f>
        <v>0</v>
      </c>
      <c r="AT11" s="124">
        <f>DatosMenores!C73</f>
        <v>22</v>
      </c>
      <c r="AW11" s="147" t="s">
        <v>1804</v>
      </c>
      <c r="AX11" s="148">
        <f>DatosMenores!C73</f>
        <v>22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74</v>
      </c>
    </row>
    <row r="14" spans="1:50" ht="12.75" customHeight="1" x14ac:dyDescent="0.25">
      <c r="AW14" s="147" t="s">
        <v>1666</v>
      </c>
      <c r="AX14" s="148">
        <f>DatosMenores!C76</f>
        <v>0</v>
      </c>
    </row>
    <row r="15" spans="1:50" ht="12.75" customHeight="1" x14ac:dyDescent="0.25">
      <c r="AW15" s="147" t="s">
        <v>1667</v>
      </c>
      <c r="AX15" s="148">
        <f>DatosMenores!C77</f>
        <v>3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6DCpAmDO4ayW68ACXsgJT2vOgUGvBD0AD0s3RBP/eT8h5q9HHn+o3ytrzYieOoGO6ll/J/5yWWffW/Qu1lOruQ==" saltValue="FAMMUAxgxfnZG+BqpcGYm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CC64-4646-4E37-A84E-AE26655E10A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1805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227</v>
      </c>
      <c r="F4" s="161" t="s">
        <v>1812</v>
      </c>
      <c r="G4" s="163">
        <f>DatosViolenciaDoméstica!E67</f>
        <v>53</v>
      </c>
      <c r="H4" s="164"/>
    </row>
    <row r="5" spans="1:30" x14ac:dyDescent="0.2">
      <c r="C5" s="161" t="s">
        <v>8</v>
      </c>
      <c r="D5" s="162">
        <f>DatosViolenciaDoméstica!C6</f>
        <v>190</v>
      </c>
      <c r="F5" s="161" t="s">
        <v>1813</v>
      </c>
      <c r="G5" s="165">
        <f>DatosViolenciaDoméstica!F67</f>
        <v>77</v>
      </c>
      <c r="H5" s="164"/>
    </row>
    <row r="6" spans="1:30" x14ac:dyDescent="0.2">
      <c r="C6" s="161" t="s">
        <v>1814</v>
      </c>
      <c r="D6" s="162">
        <f>DatosViolenciaDoméstica!C7</f>
        <v>37</v>
      </c>
    </row>
    <row r="7" spans="1:30" x14ac:dyDescent="0.2">
      <c r="C7" s="161" t="s">
        <v>55</v>
      </c>
      <c r="D7" s="162">
        <f>DatosViolenciaDoméstica!C8</f>
        <v>0</v>
      </c>
    </row>
    <row r="8" spans="1:30" x14ac:dyDescent="0.2">
      <c r="C8" s="161" t="s">
        <v>1815</v>
      </c>
      <c r="D8" s="162">
        <f>DatosViolenciaDoméstica!C9</f>
        <v>0</v>
      </c>
    </row>
    <row r="9" spans="1:30" x14ac:dyDescent="0.2">
      <c r="C9" s="161" t="s">
        <v>1816</v>
      </c>
      <c r="D9" s="166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8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qbTfIVPMmzAAygboz4EMyXe50VdxdDQBR/ivj0kHbLh1N27TzBRK/MSHUqPJZy2Bzu9yuF81ljHX/lawIb4qBw==" saltValue="qP5wvwT9TJvUlbTB3emt4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F216-1918-4830-ACE7-A44FCDEBFA98}">
  <dimension ref="A3:E377"/>
  <sheetViews>
    <sheetView showGridLine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1635</v>
      </c>
      <c r="D7" s="14">
        <v>1146</v>
      </c>
      <c r="E7" s="15">
        <v>0.42670157068062797</v>
      </c>
    </row>
    <row r="8" spans="1:5" x14ac:dyDescent="0.25">
      <c r="A8" s="180"/>
      <c r="B8" s="13" t="s">
        <v>15</v>
      </c>
      <c r="C8" s="14">
        <v>39281</v>
      </c>
      <c r="D8" s="14">
        <v>36963</v>
      </c>
      <c r="E8" s="15">
        <v>6.2711360008657305E-2</v>
      </c>
    </row>
    <row r="9" spans="1:5" x14ac:dyDescent="0.25">
      <c r="A9" s="180"/>
      <c r="B9" s="13" t="s">
        <v>16</v>
      </c>
      <c r="C9" s="14">
        <v>34185</v>
      </c>
      <c r="D9" s="14">
        <v>32239</v>
      </c>
      <c r="E9" s="15">
        <v>6.0361673749185801E-2</v>
      </c>
    </row>
    <row r="10" spans="1:5" x14ac:dyDescent="0.25">
      <c r="A10" s="180"/>
      <c r="B10" s="13" t="s">
        <v>17</v>
      </c>
      <c r="C10" s="14">
        <v>811</v>
      </c>
      <c r="D10" s="14">
        <v>875</v>
      </c>
      <c r="E10" s="15">
        <v>-7.3142857142857107E-2</v>
      </c>
    </row>
    <row r="11" spans="1:5" x14ac:dyDescent="0.25">
      <c r="A11" s="181"/>
      <c r="B11" s="13" t="s">
        <v>18</v>
      </c>
      <c r="C11" s="14">
        <v>1883</v>
      </c>
      <c r="D11" s="14">
        <v>1635</v>
      </c>
      <c r="E11" s="15">
        <v>0.15168195718654401</v>
      </c>
    </row>
    <row r="12" spans="1:5" x14ac:dyDescent="0.25">
      <c r="A12" s="179" t="s">
        <v>19</v>
      </c>
      <c r="B12" s="13" t="s">
        <v>20</v>
      </c>
      <c r="C12" s="14">
        <v>4386</v>
      </c>
      <c r="D12" s="14">
        <v>4358</v>
      </c>
      <c r="E12" s="15">
        <v>6.4249655805415301E-3</v>
      </c>
    </row>
    <row r="13" spans="1:5" x14ac:dyDescent="0.25">
      <c r="A13" s="180"/>
      <c r="B13" s="13" t="s">
        <v>21</v>
      </c>
      <c r="C13" s="14">
        <v>1437</v>
      </c>
      <c r="D13" s="14">
        <v>1848</v>
      </c>
      <c r="E13" s="15">
        <v>-0.22240259740259699</v>
      </c>
    </row>
    <row r="14" spans="1:5" x14ac:dyDescent="0.25">
      <c r="A14" s="181"/>
      <c r="B14" s="13" t="s">
        <v>22</v>
      </c>
      <c r="C14" s="14">
        <v>30020</v>
      </c>
      <c r="D14" s="14">
        <v>26049</v>
      </c>
      <c r="E14" s="15">
        <v>0.15244347191830801</v>
      </c>
    </row>
    <row r="15" spans="1:5" x14ac:dyDescent="0.25">
      <c r="A15" s="179" t="s">
        <v>23</v>
      </c>
      <c r="B15" s="13" t="s">
        <v>24</v>
      </c>
      <c r="C15" s="14">
        <v>572</v>
      </c>
      <c r="D15" s="14">
        <v>540</v>
      </c>
      <c r="E15" s="15">
        <v>5.9259259259259303E-2</v>
      </c>
    </row>
    <row r="16" spans="1:5" x14ac:dyDescent="0.25">
      <c r="A16" s="180"/>
      <c r="B16" s="13" t="s">
        <v>25</v>
      </c>
      <c r="C16" s="14">
        <v>3887</v>
      </c>
      <c r="D16" s="14">
        <v>3983</v>
      </c>
      <c r="E16" s="15">
        <v>-2.41024353502385E-2</v>
      </c>
    </row>
    <row r="17" spans="1:5" x14ac:dyDescent="0.25">
      <c r="A17" s="180"/>
      <c r="B17" s="13" t="s">
        <v>26</v>
      </c>
      <c r="C17" s="14">
        <v>87</v>
      </c>
      <c r="D17" s="14">
        <v>75</v>
      </c>
      <c r="E17" s="15">
        <v>0.16</v>
      </c>
    </row>
    <row r="18" spans="1:5" x14ac:dyDescent="0.25">
      <c r="A18" s="180"/>
      <c r="B18" s="13" t="s">
        <v>27</v>
      </c>
      <c r="C18" s="14">
        <v>20</v>
      </c>
      <c r="D18" s="14">
        <v>15</v>
      </c>
      <c r="E18" s="15">
        <v>0.33333333333333298</v>
      </c>
    </row>
    <row r="19" spans="1:5" x14ac:dyDescent="0.25">
      <c r="A19" s="181"/>
      <c r="B19" s="13" t="s">
        <v>28</v>
      </c>
      <c r="C19" s="14">
        <v>411</v>
      </c>
      <c r="D19" s="14">
        <v>391</v>
      </c>
      <c r="E19" s="15">
        <v>5.1150895140665002E-2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75</v>
      </c>
      <c r="D23" s="14">
        <v>208</v>
      </c>
      <c r="E23" s="15">
        <v>-0.63942307692307698</v>
      </c>
    </row>
    <row r="24" spans="1:5" x14ac:dyDescent="0.25">
      <c r="A24" s="12" t="s">
        <v>31</v>
      </c>
      <c r="B24" s="17"/>
      <c r="C24" s="14">
        <v>4</v>
      </c>
      <c r="D24" s="14">
        <v>56</v>
      </c>
      <c r="E24" s="15">
        <v>-0.92857142857142805</v>
      </c>
    </row>
    <row r="25" spans="1:5" x14ac:dyDescent="0.25">
      <c r="A25" s="12" t="s">
        <v>32</v>
      </c>
      <c r="B25" s="17"/>
      <c r="C25" s="14">
        <v>324</v>
      </c>
      <c r="D25" s="14">
        <v>394</v>
      </c>
      <c r="E25" s="15">
        <v>-0.17766497461928901</v>
      </c>
    </row>
    <row r="26" spans="1:5" x14ac:dyDescent="0.25">
      <c r="A26" s="12" t="s">
        <v>33</v>
      </c>
      <c r="B26" s="17"/>
      <c r="C26" s="14">
        <v>285</v>
      </c>
      <c r="D26" s="14">
        <v>345</v>
      </c>
      <c r="E26" s="15">
        <v>-0.173913043478261</v>
      </c>
    </row>
    <row r="27" spans="1:5" x14ac:dyDescent="0.25">
      <c r="A27" s="12" t="s">
        <v>34</v>
      </c>
      <c r="B27" s="17"/>
      <c r="C27" s="14">
        <v>60</v>
      </c>
      <c r="D27" s="14">
        <v>45</v>
      </c>
      <c r="E27" s="15">
        <v>0.33333333333333298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6036</v>
      </c>
      <c r="D31" s="14">
        <v>5547</v>
      </c>
      <c r="E31" s="15">
        <v>8.8155759870200107E-2</v>
      </c>
    </row>
    <row r="32" spans="1:5" x14ac:dyDescent="0.25">
      <c r="A32" s="179" t="s">
        <v>37</v>
      </c>
      <c r="B32" s="13" t="s">
        <v>38</v>
      </c>
      <c r="C32" s="14">
        <v>725</v>
      </c>
      <c r="D32" s="14">
        <v>709</v>
      </c>
      <c r="E32" s="15">
        <v>2.25669957686883E-2</v>
      </c>
    </row>
    <row r="33" spans="1:5" x14ac:dyDescent="0.25">
      <c r="A33" s="180"/>
      <c r="B33" s="13" t="s">
        <v>39</v>
      </c>
      <c r="C33" s="14">
        <v>619</v>
      </c>
      <c r="D33" s="14">
        <v>549</v>
      </c>
      <c r="E33" s="15">
        <v>0.127504553734062</v>
      </c>
    </row>
    <row r="34" spans="1:5" x14ac:dyDescent="0.25">
      <c r="A34" s="180"/>
      <c r="B34" s="13" t="s">
        <v>40</v>
      </c>
      <c r="C34" s="14">
        <v>114</v>
      </c>
      <c r="D34" s="14">
        <v>85</v>
      </c>
      <c r="E34" s="15">
        <v>0.34117647058823503</v>
      </c>
    </row>
    <row r="35" spans="1:5" x14ac:dyDescent="0.25">
      <c r="A35" s="180"/>
      <c r="B35" s="13" t="s">
        <v>41</v>
      </c>
      <c r="C35" s="14">
        <v>377</v>
      </c>
      <c r="D35" s="14">
        <v>340</v>
      </c>
      <c r="E35" s="15">
        <v>0.108823529411765</v>
      </c>
    </row>
    <row r="36" spans="1:5" x14ac:dyDescent="0.25">
      <c r="A36" s="181"/>
      <c r="B36" s="13" t="s">
        <v>42</v>
      </c>
      <c r="C36" s="14">
        <v>4173</v>
      </c>
      <c r="D36" s="14">
        <v>3816</v>
      </c>
      <c r="E36" s="15">
        <v>9.3553459119496904E-2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8818</v>
      </c>
      <c r="D40" s="14">
        <v>7986</v>
      </c>
      <c r="E40" s="15">
        <v>0.104182319058352</v>
      </c>
    </row>
    <row r="41" spans="1:5" x14ac:dyDescent="0.25">
      <c r="A41" s="12" t="s">
        <v>45</v>
      </c>
      <c r="B41" s="17"/>
      <c r="C41" s="14">
        <v>3015</v>
      </c>
      <c r="D41" s="14">
        <v>2631</v>
      </c>
      <c r="E41" s="15">
        <v>0.14595210946408199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563</v>
      </c>
      <c r="D45" s="14">
        <v>374</v>
      </c>
      <c r="E45" s="15">
        <v>0.50534759358288805</v>
      </c>
    </row>
    <row r="46" spans="1:5" x14ac:dyDescent="0.25">
      <c r="A46" s="180"/>
      <c r="B46" s="13" t="s">
        <v>48</v>
      </c>
      <c r="C46" s="14">
        <v>76</v>
      </c>
      <c r="D46" s="14">
        <v>74</v>
      </c>
      <c r="E46" s="15">
        <v>2.7027027027027001E-2</v>
      </c>
    </row>
    <row r="47" spans="1:5" x14ac:dyDescent="0.25">
      <c r="A47" s="180"/>
      <c r="B47" s="13" t="s">
        <v>49</v>
      </c>
      <c r="C47" s="14">
        <v>3728</v>
      </c>
      <c r="D47" s="14">
        <v>3983</v>
      </c>
      <c r="E47" s="15">
        <v>-6.4022093899071097E-2</v>
      </c>
    </row>
    <row r="48" spans="1:5" x14ac:dyDescent="0.25">
      <c r="A48" s="181"/>
      <c r="B48" s="13" t="s">
        <v>18</v>
      </c>
      <c r="C48" s="14">
        <v>707</v>
      </c>
      <c r="D48" s="14">
        <v>563</v>
      </c>
      <c r="E48" s="15">
        <v>0.25577264653641202</v>
      </c>
    </row>
    <row r="49" spans="1:5" x14ac:dyDescent="0.25">
      <c r="A49" s="179" t="s">
        <v>50</v>
      </c>
      <c r="B49" s="13" t="s">
        <v>51</v>
      </c>
      <c r="C49" s="14">
        <v>2885</v>
      </c>
      <c r="D49" s="14">
        <v>3291</v>
      </c>
      <c r="E49" s="15">
        <v>-0.123366757824369</v>
      </c>
    </row>
    <row r="50" spans="1:5" x14ac:dyDescent="0.25">
      <c r="A50" s="180"/>
      <c r="B50" s="13" t="s">
        <v>52</v>
      </c>
      <c r="C50" s="14">
        <v>195</v>
      </c>
      <c r="D50" s="14">
        <v>148</v>
      </c>
      <c r="E50" s="15">
        <v>0.31756756756756699</v>
      </c>
    </row>
    <row r="51" spans="1:5" x14ac:dyDescent="0.25">
      <c r="A51" s="180"/>
      <c r="B51" s="13" t="s">
        <v>53</v>
      </c>
      <c r="C51" s="14">
        <v>396</v>
      </c>
      <c r="D51" s="14">
        <v>328</v>
      </c>
      <c r="E51" s="15">
        <v>0.207317073170732</v>
      </c>
    </row>
    <row r="52" spans="1:5" x14ac:dyDescent="0.25">
      <c r="A52" s="181"/>
      <c r="B52" s="13" t="s">
        <v>54</v>
      </c>
      <c r="C52" s="14">
        <v>108</v>
      </c>
      <c r="D52" s="14">
        <v>101</v>
      </c>
      <c r="E52" s="15">
        <v>6.9306930693069299E-2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129</v>
      </c>
      <c r="D56" s="14">
        <v>97</v>
      </c>
      <c r="E56" s="15">
        <v>0.32989690721649501</v>
      </c>
    </row>
    <row r="57" spans="1:5" x14ac:dyDescent="0.25">
      <c r="A57" s="180"/>
      <c r="B57" s="13" t="s">
        <v>48</v>
      </c>
      <c r="C57" s="14">
        <v>1</v>
      </c>
      <c r="D57" s="14">
        <v>0</v>
      </c>
      <c r="E57" s="15">
        <v>0</v>
      </c>
    </row>
    <row r="58" spans="1:5" x14ac:dyDescent="0.25">
      <c r="A58" s="180"/>
      <c r="B58" s="13" t="s">
        <v>14</v>
      </c>
      <c r="C58" s="14">
        <v>88</v>
      </c>
      <c r="D58" s="14">
        <v>70</v>
      </c>
      <c r="E58" s="15">
        <v>0.25714285714285701</v>
      </c>
    </row>
    <row r="59" spans="1:5" x14ac:dyDescent="0.25">
      <c r="A59" s="180"/>
      <c r="B59" s="13" t="s">
        <v>18</v>
      </c>
      <c r="C59" s="14">
        <v>69</v>
      </c>
      <c r="D59" s="14">
        <v>88</v>
      </c>
      <c r="E59" s="15">
        <v>-0.21590909090909099</v>
      </c>
    </row>
    <row r="60" spans="1:5" x14ac:dyDescent="0.25">
      <c r="A60" s="180"/>
      <c r="B60" s="13" t="s">
        <v>57</v>
      </c>
      <c r="C60" s="14">
        <v>74</v>
      </c>
      <c r="D60" s="14">
        <v>77</v>
      </c>
      <c r="E60" s="15">
        <v>-3.8961038961039002E-2</v>
      </c>
    </row>
    <row r="61" spans="1:5" x14ac:dyDescent="0.25">
      <c r="A61" s="181"/>
      <c r="B61" s="13" t="s">
        <v>58</v>
      </c>
      <c r="C61" s="14">
        <v>0</v>
      </c>
      <c r="D61" s="14">
        <v>2</v>
      </c>
      <c r="E61" s="15">
        <v>-1</v>
      </c>
    </row>
    <row r="62" spans="1:5" x14ac:dyDescent="0.25">
      <c r="A62" s="179" t="s">
        <v>59</v>
      </c>
      <c r="B62" s="13" t="s">
        <v>60</v>
      </c>
      <c r="C62" s="14">
        <v>67</v>
      </c>
      <c r="D62" s="14">
        <v>58</v>
      </c>
      <c r="E62" s="15">
        <v>0.15517241379310301</v>
      </c>
    </row>
    <row r="63" spans="1:5" x14ac:dyDescent="0.25">
      <c r="A63" s="180"/>
      <c r="B63" s="13" t="s">
        <v>53</v>
      </c>
      <c r="C63" s="14">
        <v>8</v>
      </c>
      <c r="D63" s="14">
        <v>3</v>
      </c>
      <c r="E63" s="15">
        <v>1.6666666666666701</v>
      </c>
    </row>
    <row r="64" spans="1:5" x14ac:dyDescent="0.25">
      <c r="A64" s="181"/>
      <c r="B64" s="13" t="s">
        <v>61</v>
      </c>
      <c r="C64" s="14">
        <v>0</v>
      </c>
      <c r="D64" s="14">
        <v>3</v>
      </c>
      <c r="E64" s="15">
        <v>-1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7</v>
      </c>
      <c r="E68" s="15">
        <v>-1</v>
      </c>
    </row>
    <row r="69" spans="1:5" x14ac:dyDescent="0.25">
      <c r="A69" s="12" t="s">
        <v>31</v>
      </c>
      <c r="B69" s="17"/>
      <c r="C69" s="14">
        <v>0</v>
      </c>
      <c r="D69" s="14">
        <v>2</v>
      </c>
      <c r="E69" s="15">
        <v>-1</v>
      </c>
    </row>
    <row r="70" spans="1:5" x14ac:dyDescent="0.25">
      <c r="A70" s="12" t="s">
        <v>32</v>
      </c>
      <c r="B70" s="17"/>
      <c r="C70" s="18"/>
      <c r="D70" s="18"/>
      <c r="E70" s="15">
        <v>0</v>
      </c>
    </row>
    <row r="71" spans="1:5" x14ac:dyDescent="0.25">
      <c r="A71" s="12" t="s">
        <v>33</v>
      </c>
      <c r="B71" s="17"/>
      <c r="C71" s="18"/>
      <c r="D71" s="18"/>
      <c r="E71" s="15">
        <v>0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38</v>
      </c>
      <c r="D76" s="14">
        <v>31</v>
      </c>
      <c r="E76" s="15">
        <v>0.225806451612903</v>
      </c>
    </row>
    <row r="77" spans="1:5" x14ac:dyDescent="0.25">
      <c r="A77" s="184"/>
      <c r="B77" s="13" t="s">
        <v>53</v>
      </c>
      <c r="C77" s="14">
        <v>12</v>
      </c>
      <c r="D77" s="14">
        <v>3</v>
      </c>
      <c r="E77" s="15">
        <v>3</v>
      </c>
    </row>
    <row r="78" spans="1:5" x14ac:dyDescent="0.25">
      <c r="A78" s="184"/>
      <c r="B78" s="13" t="s">
        <v>60</v>
      </c>
      <c r="C78" s="14">
        <v>16</v>
      </c>
      <c r="D78" s="14">
        <v>15</v>
      </c>
      <c r="E78" s="15">
        <v>6.6666666666666693E-2</v>
      </c>
    </row>
    <row r="79" spans="1:5" x14ac:dyDescent="0.25">
      <c r="A79" s="184"/>
      <c r="B79" s="13" t="s">
        <v>64</v>
      </c>
      <c r="C79" s="14">
        <v>15</v>
      </c>
      <c r="D79" s="14">
        <v>2</v>
      </c>
      <c r="E79" s="15">
        <v>6.5</v>
      </c>
    </row>
    <row r="80" spans="1:5" x14ac:dyDescent="0.25">
      <c r="A80" s="185"/>
      <c r="B80" s="13" t="s">
        <v>65</v>
      </c>
      <c r="C80" s="14">
        <v>4</v>
      </c>
      <c r="D80" s="14">
        <v>7</v>
      </c>
      <c r="E80" s="15">
        <v>-0.42857142857142799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3395</v>
      </c>
      <c r="D84" s="14">
        <v>2980</v>
      </c>
      <c r="E84" s="15">
        <v>0.139261744966443</v>
      </c>
    </row>
    <row r="85" spans="1:5" x14ac:dyDescent="0.25">
      <c r="A85" s="181"/>
      <c r="B85" s="13" t="s">
        <v>69</v>
      </c>
      <c r="C85" s="14">
        <v>1420</v>
      </c>
      <c r="D85" s="14">
        <v>1285</v>
      </c>
      <c r="E85" s="15">
        <v>0.105058365758755</v>
      </c>
    </row>
    <row r="86" spans="1:5" x14ac:dyDescent="0.25">
      <c r="A86" s="179" t="s">
        <v>70</v>
      </c>
      <c r="B86" s="13" t="s">
        <v>68</v>
      </c>
      <c r="C86" s="14">
        <v>3424</v>
      </c>
      <c r="D86" s="14">
        <v>3266</v>
      </c>
      <c r="E86" s="15">
        <v>4.8377219840783803E-2</v>
      </c>
    </row>
    <row r="87" spans="1:5" x14ac:dyDescent="0.25">
      <c r="A87" s="181"/>
      <c r="B87" s="13" t="s">
        <v>69</v>
      </c>
      <c r="C87" s="14">
        <v>3654</v>
      </c>
      <c r="D87" s="14">
        <v>2779</v>
      </c>
      <c r="E87" s="15">
        <v>0.31486146095717898</v>
      </c>
    </row>
    <row r="88" spans="1:5" x14ac:dyDescent="0.25">
      <c r="A88" s="179" t="s">
        <v>71</v>
      </c>
      <c r="B88" s="13" t="s">
        <v>68</v>
      </c>
      <c r="C88" s="14">
        <v>184</v>
      </c>
      <c r="D88" s="14">
        <v>184</v>
      </c>
      <c r="E88" s="15">
        <v>0</v>
      </c>
    </row>
    <row r="89" spans="1:5" x14ac:dyDescent="0.25">
      <c r="A89" s="181"/>
      <c r="B89" s="13" t="s">
        <v>69</v>
      </c>
      <c r="C89" s="14">
        <v>142</v>
      </c>
      <c r="D89" s="14">
        <v>172</v>
      </c>
      <c r="E89" s="15">
        <v>-0.17441860465116299</v>
      </c>
    </row>
    <row r="90" spans="1:5" x14ac:dyDescent="0.25">
      <c r="A90" s="179" t="s">
        <v>72</v>
      </c>
      <c r="B90" s="13" t="s">
        <v>68</v>
      </c>
      <c r="C90" s="18"/>
      <c r="D90" s="14">
        <v>0</v>
      </c>
      <c r="E90" s="15">
        <v>0</v>
      </c>
    </row>
    <row r="91" spans="1:5" x14ac:dyDescent="0.25">
      <c r="A91" s="181"/>
      <c r="B91" s="13" t="s">
        <v>69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2944</v>
      </c>
      <c r="D95" s="14">
        <v>2570</v>
      </c>
      <c r="E95" s="15">
        <v>0.14552529182879401</v>
      </c>
    </row>
    <row r="96" spans="1: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1474</v>
      </c>
      <c r="D100" s="14">
        <v>1412</v>
      </c>
      <c r="E100" s="15">
        <v>4.3909348441926302E-2</v>
      </c>
    </row>
    <row r="101" spans="1:5" x14ac:dyDescent="0.25">
      <c r="A101" s="12" t="s">
        <v>77</v>
      </c>
      <c r="B101" s="17"/>
      <c r="C101" s="14">
        <v>1702</v>
      </c>
      <c r="D101" s="14">
        <v>1644</v>
      </c>
      <c r="E101" s="15">
        <v>3.5279805352798101E-2</v>
      </c>
    </row>
    <row r="102" spans="1:5" x14ac:dyDescent="0.25">
      <c r="A102" s="12" t="s">
        <v>74</v>
      </c>
      <c r="B102" s="17"/>
      <c r="C102" s="14">
        <v>8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1598</v>
      </c>
      <c r="D106" s="14">
        <v>1422</v>
      </c>
      <c r="E106" s="15">
        <v>0.12376933895921199</v>
      </c>
    </row>
    <row r="107" spans="1:5" x14ac:dyDescent="0.25">
      <c r="A107" s="180"/>
      <c r="B107" s="13" t="s">
        <v>80</v>
      </c>
      <c r="C107" s="14">
        <v>655</v>
      </c>
      <c r="D107" s="14">
        <v>358</v>
      </c>
      <c r="E107" s="15">
        <v>0.82960893854748596</v>
      </c>
    </row>
    <row r="108" spans="1:5" x14ac:dyDescent="0.25">
      <c r="A108" s="181"/>
      <c r="B108" s="13" t="s">
        <v>81</v>
      </c>
      <c r="C108" s="14">
        <v>159</v>
      </c>
      <c r="D108" s="14">
        <v>286</v>
      </c>
      <c r="E108" s="15">
        <v>-0.44405594405594401</v>
      </c>
    </row>
    <row r="109" spans="1:5" x14ac:dyDescent="0.25">
      <c r="A109" s="179" t="s">
        <v>77</v>
      </c>
      <c r="B109" s="13" t="s">
        <v>82</v>
      </c>
      <c r="C109" s="14">
        <v>176</v>
      </c>
      <c r="D109" s="14">
        <v>136</v>
      </c>
      <c r="E109" s="15">
        <v>0.29411764705882298</v>
      </c>
    </row>
    <row r="110" spans="1:5" x14ac:dyDescent="0.25">
      <c r="A110" s="181"/>
      <c r="B110" s="13" t="s">
        <v>81</v>
      </c>
      <c r="C110" s="14">
        <v>833</v>
      </c>
      <c r="D110" s="14">
        <v>814</v>
      </c>
      <c r="E110" s="15">
        <v>2.3341523341523299E-2</v>
      </c>
    </row>
    <row r="111" spans="1:5" x14ac:dyDescent="0.25">
      <c r="A111" s="12" t="s">
        <v>74</v>
      </c>
      <c r="B111" s="17"/>
      <c r="C111" s="14">
        <v>55</v>
      </c>
      <c r="D111" s="14">
        <v>73</v>
      </c>
      <c r="E111" s="15">
        <v>-0.24657534246575299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92</v>
      </c>
      <c r="D115" s="14">
        <v>119</v>
      </c>
      <c r="E115" s="15">
        <v>-0.22689075630252101</v>
      </c>
    </row>
    <row r="116" spans="1:5" x14ac:dyDescent="0.25">
      <c r="A116" s="180"/>
      <c r="B116" s="13" t="s">
        <v>80</v>
      </c>
      <c r="C116" s="14">
        <v>18</v>
      </c>
      <c r="D116" s="14">
        <v>19</v>
      </c>
      <c r="E116" s="15">
        <v>-5.2631578947368397E-2</v>
      </c>
    </row>
    <row r="117" spans="1:5" x14ac:dyDescent="0.25">
      <c r="A117" s="181"/>
      <c r="B117" s="13" t="s">
        <v>81</v>
      </c>
      <c r="C117" s="14">
        <v>21</v>
      </c>
      <c r="D117" s="14">
        <v>18</v>
      </c>
      <c r="E117" s="15">
        <v>0.16666666666666699</v>
      </c>
    </row>
    <row r="118" spans="1:5" x14ac:dyDescent="0.25">
      <c r="A118" s="179" t="s">
        <v>77</v>
      </c>
      <c r="B118" s="13" t="s">
        <v>82</v>
      </c>
      <c r="C118" s="14">
        <v>6</v>
      </c>
      <c r="D118" s="14">
        <v>7</v>
      </c>
      <c r="E118" s="15">
        <v>-0.14285714285714299</v>
      </c>
    </row>
    <row r="119" spans="1:5" x14ac:dyDescent="0.25">
      <c r="A119" s="181"/>
      <c r="B119" s="13" t="s">
        <v>81</v>
      </c>
      <c r="C119" s="14">
        <v>30</v>
      </c>
      <c r="D119" s="14">
        <v>22</v>
      </c>
      <c r="E119" s="15">
        <v>0.36363636363636398</v>
      </c>
    </row>
    <row r="120" spans="1:5" x14ac:dyDescent="0.25">
      <c r="A120" s="12" t="s">
        <v>74</v>
      </c>
      <c r="B120" s="17"/>
      <c r="C120" s="14">
        <v>18</v>
      </c>
      <c r="D120" s="14">
        <v>8</v>
      </c>
      <c r="E120" s="15">
        <v>1.25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25">
      <c r="A125" s="181"/>
      <c r="B125" s="13" t="s">
        <v>87</v>
      </c>
      <c r="C125" s="18"/>
      <c r="D125" s="14">
        <v>0</v>
      </c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368</v>
      </c>
      <c r="D126" s="14">
        <v>362</v>
      </c>
      <c r="E126" s="15">
        <v>1.6574585635359101E-2</v>
      </c>
    </row>
    <row r="127" spans="1:5" x14ac:dyDescent="0.25">
      <c r="A127" s="181"/>
      <c r="B127" s="13" t="s">
        <v>87</v>
      </c>
      <c r="C127" s="14">
        <v>633</v>
      </c>
      <c r="D127" s="14">
        <v>728</v>
      </c>
      <c r="E127" s="15">
        <v>-0.130494505494505</v>
      </c>
    </row>
    <row r="128" spans="1:5" x14ac:dyDescent="0.25">
      <c r="A128" s="179" t="s">
        <v>89</v>
      </c>
      <c r="B128" s="13" t="s">
        <v>86</v>
      </c>
      <c r="C128" s="14">
        <v>17303</v>
      </c>
      <c r="D128" s="14">
        <v>10176</v>
      </c>
      <c r="E128" s="15">
        <v>0.70037342767295596</v>
      </c>
    </row>
    <row r="129" spans="1:5" x14ac:dyDescent="0.25">
      <c r="A129" s="181"/>
      <c r="B129" s="13" t="s">
        <v>87</v>
      </c>
      <c r="C129" s="14">
        <v>26319</v>
      </c>
      <c r="D129" s="14">
        <v>20351</v>
      </c>
      <c r="E129" s="15">
        <v>0.29325340278119</v>
      </c>
    </row>
    <row r="130" spans="1:5" x14ac:dyDescent="0.25">
      <c r="A130" s="179" t="s">
        <v>90</v>
      </c>
      <c r="B130" s="13" t="s">
        <v>86</v>
      </c>
      <c r="C130" s="14">
        <v>1802</v>
      </c>
      <c r="D130" s="14">
        <v>1755</v>
      </c>
      <c r="E130" s="15">
        <v>2.6780626780626801E-2</v>
      </c>
    </row>
    <row r="131" spans="1:5" x14ac:dyDescent="0.25">
      <c r="A131" s="181"/>
      <c r="B131" s="13" t="s">
        <v>87</v>
      </c>
      <c r="C131" s="14">
        <v>2271</v>
      </c>
      <c r="D131" s="14">
        <v>2152</v>
      </c>
      <c r="E131" s="15">
        <v>5.5297397769516698E-2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410</v>
      </c>
      <c r="D135" s="14">
        <v>427</v>
      </c>
      <c r="E135" s="15">
        <v>-3.9812646370023401E-2</v>
      </c>
    </row>
    <row r="136" spans="1:5" x14ac:dyDescent="0.25">
      <c r="A136" s="181"/>
      <c r="B136" s="13" t="s">
        <v>94</v>
      </c>
      <c r="C136" s="14">
        <v>279</v>
      </c>
      <c r="D136" s="14">
        <v>222</v>
      </c>
      <c r="E136" s="15">
        <v>0.25675675675675702</v>
      </c>
    </row>
    <row r="137" spans="1:5" x14ac:dyDescent="0.25">
      <c r="A137" s="179" t="s">
        <v>95</v>
      </c>
      <c r="B137" s="13" t="s">
        <v>93</v>
      </c>
      <c r="C137" s="14">
        <v>9</v>
      </c>
      <c r="D137" s="14">
        <v>0</v>
      </c>
      <c r="E137" s="15">
        <v>0</v>
      </c>
    </row>
    <row r="138" spans="1:5" x14ac:dyDescent="0.25">
      <c r="A138" s="181"/>
      <c r="B138" s="13" t="s">
        <v>94</v>
      </c>
      <c r="C138" s="14">
        <v>0</v>
      </c>
      <c r="D138" s="14">
        <v>3</v>
      </c>
      <c r="E138" s="15">
        <v>-1</v>
      </c>
    </row>
    <row r="139" spans="1:5" x14ac:dyDescent="0.25">
      <c r="A139" s="179" t="s">
        <v>96</v>
      </c>
      <c r="B139" s="13" t="s">
        <v>93</v>
      </c>
      <c r="C139" s="14">
        <v>17</v>
      </c>
      <c r="D139" s="14">
        <v>16</v>
      </c>
      <c r="E139" s="15">
        <v>6.25E-2</v>
      </c>
    </row>
    <row r="140" spans="1:5" x14ac:dyDescent="0.25">
      <c r="A140" s="181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186</v>
      </c>
      <c r="D144" s="14">
        <v>177</v>
      </c>
      <c r="E144" s="15">
        <v>5.0847457627118599E-2</v>
      </c>
    </row>
    <row r="145" spans="1:5" x14ac:dyDescent="0.25">
      <c r="A145" s="179" t="s">
        <v>100</v>
      </c>
      <c r="B145" s="13" t="s">
        <v>101</v>
      </c>
      <c r="C145" s="14">
        <v>21</v>
      </c>
      <c r="D145" s="14">
        <v>25</v>
      </c>
      <c r="E145" s="15">
        <v>-0.16</v>
      </c>
    </row>
    <row r="146" spans="1:5" x14ac:dyDescent="0.25">
      <c r="A146" s="180"/>
      <c r="B146" s="13" t="s">
        <v>102</v>
      </c>
      <c r="C146" s="14">
        <v>66</v>
      </c>
      <c r="D146" s="14">
        <v>36</v>
      </c>
      <c r="E146" s="15">
        <v>0.83333333333333304</v>
      </c>
    </row>
    <row r="147" spans="1:5" x14ac:dyDescent="0.25">
      <c r="A147" s="180"/>
      <c r="B147" s="13" t="s">
        <v>103</v>
      </c>
      <c r="C147" s="14">
        <v>27</v>
      </c>
      <c r="D147" s="14">
        <v>23</v>
      </c>
      <c r="E147" s="15">
        <v>0.173913043478261</v>
      </c>
    </row>
    <row r="148" spans="1:5" x14ac:dyDescent="0.25">
      <c r="A148" s="180"/>
      <c r="B148" s="13" t="s">
        <v>104</v>
      </c>
      <c r="C148" s="14">
        <v>4</v>
      </c>
      <c r="D148" s="14">
        <v>4</v>
      </c>
      <c r="E148" s="15">
        <v>0</v>
      </c>
    </row>
    <row r="149" spans="1:5" x14ac:dyDescent="0.25">
      <c r="A149" s="180"/>
      <c r="B149" s="13" t="s">
        <v>105</v>
      </c>
      <c r="C149" s="14">
        <v>63</v>
      </c>
      <c r="D149" s="14">
        <v>89</v>
      </c>
      <c r="E149" s="15">
        <v>-0.29213483146067398</v>
      </c>
    </row>
    <row r="150" spans="1:5" x14ac:dyDescent="0.25">
      <c r="A150" s="181"/>
      <c r="B150" s="13" t="s">
        <v>106</v>
      </c>
      <c r="C150" s="14">
        <v>3</v>
      </c>
      <c r="D150" s="14">
        <v>0</v>
      </c>
      <c r="E150" s="15">
        <v>0</v>
      </c>
    </row>
    <row r="151" spans="1:5" x14ac:dyDescent="0.25">
      <c r="A151" s="179" t="s">
        <v>107</v>
      </c>
      <c r="B151" s="13" t="s">
        <v>108</v>
      </c>
      <c r="C151" s="14">
        <v>70</v>
      </c>
      <c r="D151" s="14">
        <v>60</v>
      </c>
      <c r="E151" s="15">
        <v>0.16666666666666699</v>
      </c>
    </row>
    <row r="152" spans="1:5" x14ac:dyDescent="0.25">
      <c r="A152" s="181"/>
      <c r="B152" s="13" t="s">
        <v>109</v>
      </c>
      <c r="C152" s="14">
        <v>73</v>
      </c>
      <c r="D152" s="14">
        <v>96</v>
      </c>
      <c r="E152" s="15">
        <v>-0.23958333333333301</v>
      </c>
    </row>
    <row r="153" spans="1:5" x14ac:dyDescent="0.25">
      <c r="A153" s="179" t="s">
        <v>110</v>
      </c>
      <c r="B153" s="13" t="s">
        <v>14</v>
      </c>
      <c r="C153" s="14">
        <v>114</v>
      </c>
      <c r="D153" s="14">
        <v>93</v>
      </c>
      <c r="E153" s="15">
        <v>0.225806451612903</v>
      </c>
    </row>
    <row r="154" spans="1:5" x14ac:dyDescent="0.25">
      <c r="A154" s="181"/>
      <c r="B154" s="13" t="s">
        <v>18</v>
      </c>
      <c r="C154" s="14">
        <v>157</v>
      </c>
      <c r="D154" s="14">
        <v>114</v>
      </c>
      <c r="E154" s="15">
        <v>0.37719298245614002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8"/>
      <c r="D159" s="14">
        <v>0</v>
      </c>
      <c r="E159" s="15">
        <v>0</v>
      </c>
    </row>
    <row r="160" spans="1:5" x14ac:dyDescent="0.25">
      <c r="A160" s="180"/>
      <c r="B160" s="13" t="s">
        <v>115</v>
      </c>
      <c r="C160" s="18"/>
      <c r="D160" s="14">
        <v>0</v>
      </c>
      <c r="E160" s="15">
        <v>0</v>
      </c>
    </row>
    <row r="161" spans="1:5" x14ac:dyDescent="0.25">
      <c r="A161" s="180"/>
      <c r="B161" s="13" t="s">
        <v>116</v>
      </c>
      <c r="C161" s="18"/>
      <c r="D161" s="14">
        <v>0</v>
      </c>
      <c r="E161" s="15">
        <v>0</v>
      </c>
    </row>
    <row r="162" spans="1:5" x14ac:dyDescent="0.25">
      <c r="A162" s="180"/>
      <c r="B162" s="13" t="s">
        <v>117</v>
      </c>
      <c r="C162" s="18"/>
      <c r="D162" s="14">
        <v>0</v>
      </c>
      <c r="E162" s="15">
        <v>0</v>
      </c>
    </row>
    <row r="163" spans="1:5" x14ac:dyDescent="0.25">
      <c r="A163" s="180"/>
      <c r="B163" s="13" t="s">
        <v>118</v>
      </c>
      <c r="C163" s="18"/>
      <c r="D163" s="14">
        <v>0</v>
      </c>
      <c r="E163" s="15">
        <v>0</v>
      </c>
    </row>
    <row r="164" spans="1:5" x14ac:dyDescent="0.25">
      <c r="A164" s="180"/>
      <c r="B164" s="13" t="s">
        <v>119</v>
      </c>
      <c r="C164" s="18"/>
      <c r="D164" s="14">
        <v>0</v>
      </c>
      <c r="E164" s="15">
        <v>0</v>
      </c>
    </row>
    <row r="165" spans="1:5" x14ac:dyDescent="0.25">
      <c r="A165" s="180"/>
      <c r="B165" s="13" t="s">
        <v>120</v>
      </c>
      <c r="C165" s="18"/>
      <c r="D165" s="14">
        <v>0</v>
      </c>
      <c r="E165" s="15">
        <v>0</v>
      </c>
    </row>
    <row r="166" spans="1:5" x14ac:dyDescent="0.25">
      <c r="A166" s="180"/>
      <c r="B166" s="13" t="s">
        <v>121</v>
      </c>
      <c r="C166" s="18"/>
      <c r="D166" s="14">
        <v>0</v>
      </c>
      <c r="E166" s="15">
        <v>0</v>
      </c>
    </row>
    <row r="167" spans="1:5" x14ac:dyDescent="0.25">
      <c r="A167" s="180"/>
      <c r="B167" s="13" t="s">
        <v>122</v>
      </c>
      <c r="C167" s="18"/>
      <c r="D167" s="14">
        <v>0</v>
      </c>
      <c r="E167" s="15">
        <v>0</v>
      </c>
    </row>
    <row r="168" spans="1:5" x14ac:dyDescent="0.25">
      <c r="A168" s="180"/>
      <c r="B168" s="13" t="s">
        <v>123</v>
      </c>
      <c r="C168" s="18"/>
      <c r="D168" s="14">
        <v>0</v>
      </c>
      <c r="E168" s="15">
        <v>0</v>
      </c>
    </row>
    <row r="169" spans="1:5" x14ac:dyDescent="0.25">
      <c r="A169" s="180"/>
      <c r="B169" s="13" t="s">
        <v>124</v>
      </c>
      <c r="C169" s="18"/>
      <c r="D169" s="14">
        <v>0</v>
      </c>
      <c r="E169" s="15">
        <v>0</v>
      </c>
    </row>
    <row r="170" spans="1:5" x14ac:dyDescent="0.25">
      <c r="A170" s="180"/>
      <c r="B170" s="13" t="s">
        <v>125</v>
      </c>
      <c r="C170" s="18"/>
      <c r="D170" s="14">
        <v>0</v>
      </c>
      <c r="E170" s="15">
        <v>0</v>
      </c>
    </row>
    <row r="171" spans="1:5" x14ac:dyDescent="0.25">
      <c r="A171" s="180"/>
      <c r="B171" s="13" t="s">
        <v>126</v>
      </c>
      <c r="C171" s="18"/>
      <c r="D171" s="14">
        <v>0</v>
      </c>
      <c r="E171" s="15">
        <v>0</v>
      </c>
    </row>
    <row r="172" spans="1:5" x14ac:dyDescent="0.25">
      <c r="A172" s="180"/>
      <c r="B172" s="13" t="s">
        <v>127</v>
      </c>
      <c r="C172" s="18"/>
      <c r="D172" s="14">
        <v>0</v>
      </c>
      <c r="E172" s="15">
        <v>0</v>
      </c>
    </row>
    <row r="173" spans="1:5" x14ac:dyDescent="0.25">
      <c r="A173" s="180"/>
      <c r="B173" s="13" t="s">
        <v>128</v>
      </c>
      <c r="C173" s="18"/>
      <c r="D173" s="14">
        <v>0</v>
      </c>
      <c r="E173" s="15">
        <v>0</v>
      </c>
    </row>
    <row r="174" spans="1:5" x14ac:dyDescent="0.25">
      <c r="A174" s="180"/>
      <c r="B174" s="13" t="s">
        <v>129</v>
      </c>
      <c r="C174" s="18"/>
      <c r="D174" s="14">
        <v>0</v>
      </c>
      <c r="E174" s="15">
        <v>0</v>
      </c>
    </row>
    <row r="175" spans="1:5" x14ac:dyDescent="0.25">
      <c r="A175" s="180"/>
      <c r="B175" s="13" t="s">
        <v>130</v>
      </c>
      <c r="C175" s="18"/>
      <c r="D175" s="14">
        <v>0</v>
      </c>
      <c r="E175" s="15">
        <v>0</v>
      </c>
    </row>
    <row r="176" spans="1:5" x14ac:dyDescent="0.25">
      <c r="A176" s="180"/>
      <c r="B176" s="13" t="s">
        <v>131</v>
      </c>
      <c r="C176" s="18"/>
      <c r="D176" s="14">
        <v>0</v>
      </c>
      <c r="E176" s="15">
        <v>0</v>
      </c>
    </row>
    <row r="177" spans="1:5" x14ac:dyDescent="0.25">
      <c r="A177" s="180"/>
      <c r="B177" s="13" t="s">
        <v>132</v>
      </c>
      <c r="C177" s="18"/>
      <c r="D177" s="14">
        <v>0</v>
      </c>
      <c r="E177" s="15">
        <v>0</v>
      </c>
    </row>
    <row r="178" spans="1:5" x14ac:dyDescent="0.25">
      <c r="A178" s="180"/>
      <c r="B178" s="13" t="s">
        <v>133</v>
      </c>
      <c r="C178" s="18"/>
      <c r="D178" s="14">
        <v>0</v>
      </c>
      <c r="E178" s="15">
        <v>0</v>
      </c>
    </row>
    <row r="179" spans="1:5" x14ac:dyDescent="0.25">
      <c r="A179" s="180"/>
      <c r="B179" s="13" t="s">
        <v>134</v>
      </c>
      <c r="C179" s="18"/>
      <c r="D179" s="14">
        <v>0</v>
      </c>
      <c r="E179" s="15">
        <v>0</v>
      </c>
    </row>
    <row r="180" spans="1:5" x14ac:dyDescent="0.25">
      <c r="A180" s="180"/>
      <c r="B180" s="13" t="s">
        <v>135</v>
      </c>
      <c r="C180" s="18"/>
      <c r="D180" s="14">
        <v>0</v>
      </c>
      <c r="E180" s="15">
        <v>0</v>
      </c>
    </row>
    <row r="181" spans="1:5" x14ac:dyDescent="0.25">
      <c r="A181" s="180"/>
      <c r="B181" s="13" t="s">
        <v>136</v>
      </c>
      <c r="C181" s="18"/>
      <c r="D181" s="14">
        <v>0</v>
      </c>
      <c r="E181" s="15">
        <v>0</v>
      </c>
    </row>
    <row r="182" spans="1:5" x14ac:dyDescent="0.25">
      <c r="A182" s="180"/>
      <c r="B182" s="13" t="s">
        <v>137</v>
      </c>
      <c r="C182" s="18"/>
      <c r="D182" s="14">
        <v>0</v>
      </c>
      <c r="E182" s="15">
        <v>0</v>
      </c>
    </row>
    <row r="183" spans="1:5" x14ac:dyDescent="0.25">
      <c r="A183" s="180"/>
      <c r="B183" s="13" t="s">
        <v>138</v>
      </c>
      <c r="C183" s="18"/>
      <c r="D183" s="14">
        <v>0</v>
      </c>
      <c r="E183" s="15">
        <v>0</v>
      </c>
    </row>
    <row r="184" spans="1:5" x14ac:dyDescent="0.25">
      <c r="A184" s="180"/>
      <c r="B184" s="13" t="s">
        <v>139</v>
      </c>
      <c r="C184" s="18"/>
      <c r="D184" s="14">
        <v>0</v>
      </c>
      <c r="E184" s="15">
        <v>0</v>
      </c>
    </row>
    <row r="185" spans="1:5" x14ac:dyDescent="0.25">
      <c r="A185" s="180"/>
      <c r="B185" s="13" t="s">
        <v>140</v>
      </c>
      <c r="C185" s="18"/>
      <c r="D185" s="14">
        <v>0</v>
      </c>
      <c r="E185" s="15">
        <v>0</v>
      </c>
    </row>
    <row r="186" spans="1:5" x14ac:dyDescent="0.25">
      <c r="A186" s="180"/>
      <c r="B186" s="13" t="s">
        <v>141</v>
      </c>
      <c r="C186" s="18"/>
      <c r="D186" s="14">
        <v>0</v>
      </c>
      <c r="E186" s="15">
        <v>0</v>
      </c>
    </row>
    <row r="187" spans="1:5" x14ac:dyDescent="0.25">
      <c r="A187" s="180"/>
      <c r="B187" s="13" t="s">
        <v>142</v>
      </c>
      <c r="C187" s="18"/>
      <c r="D187" s="14">
        <v>0</v>
      </c>
      <c r="E187" s="15">
        <v>0</v>
      </c>
    </row>
    <row r="188" spans="1:5" x14ac:dyDescent="0.25">
      <c r="A188" s="180"/>
      <c r="B188" s="13" t="s">
        <v>143</v>
      </c>
      <c r="C188" s="18"/>
      <c r="D188" s="14">
        <v>0</v>
      </c>
      <c r="E188" s="15">
        <v>0</v>
      </c>
    </row>
    <row r="189" spans="1:5" x14ac:dyDescent="0.25">
      <c r="A189" s="180"/>
      <c r="B189" s="13" t="s">
        <v>144</v>
      </c>
      <c r="C189" s="18"/>
      <c r="D189" s="14">
        <v>0</v>
      </c>
      <c r="E189" s="15">
        <v>0</v>
      </c>
    </row>
    <row r="190" spans="1:5" x14ac:dyDescent="0.25">
      <c r="A190" s="180"/>
      <c r="B190" s="13" t="s">
        <v>145</v>
      </c>
      <c r="C190" s="18"/>
      <c r="D190" s="14">
        <v>0</v>
      </c>
      <c r="E190" s="15">
        <v>0</v>
      </c>
    </row>
    <row r="191" spans="1:5" x14ac:dyDescent="0.25">
      <c r="A191" s="180"/>
      <c r="B191" s="13" t="s">
        <v>146</v>
      </c>
      <c r="C191" s="18"/>
      <c r="D191" s="14">
        <v>0</v>
      </c>
      <c r="E191" s="15">
        <v>0</v>
      </c>
    </row>
    <row r="192" spans="1:5" x14ac:dyDescent="0.25">
      <c r="A192" s="180"/>
      <c r="B192" s="13" t="s">
        <v>147</v>
      </c>
      <c r="C192" s="18"/>
      <c r="D192" s="14">
        <v>0</v>
      </c>
      <c r="E192" s="15">
        <v>0</v>
      </c>
    </row>
    <row r="193" spans="1:5" x14ac:dyDescent="0.25">
      <c r="A193" s="180"/>
      <c r="B193" s="13" t="s">
        <v>148</v>
      </c>
      <c r="C193" s="18"/>
      <c r="D193" s="14">
        <v>0</v>
      </c>
      <c r="E193" s="15">
        <v>0</v>
      </c>
    </row>
    <row r="194" spans="1:5" x14ac:dyDescent="0.25">
      <c r="A194" s="180"/>
      <c r="B194" s="13" t="s">
        <v>149</v>
      </c>
      <c r="C194" s="18"/>
      <c r="D194" s="14">
        <v>0</v>
      </c>
      <c r="E194" s="15">
        <v>0</v>
      </c>
    </row>
    <row r="195" spans="1:5" x14ac:dyDescent="0.25">
      <c r="A195" s="180"/>
      <c r="B195" s="13" t="s">
        <v>150</v>
      </c>
      <c r="C195" s="18"/>
      <c r="D195" s="14">
        <v>0</v>
      </c>
      <c r="E195" s="15">
        <v>0</v>
      </c>
    </row>
    <row r="196" spans="1:5" x14ac:dyDescent="0.25">
      <c r="A196" s="180"/>
      <c r="B196" s="13" t="s">
        <v>151</v>
      </c>
      <c r="C196" s="18"/>
      <c r="D196" s="14">
        <v>0</v>
      </c>
      <c r="E196" s="15">
        <v>0</v>
      </c>
    </row>
    <row r="197" spans="1:5" x14ac:dyDescent="0.25">
      <c r="A197" s="180"/>
      <c r="B197" s="13" t="s">
        <v>152</v>
      </c>
      <c r="C197" s="18"/>
      <c r="D197" s="14">
        <v>0</v>
      </c>
      <c r="E197" s="15">
        <v>0</v>
      </c>
    </row>
    <row r="198" spans="1:5" x14ac:dyDescent="0.25">
      <c r="A198" s="180"/>
      <c r="B198" s="13" t="s">
        <v>153</v>
      </c>
      <c r="C198" s="18"/>
      <c r="D198" s="14">
        <v>0</v>
      </c>
      <c r="E198" s="15">
        <v>0</v>
      </c>
    </row>
    <row r="199" spans="1:5" x14ac:dyDescent="0.25">
      <c r="A199" s="180"/>
      <c r="B199" s="13" t="s">
        <v>154</v>
      </c>
      <c r="C199" s="18"/>
      <c r="D199" s="14">
        <v>0</v>
      </c>
      <c r="E199" s="15">
        <v>0</v>
      </c>
    </row>
    <row r="200" spans="1:5" x14ac:dyDescent="0.25">
      <c r="A200" s="181"/>
      <c r="B200" s="13" t="s">
        <v>155</v>
      </c>
      <c r="C200" s="18"/>
      <c r="D200" s="14">
        <v>0</v>
      </c>
      <c r="E200" s="15">
        <v>0</v>
      </c>
    </row>
    <row r="201" spans="1:5" x14ac:dyDescent="0.25">
      <c r="A201" s="179" t="s">
        <v>156</v>
      </c>
      <c r="B201" s="13" t="s">
        <v>157</v>
      </c>
      <c r="C201" s="18"/>
      <c r="D201" s="14">
        <v>0</v>
      </c>
      <c r="E201" s="15">
        <v>0</v>
      </c>
    </row>
    <row r="202" spans="1:5" x14ac:dyDescent="0.25">
      <c r="A202" s="180"/>
      <c r="B202" s="13" t="s">
        <v>115</v>
      </c>
      <c r="C202" s="18"/>
      <c r="D202" s="14">
        <v>0</v>
      </c>
      <c r="E202" s="15">
        <v>0</v>
      </c>
    </row>
    <row r="203" spans="1:5" x14ac:dyDescent="0.25">
      <c r="A203" s="180"/>
      <c r="B203" s="13" t="s">
        <v>158</v>
      </c>
      <c r="C203" s="18"/>
      <c r="D203" s="14">
        <v>0</v>
      </c>
      <c r="E203" s="15">
        <v>0</v>
      </c>
    </row>
    <row r="204" spans="1:5" x14ac:dyDescent="0.25">
      <c r="A204" s="180"/>
      <c r="B204" s="13" t="s">
        <v>117</v>
      </c>
      <c r="C204" s="18"/>
      <c r="D204" s="14">
        <v>0</v>
      </c>
      <c r="E204" s="15">
        <v>0</v>
      </c>
    </row>
    <row r="205" spans="1:5" x14ac:dyDescent="0.25">
      <c r="A205" s="180"/>
      <c r="B205" s="13" t="s">
        <v>118</v>
      </c>
      <c r="C205" s="18"/>
      <c r="D205" s="14">
        <v>0</v>
      </c>
      <c r="E205" s="15">
        <v>0</v>
      </c>
    </row>
    <row r="206" spans="1:5" x14ac:dyDescent="0.25">
      <c r="A206" s="180"/>
      <c r="B206" s="13" t="s">
        <v>119</v>
      </c>
      <c r="C206" s="18"/>
      <c r="D206" s="14">
        <v>0</v>
      </c>
      <c r="E206" s="15">
        <v>0</v>
      </c>
    </row>
    <row r="207" spans="1:5" x14ac:dyDescent="0.25">
      <c r="A207" s="180"/>
      <c r="B207" s="13" t="s">
        <v>120</v>
      </c>
      <c r="C207" s="18"/>
      <c r="D207" s="14">
        <v>0</v>
      </c>
      <c r="E207" s="15">
        <v>0</v>
      </c>
    </row>
    <row r="208" spans="1:5" x14ac:dyDescent="0.25">
      <c r="A208" s="180"/>
      <c r="B208" s="13" t="s">
        <v>159</v>
      </c>
      <c r="C208" s="18"/>
      <c r="D208" s="14">
        <v>0</v>
      </c>
      <c r="E208" s="15">
        <v>0</v>
      </c>
    </row>
    <row r="209" spans="1:5" x14ac:dyDescent="0.25">
      <c r="A209" s="180"/>
      <c r="B209" s="13" t="s">
        <v>122</v>
      </c>
      <c r="C209" s="18"/>
      <c r="D209" s="14">
        <v>0</v>
      </c>
      <c r="E209" s="15">
        <v>0</v>
      </c>
    </row>
    <row r="210" spans="1:5" x14ac:dyDescent="0.25">
      <c r="A210" s="180"/>
      <c r="B210" s="13" t="s">
        <v>160</v>
      </c>
      <c r="C210" s="18"/>
      <c r="D210" s="14">
        <v>0</v>
      </c>
      <c r="E210" s="15">
        <v>0</v>
      </c>
    </row>
    <row r="211" spans="1:5" x14ac:dyDescent="0.25">
      <c r="A211" s="180"/>
      <c r="B211" s="13" t="s">
        <v>124</v>
      </c>
      <c r="C211" s="18"/>
      <c r="D211" s="14">
        <v>0</v>
      </c>
      <c r="E211" s="15">
        <v>0</v>
      </c>
    </row>
    <row r="212" spans="1:5" x14ac:dyDescent="0.25">
      <c r="A212" s="180"/>
      <c r="B212" s="13" t="s">
        <v>125</v>
      </c>
      <c r="C212" s="18"/>
      <c r="D212" s="14">
        <v>0</v>
      </c>
      <c r="E212" s="15">
        <v>0</v>
      </c>
    </row>
    <row r="213" spans="1:5" x14ac:dyDescent="0.25">
      <c r="A213" s="180"/>
      <c r="B213" s="13" t="s">
        <v>126</v>
      </c>
      <c r="C213" s="18"/>
      <c r="D213" s="14">
        <v>0</v>
      </c>
      <c r="E213" s="15">
        <v>0</v>
      </c>
    </row>
    <row r="214" spans="1:5" x14ac:dyDescent="0.25">
      <c r="A214" s="180"/>
      <c r="B214" s="13" t="s">
        <v>127</v>
      </c>
      <c r="C214" s="18"/>
      <c r="D214" s="14">
        <v>0</v>
      </c>
      <c r="E214" s="15">
        <v>0</v>
      </c>
    </row>
    <row r="215" spans="1:5" x14ac:dyDescent="0.25">
      <c r="A215" s="180"/>
      <c r="B215" s="13" t="s">
        <v>128</v>
      </c>
      <c r="C215" s="18"/>
      <c r="D215" s="14">
        <v>0</v>
      </c>
      <c r="E215" s="15">
        <v>0</v>
      </c>
    </row>
    <row r="216" spans="1:5" x14ac:dyDescent="0.25">
      <c r="A216" s="180"/>
      <c r="B216" s="13" t="s">
        <v>129</v>
      </c>
      <c r="C216" s="18"/>
      <c r="D216" s="14">
        <v>0</v>
      </c>
      <c r="E216" s="15">
        <v>0</v>
      </c>
    </row>
    <row r="217" spans="1:5" x14ac:dyDescent="0.25">
      <c r="A217" s="180"/>
      <c r="B217" s="13" t="s">
        <v>130</v>
      </c>
      <c r="C217" s="18"/>
      <c r="D217" s="14">
        <v>0</v>
      </c>
      <c r="E217" s="15">
        <v>0</v>
      </c>
    </row>
    <row r="218" spans="1:5" x14ac:dyDescent="0.25">
      <c r="A218" s="180"/>
      <c r="B218" s="13" t="s">
        <v>131</v>
      </c>
      <c r="C218" s="18"/>
      <c r="D218" s="14">
        <v>0</v>
      </c>
      <c r="E218" s="15">
        <v>0</v>
      </c>
    </row>
    <row r="219" spans="1:5" x14ac:dyDescent="0.25">
      <c r="A219" s="180"/>
      <c r="B219" s="13" t="s">
        <v>132</v>
      </c>
      <c r="C219" s="18"/>
      <c r="D219" s="14">
        <v>0</v>
      </c>
      <c r="E219" s="15">
        <v>0</v>
      </c>
    </row>
    <row r="220" spans="1:5" x14ac:dyDescent="0.25">
      <c r="A220" s="180"/>
      <c r="B220" s="13" t="s">
        <v>133</v>
      </c>
      <c r="C220" s="18"/>
      <c r="D220" s="14">
        <v>0</v>
      </c>
      <c r="E220" s="15">
        <v>0</v>
      </c>
    </row>
    <row r="221" spans="1:5" x14ac:dyDescent="0.25">
      <c r="A221" s="180"/>
      <c r="B221" s="13" t="s">
        <v>134</v>
      </c>
      <c r="C221" s="18"/>
      <c r="D221" s="14">
        <v>0</v>
      </c>
      <c r="E221" s="15">
        <v>0</v>
      </c>
    </row>
    <row r="222" spans="1:5" x14ac:dyDescent="0.25">
      <c r="A222" s="180"/>
      <c r="B222" s="13" t="s">
        <v>161</v>
      </c>
      <c r="C222" s="18"/>
      <c r="D222" s="14">
        <v>0</v>
      </c>
      <c r="E222" s="15">
        <v>0</v>
      </c>
    </row>
    <row r="223" spans="1:5" x14ac:dyDescent="0.25">
      <c r="A223" s="180"/>
      <c r="B223" s="13" t="s">
        <v>136</v>
      </c>
      <c r="C223" s="18"/>
      <c r="D223" s="14">
        <v>0</v>
      </c>
      <c r="E223" s="15">
        <v>0</v>
      </c>
    </row>
    <row r="224" spans="1:5" x14ac:dyDescent="0.25">
      <c r="A224" s="180"/>
      <c r="B224" s="13" t="s">
        <v>137</v>
      </c>
      <c r="C224" s="18"/>
      <c r="D224" s="14">
        <v>0</v>
      </c>
      <c r="E224" s="15">
        <v>0</v>
      </c>
    </row>
    <row r="225" spans="1:5" x14ac:dyDescent="0.25">
      <c r="A225" s="180"/>
      <c r="B225" s="13" t="s">
        <v>138</v>
      </c>
      <c r="C225" s="18"/>
      <c r="D225" s="14">
        <v>0</v>
      </c>
      <c r="E225" s="15">
        <v>0</v>
      </c>
    </row>
    <row r="226" spans="1:5" x14ac:dyDescent="0.25">
      <c r="A226" s="180"/>
      <c r="B226" s="13" t="s">
        <v>139</v>
      </c>
      <c r="C226" s="18"/>
      <c r="D226" s="14">
        <v>0</v>
      </c>
      <c r="E226" s="15">
        <v>0</v>
      </c>
    </row>
    <row r="227" spans="1:5" x14ac:dyDescent="0.25">
      <c r="A227" s="180"/>
      <c r="B227" s="13" t="s">
        <v>162</v>
      </c>
      <c r="C227" s="18"/>
      <c r="D227" s="14">
        <v>0</v>
      </c>
      <c r="E227" s="15">
        <v>0</v>
      </c>
    </row>
    <row r="228" spans="1:5" x14ac:dyDescent="0.25">
      <c r="A228" s="180"/>
      <c r="B228" s="13" t="s">
        <v>141</v>
      </c>
      <c r="C228" s="18"/>
      <c r="D228" s="14">
        <v>0</v>
      </c>
      <c r="E228" s="15">
        <v>0</v>
      </c>
    </row>
    <row r="229" spans="1:5" x14ac:dyDescent="0.25">
      <c r="A229" s="180"/>
      <c r="B229" s="13" t="s">
        <v>142</v>
      </c>
      <c r="C229" s="18"/>
      <c r="D229" s="14">
        <v>0</v>
      </c>
      <c r="E229" s="15">
        <v>0</v>
      </c>
    </row>
    <row r="230" spans="1:5" x14ac:dyDescent="0.25">
      <c r="A230" s="180"/>
      <c r="B230" s="13" t="s">
        <v>143</v>
      </c>
      <c r="C230" s="18"/>
      <c r="D230" s="14">
        <v>0</v>
      </c>
      <c r="E230" s="15">
        <v>0</v>
      </c>
    </row>
    <row r="231" spans="1:5" x14ac:dyDescent="0.25">
      <c r="A231" s="180"/>
      <c r="B231" s="13" t="s">
        <v>144</v>
      </c>
      <c r="C231" s="18"/>
      <c r="D231" s="14">
        <v>0</v>
      </c>
      <c r="E231" s="15">
        <v>0</v>
      </c>
    </row>
    <row r="232" spans="1:5" x14ac:dyDescent="0.25">
      <c r="A232" s="180"/>
      <c r="B232" s="13" t="s">
        <v>145</v>
      </c>
      <c r="C232" s="18"/>
      <c r="D232" s="14">
        <v>0</v>
      </c>
      <c r="E232" s="15">
        <v>0</v>
      </c>
    </row>
    <row r="233" spans="1:5" x14ac:dyDescent="0.25">
      <c r="A233" s="180"/>
      <c r="B233" s="13" t="s">
        <v>146</v>
      </c>
      <c r="C233" s="18"/>
      <c r="D233" s="14">
        <v>0</v>
      </c>
      <c r="E233" s="15">
        <v>0</v>
      </c>
    </row>
    <row r="234" spans="1:5" x14ac:dyDescent="0.25">
      <c r="A234" s="180"/>
      <c r="B234" s="13" t="s">
        <v>147</v>
      </c>
      <c r="C234" s="18"/>
      <c r="D234" s="14">
        <v>0</v>
      </c>
      <c r="E234" s="15">
        <v>0</v>
      </c>
    </row>
    <row r="235" spans="1:5" x14ac:dyDescent="0.25">
      <c r="A235" s="180"/>
      <c r="B235" s="13" t="s">
        <v>148</v>
      </c>
      <c r="C235" s="18"/>
      <c r="D235" s="14">
        <v>0</v>
      </c>
      <c r="E235" s="15">
        <v>0</v>
      </c>
    </row>
    <row r="236" spans="1:5" x14ac:dyDescent="0.25">
      <c r="A236" s="180"/>
      <c r="B236" s="13" t="s">
        <v>149</v>
      </c>
      <c r="C236" s="18"/>
      <c r="D236" s="14">
        <v>0</v>
      </c>
      <c r="E236" s="15">
        <v>0</v>
      </c>
    </row>
    <row r="237" spans="1:5" x14ac:dyDescent="0.25">
      <c r="A237" s="180"/>
      <c r="B237" s="13" t="s">
        <v>150</v>
      </c>
      <c r="C237" s="18"/>
      <c r="D237" s="14">
        <v>0</v>
      </c>
      <c r="E237" s="15">
        <v>0</v>
      </c>
    </row>
    <row r="238" spans="1:5" x14ac:dyDescent="0.25">
      <c r="A238" s="180"/>
      <c r="B238" s="13" t="s">
        <v>151</v>
      </c>
      <c r="C238" s="18"/>
      <c r="D238" s="14">
        <v>0</v>
      </c>
      <c r="E238" s="15">
        <v>0</v>
      </c>
    </row>
    <row r="239" spans="1:5" x14ac:dyDescent="0.25">
      <c r="A239" s="180"/>
      <c r="B239" s="13" t="s">
        <v>152</v>
      </c>
      <c r="C239" s="18"/>
      <c r="D239" s="14">
        <v>0</v>
      </c>
      <c r="E239" s="15">
        <v>0</v>
      </c>
    </row>
    <row r="240" spans="1:5" x14ac:dyDescent="0.25">
      <c r="A240" s="180"/>
      <c r="B240" s="13" t="s">
        <v>153</v>
      </c>
      <c r="C240" s="18"/>
      <c r="D240" s="14">
        <v>0</v>
      </c>
      <c r="E240" s="15">
        <v>0</v>
      </c>
    </row>
    <row r="241" spans="1:5" x14ac:dyDescent="0.25">
      <c r="A241" s="180"/>
      <c r="B241" s="13" t="s">
        <v>154</v>
      </c>
      <c r="C241" s="18"/>
      <c r="D241" s="14">
        <v>0</v>
      </c>
      <c r="E241" s="15">
        <v>0</v>
      </c>
    </row>
    <row r="242" spans="1:5" x14ac:dyDescent="0.25">
      <c r="A242" s="181"/>
      <c r="B242" s="13" t="s">
        <v>155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1627</v>
      </c>
      <c r="D246" s="14">
        <v>2094</v>
      </c>
      <c r="E246" s="15">
        <v>-0.223018147086915</v>
      </c>
    </row>
    <row r="247" spans="1:5" x14ac:dyDescent="0.25">
      <c r="A247" s="12" t="s">
        <v>165</v>
      </c>
      <c r="B247" s="17"/>
      <c r="C247" s="14">
        <v>1129</v>
      </c>
      <c r="D247" s="14">
        <v>1453</v>
      </c>
      <c r="E247" s="15">
        <v>-0.22298692360633199</v>
      </c>
    </row>
    <row r="248" spans="1:5" x14ac:dyDescent="0.25">
      <c r="A248" s="12" t="s">
        <v>166</v>
      </c>
      <c r="B248" s="17"/>
      <c r="C248" s="14">
        <v>928</v>
      </c>
      <c r="D248" s="14">
        <v>845</v>
      </c>
      <c r="E248" s="15">
        <v>9.8224852071005897E-2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73</v>
      </c>
      <c r="D252" s="14">
        <v>83</v>
      </c>
      <c r="E252" s="15">
        <v>-0.120481927710843</v>
      </c>
    </row>
    <row r="253" spans="1:5" x14ac:dyDescent="0.25">
      <c r="A253" s="179" t="s">
        <v>169</v>
      </c>
      <c r="B253" s="13" t="s">
        <v>170</v>
      </c>
      <c r="C253" s="14">
        <v>3</v>
      </c>
      <c r="D253" s="14">
        <v>8</v>
      </c>
      <c r="E253" s="15">
        <v>-0.625</v>
      </c>
    </row>
    <row r="254" spans="1:5" x14ac:dyDescent="0.25">
      <c r="A254" s="180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4">
        <v>0</v>
      </c>
      <c r="D255" s="14">
        <v>2</v>
      </c>
      <c r="E255" s="15">
        <v>-1</v>
      </c>
    </row>
    <row r="256" spans="1:5" x14ac:dyDescent="0.25">
      <c r="A256" s="12" t="s">
        <v>173</v>
      </c>
      <c r="B256" s="17"/>
      <c r="C256" s="14">
        <v>0</v>
      </c>
      <c r="D256" s="14">
        <v>2</v>
      </c>
      <c r="E256" s="15">
        <v>-1</v>
      </c>
    </row>
    <row r="257" spans="1:5" x14ac:dyDescent="0.25">
      <c r="A257" s="12" t="s">
        <v>174</v>
      </c>
      <c r="B257" s="17"/>
      <c r="C257" s="14">
        <v>12</v>
      </c>
      <c r="D257" s="14">
        <v>12</v>
      </c>
      <c r="E257" s="15">
        <v>0</v>
      </c>
    </row>
    <row r="258" spans="1:5" x14ac:dyDescent="0.25">
      <c r="A258" s="12" t="s">
        <v>106</v>
      </c>
      <c r="B258" s="17"/>
      <c r="C258" s="14">
        <v>3</v>
      </c>
      <c r="D258" s="14">
        <v>4</v>
      </c>
      <c r="E258" s="15">
        <v>-0.25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70</v>
      </c>
      <c r="D262" s="14">
        <v>61</v>
      </c>
      <c r="E262" s="15">
        <v>0.14754098360655701</v>
      </c>
    </row>
    <row r="263" spans="1:5" x14ac:dyDescent="0.25">
      <c r="A263" s="179" t="s">
        <v>64</v>
      </c>
      <c r="B263" s="13" t="s">
        <v>177</v>
      </c>
      <c r="C263" s="14">
        <v>7</v>
      </c>
      <c r="D263" s="14">
        <v>9</v>
      </c>
      <c r="E263" s="15">
        <v>-0.22222222222222199</v>
      </c>
    </row>
    <row r="264" spans="1:5" x14ac:dyDescent="0.25">
      <c r="A264" s="181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8"/>
      <c r="D265" s="18"/>
      <c r="E265" s="15">
        <v>0</v>
      </c>
    </row>
    <row r="266" spans="1:5" x14ac:dyDescent="0.25">
      <c r="A266" s="12" t="s">
        <v>179</v>
      </c>
      <c r="B266" s="17"/>
      <c r="C266" s="14">
        <v>0</v>
      </c>
      <c r="D266" s="14">
        <v>3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3</v>
      </c>
      <c r="D271" s="14">
        <v>1</v>
      </c>
      <c r="E271" s="15">
        <v>2</v>
      </c>
    </row>
    <row r="272" spans="1:5" x14ac:dyDescent="0.25">
      <c r="A272" s="181"/>
      <c r="B272" s="13" t="s">
        <v>184</v>
      </c>
      <c r="C272" s="14">
        <v>19</v>
      </c>
      <c r="D272" s="14">
        <v>25</v>
      </c>
      <c r="E272" s="15">
        <v>-0.24</v>
      </c>
    </row>
    <row r="273" spans="1:5" x14ac:dyDescent="0.25">
      <c r="A273" s="12" t="s">
        <v>185</v>
      </c>
      <c r="B273" s="17"/>
      <c r="C273" s="14">
        <v>9</v>
      </c>
      <c r="D273" s="14">
        <v>20</v>
      </c>
      <c r="E273" s="15">
        <v>-0.55000000000000004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7"/>
      <c r="B284" s="13" t="s">
        <v>195</v>
      </c>
      <c r="C284" s="14">
        <v>931</v>
      </c>
      <c r="D284" s="14">
        <v>1071</v>
      </c>
      <c r="E284" s="23">
        <v>0</v>
      </c>
    </row>
    <row r="285" spans="1:5" x14ac:dyDescent="0.25">
      <c r="A285" s="188"/>
      <c r="B285" s="13" t="s">
        <v>196</v>
      </c>
      <c r="C285" s="14">
        <v>0</v>
      </c>
      <c r="D285" s="14">
        <v>0</v>
      </c>
      <c r="E285" s="23">
        <v>0</v>
      </c>
    </row>
    <row r="286" spans="1:5" x14ac:dyDescent="0.25">
      <c r="A286" s="186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7"/>
      <c r="B287" s="13" t="s">
        <v>199</v>
      </c>
      <c r="C287" s="14">
        <v>0</v>
      </c>
      <c r="D287" s="14">
        <v>0</v>
      </c>
      <c r="E287" s="23">
        <v>0</v>
      </c>
    </row>
    <row r="288" spans="1:5" x14ac:dyDescent="0.25">
      <c r="A288" s="188"/>
      <c r="B288" s="13" t="s">
        <v>200</v>
      </c>
      <c r="C288" s="14">
        <v>1</v>
      </c>
      <c r="D288" s="14">
        <v>4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92</v>
      </c>
      <c r="D289" s="14">
        <v>105</v>
      </c>
      <c r="E289" s="23">
        <v>32</v>
      </c>
    </row>
    <row r="290" spans="1:5" x14ac:dyDescent="0.25">
      <c r="A290" s="186" t="s">
        <v>203</v>
      </c>
      <c r="B290" s="13" t="s">
        <v>204</v>
      </c>
      <c r="C290" s="14">
        <v>52</v>
      </c>
      <c r="D290" s="14">
        <v>108</v>
      </c>
      <c r="E290" s="23">
        <v>28</v>
      </c>
    </row>
    <row r="291" spans="1:5" x14ac:dyDescent="0.25">
      <c r="A291" s="187"/>
      <c r="B291" s="13" t="s">
        <v>205</v>
      </c>
      <c r="C291" s="14">
        <v>5</v>
      </c>
      <c r="D291" s="14">
        <v>14</v>
      </c>
      <c r="E291" s="23">
        <v>0</v>
      </c>
    </row>
    <row r="292" spans="1:5" x14ac:dyDescent="0.25">
      <c r="A292" s="188"/>
      <c r="B292" s="13" t="s">
        <v>206</v>
      </c>
      <c r="C292" s="14">
        <v>5</v>
      </c>
      <c r="D292" s="14">
        <v>15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6" t="s">
        <v>209</v>
      </c>
      <c r="B294" s="13" t="s">
        <v>200</v>
      </c>
      <c r="C294" s="14">
        <v>7</v>
      </c>
      <c r="D294" s="14">
        <v>4</v>
      </c>
      <c r="E294" s="23">
        <v>4</v>
      </c>
    </row>
    <row r="295" spans="1:5" x14ac:dyDescent="0.25">
      <c r="A295" s="187"/>
      <c r="B295" s="13" t="s">
        <v>210</v>
      </c>
      <c r="C295" s="14">
        <v>14</v>
      </c>
      <c r="D295" s="14">
        <v>56</v>
      </c>
      <c r="E295" s="23">
        <v>19</v>
      </c>
    </row>
    <row r="296" spans="1:5" x14ac:dyDescent="0.25">
      <c r="A296" s="188"/>
      <c r="B296" s="13" t="s">
        <v>211</v>
      </c>
      <c r="C296" s="14">
        <v>5</v>
      </c>
      <c r="D296" s="14">
        <v>4</v>
      </c>
      <c r="E296" s="23">
        <v>0</v>
      </c>
    </row>
    <row r="297" spans="1:5" x14ac:dyDescent="0.25">
      <c r="A297" s="186" t="s">
        <v>212</v>
      </c>
      <c r="B297" s="13" t="s">
        <v>213</v>
      </c>
      <c r="C297" s="14">
        <v>0</v>
      </c>
      <c r="D297" s="14">
        <v>0</v>
      </c>
      <c r="E297" s="23">
        <v>0</v>
      </c>
    </row>
    <row r="298" spans="1:5" x14ac:dyDescent="0.25">
      <c r="A298" s="187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7"/>
      <c r="B299" s="13" t="s">
        <v>215</v>
      </c>
      <c r="C299" s="14">
        <v>336</v>
      </c>
      <c r="D299" s="14">
        <v>660</v>
      </c>
      <c r="E299" s="23">
        <v>271</v>
      </c>
    </row>
    <row r="300" spans="1:5" x14ac:dyDescent="0.25">
      <c r="A300" s="187"/>
      <c r="B300" s="13" t="s">
        <v>216</v>
      </c>
      <c r="C300" s="14">
        <v>640</v>
      </c>
      <c r="D300" s="14">
        <v>1071</v>
      </c>
      <c r="E300" s="23">
        <v>1</v>
      </c>
    </row>
    <row r="301" spans="1:5" x14ac:dyDescent="0.25">
      <c r="A301" s="187"/>
      <c r="B301" s="13" t="s">
        <v>217</v>
      </c>
      <c r="C301" s="14">
        <v>60</v>
      </c>
      <c r="D301" s="14">
        <v>101</v>
      </c>
      <c r="E301" s="23">
        <v>8</v>
      </c>
    </row>
    <row r="302" spans="1:5" x14ac:dyDescent="0.25">
      <c r="A302" s="187"/>
      <c r="B302" s="13" t="s">
        <v>218</v>
      </c>
      <c r="C302" s="14">
        <v>358</v>
      </c>
      <c r="D302" s="14">
        <v>766</v>
      </c>
      <c r="E302" s="23">
        <v>306</v>
      </c>
    </row>
    <row r="303" spans="1:5" x14ac:dyDescent="0.25">
      <c r="A303" s="187"/>
      <c r="B303" s="13" t="s">
        <v>219</v>
      </c>
      <c r="C303" s="14">
        <v>125</v>
      </c>
      <c r="D303" s="14">
        <v>246</v>
      </c>
      <c r="E303" s="23">
        <v>3</v>
      </c>
    </row>
    <row r="304" spans="1:5" x14ac:dyDescent="0.25">
      <c r="A304" s="187"/>
      <c r="B304" s="13" t="s">
        <v>220</v>
      </c>
      <c r="C304" s="14">
        <v>8</v>
      </c>
      <c r="D304" s="14">
        <v>0</v>
      </c>
      <c r="E304" s="23">
        <v>0</v>
      </c>
    </row>
    <row r="305" spans="1:5" x14ac:dyDescent="0.25">
      <c r="A305" s="187"/>
      <c r="B305" s="13" t="s">
        <v>221</v>
      </c>
      <c r="C305" s="14">
        <v>308</v>
      </c>
      <c r="D305" s="14">
        <v>318</v>
      </c>
      <c r="E305" s="23">
        <v>397</v>
      </c>
    </row>
    <row r="306" spans="1:5" x14ac:dyDescent="0.25">
      <c r="A306" s="187"/>
      <c r="B306" s="13" t="s">
        <v>222</v>
      </c>
      <c r="C306" s="14">
        <v>2</v>
      </c>
      <c r="D306" s="14">
        <v>5</v>
      </c>
      <c r="E306" s="23">
        <v>2</v>
      </c>
    </row>
    <row r="307" spans="1:5" x14ac:dyDescent="0.25">
      <c r="A307" s="187"/>
      <c r="B307" s="13" t="s">
        <v>223</v>
      </c>
      <c r="C307" s="14">
        <v>1</v>
      </c>
      <c r="D307" s="14">
        <v>15</v>
      </c>
      <c r="E307" s="23">
        <v>0</v>
      </c>
    </row>
    <row r="308" spans="1:5" x14ac:dyDescent="0.25">
      <c r="A308" s="187"/>
      <c r="B308" s="13" t="s">
        <v>224</v>
      </c>
      <c r="C308" s="14">
        <v>15</v>
      </c>
      <c r="D308" s="14">
        <v>21</v>
      </c>
      <c r="E308" s="23">
        <v>8</v>
      </c>
    </row>
    <row r="309" spans="1:5" x14ac:dyDescent="0.25">
      <c r="A309" s="187"/>
      <c r="B309" s="13" t="s">
        <v>225</v>
      </c>
      <c r="C309" s="14">
        <v>22</v>
      </c>
      <c r="D309" s="14">
        <v>34</v>
      </c>
      <c r="E309" s="23">
        <v>10</v>
      </c>
    </row>
    <row r="310" spans="1:5" x14ac:dyDescent="0.25">
      <c r="A310" s="187"/>
      <c r="B310" s="13" t="s">
        <v>226</v>
      </c>
      <c r="C310" s="14">
        <v>9</v>
      </c>
      <c r="D310" s="14">
        <v>17</v>
      </c>
      <c r="E310" s="23">
        <v>3</v>
      </c>
    </row>
    <row r="311" spans="1:5" x14ac:dyDescent="0.25">
      <c r="A311" s="188"/>
      <c r="B311" s="13" t="s">
        <v>227</v>
      </c>
      <c r="C311" s="14">
        <v>26</v>
      </c>
      <c r="D311" s="14">
        <v>43</v>
      </c>
      <c r="E311" s="23">
        <v>0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7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7"/>
      <c r="B316" s="13" t="s">
        <v>233</v>
      </c>
      <c r="C316" s="14">
        <v>29</v>
      </c>
      <c r="D316" s="14">
        <v>74</v>
      </c>
      <c r="E316" s="23">
        <v>12</v>
      </c>
    </row>
    <row r="317" spans="1:5" x14ac:dyDescent="0.25">
      <c r="A317" s="187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7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7"/>
      <c r="B319" s="13" t="s">
        <v>236</v>
      </c>
      <c r="C319" s="14">
        <v>3</v>
      </c>
      <c r="D319" s="14">
        <v>2</v>
      </c>
      <c r="E319" s="23">
        <v>1</v>
      </c>
    </row>
    <row r="320" spans="1:5" x14ac:dyDescent="0.25">
      <c r="A320" s="187"/>
      <c r="B320" s="13" t="s">
        <v>237</v>
      </c>
      <c r="C320" s="14">
        <v>1</v>
      </c>
      <c r="D320" s="14">
        <v>1</v>
      </c>
      <c r="E320" s="23">
        <v>0</v>
      </c>
    </row>
    <row r="321" spans="1:5" x14ac:dyDescent="0.25">
      <c r="A321" s="187"/>
      <c r="B321" s="13" t="s">
        <v>238</v>
      </c>
      <c r="C321" s="14">
        <v>0</v>
      </c>
      <c r="D321" s="14">
        <v>0</v>
      </c>
      <c r="E321" s="23">
        <v>0</v>
      </c>
    </row>
    <row r="322" spans="1:5" x14ac:dyDescent="0.25">
      <c r="A322" s="187"/>
      <c r="B322" s="13" t="s">
        <v>239</v>
      </c>
      <c r="C322" s="14">
        <v>11</v>
      </c>
      <c r="D322" s="14">
        <v>25</v>
      </c>
      <c r="E322" s="23">
        <v>8</v>
      </c>
    </row>
    <row r="323" spans="1:5" x14ac:dyDescent="0.25">
      <c r="A323" s="187"/>
      <c r="B323" s="13" t="s">
        <v>240</v>
      </c>
      <c r="C323" s="14">
        <v>0</v>
      </c>
      <c r="D323" s="14">
        <v>0</v>
      </c>
      <c r="E323" s="23">
        <v>0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7"/>
      <c r="B325" s="13" t="s">
        <v>242</v>
      </c>
      <c r="C325" s="14">
        <v>0</v>
      </c>
      <c r="D325" s="14">
        <v>0</v>
      </c>
      <c r="E325" s="23">
        <v>0</v>
      </c>
    </row>
    <row r="326" spans="1:5" x14ac:dyDescent="0.25">
      <c r="A326" s="187"/>
      <c r="B326" s="13" t="s">
        <v>243</v>
      </c>
      <c r="C326" s="14">
        <v>13</v>
      </c>
      <c r="D326" s="14">
        <v>19</v>
      </c>
      <c r="E326" s="23">
        <v>13</v>
      </c>
    </row>
    <row r="327" spans="1:5" x14ac:dyDescent="0.25">
      <c r="A327" s="187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25">
      <c r="A328" s="187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7"/>
      <c r="B329" s="13" t="s">
        <v>246</v>
      </c>
      <c r="C329" s="14">
        <v>743</v>
      </c>
      <c r="D329" s="14">
        <v>1261</v>
      </c>
      <c r="E329" s="23">
        <v>305</v>
      </c>
    </row>
    <row r="330" spans="1:5" x14ac:dyDescent="0.25">
      <c r="A330" s="187"/>
      <c r="B330" s="13" t="s">
        <v>247</v>
      </c>
      <c r="C330" s="14">
        <v>0</v>
      </c>
      <c r="D330" s="14">
        <v>0</v>
      </c>
      <c r="E330" s="23">
        <v>0</v>
      </c>
    </row>
    <row r="331" spans="1:5" x14ac:dyDescent="0.25">
      <c r="A331" s="187"/>
      <c r="B331" s="13" t="s">
        <v>248</v>
      </c>
      <c r="C331" s="14">
        <v>0</v>
      </c>
      <c r="D331" s="14">
        <v>0</v>
      </c>
      <c r="E331" s="23">
        <v>0</v>
      </c>
    </row>
    <row r="332" spans="1:5" x14ac:dyDescent="0.25">
      <c r="A332" s="187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7"/>
      <c r="B333" s="13" t="s">
        <v>250</v>
      </c>
      <c r="C333" s="14">
        <v>0</v>
      </c>
      <c r="D333" s="14">
        <v>0</v>
      </c>
      <c r="E333" s="23">
        <v>0</v>
      </c>
    </row>
    <row r="334" spans="1:5" x14ac:dyDescent="0.25">
      <c r="A334" s="187"/>
      <c r="B334" s="13" t="s">
        <v>251</v>
      </c>
      <c r="C334" s="14">
        <v>0</v>
      </c>
      <c r="D334" s="14">
        <v>0</v>
      </c>
      <c r="E334" s="23">
        <v>0</v>
      </c>
    </row>
    <row r="335" spans="1:5" x14ac:dyDescent="0.25">
      <c r="A335" s="187"/>
      <c r="B335" s="13" t="s">
        <v>252</v>
      </c>
      <c r="C335" s="14">
        <v>22</v>
      </c>
      <c r="D335" s="14">
        <v>101</v>
      </c>
      <c r="E335" s="23">
        <v>18</v>
      </c>
    </row>
    <row r="336" spans="1:5" x14ac:dyDescent="0.25">
      <c r="A336" s="187"/>
      <c r="B336" s="13" t="s">
        <v>253</v>
      </c>
      <c r="C336" s="14">
        <v>62</v>
      </c>
      <c r="D336" s="14">
        <v>102</v>
      </c>
      <c r="E336" s="23">
        <v>60</v>
      </c>
    </row>
    <row r="337" spans="1:5" x14ac:dyDescent="0.25">
      <c r="A337" s="187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25">
      <c r="A338" s="187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7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7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7"/>
      <c r="B341" s="13" t="s">
        <v>258</v>
      </c>
      <c r="C341" s="14">
        <v>0</v>
      </c>
      <c r="D341" s="14">
        <v>87</v>
      </c>
      <c r="E341" s="23">
        <v>0</v>
      </c>
    </row>
    <row r="342" spans="1:5" x14ac:dyDescent="0.25">
      <c r="A342" s="187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25">
      <c r="A343" s="187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8"/>
      <c r="B344" s="13" t="s">
        <v>261</v>
      </c>
      <c r="C344" s="14">
        <v>2</v>
      </c>
      <c r="D344" s="14">
        <v>20</v>
      </c>
      <c r="E344" s="23">
        <v>5</v>
      </c>
    </row>
    <row r="345" spans="1:5" x14ac:dyDescent="0.25">
      <c r="A345" s="186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7"/>
      <c r="B346" s="13" t="s">
        <v>264</v>
      </c>
      <c r="C346" s="14">
        <v>1</v>
      </c>
      <c r="D346" s="14">
        <v>1</v>
      </c>
      <c r="E346" s="23">
        <v>0</v>
      </c>
    </row>
    <row r="347" spans="1:5" x14ac:dyDescent="0.25">
      <c r="A347" s="187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7"/>
      <c r="B350" s="13" t="s">
        <v>268</v>
      </c>
      <c r="C350" s="14">
        <v>1</v>
      </c>
      <c r="D350" s="14">
        <v>1</v>
      </c>
      <c r="E350" s="23">
        <v>0</v>
      </c>
    </row>
    <row r="351" spans="1:5" x14ac:dyDescent="0.25">
      <c r="A351" s="187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7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25">
      <c r="A353" s="187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8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6" t="s">
        <v>274</v>
      </c>
      <c r="B356" s="13" t="s">
        <v>275</v>
      </c>
      <c r="C356" s="14">
        <v>0</v>
      </c>
      <c r="D356" s="14">
        <v>0</v>
      </c>
      <c r="E356" s="23">
        <v>0</v>
      </c>
    </row>
    <row r="357" spans="1:5" x14ac:dyDescent="0.25">
      <c r="A357" s="187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7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7"/>
      <c r="B359" s="13" t="s">
        <v>278</v>
      </c>
      <c r="C359" s="14">
        <v>0</v>
      </c>
      <c r="D359" s="14">
        <v>0</v>
      </c>
      <c r="E359" s="23">
        <v>0</v>
      </c>
    </row>
    <row r="360" spans="1:5" x14ac:dyDescent="0.25">
      <c r="A360" s="187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7"/>
      <c r="B361" s="13" t="s">
        <v>280</v>
      </c>
      <c r="C361" s="14">
        <v>1</v>
      </c>
      <c r="D361" s="14">
        <v>0</v>
      </c>
      <c r="E361" s="23">
        <v>1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8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7"/>
      <c r="B366" s="13" t="s">
        <v>286</v>
      </c>
      <c r="C366" s="14">
        <v>63</v>
      </c>
      <c r="D366" s="14">
        <v>36</v>
      </c>
      <c r="E366" s="23">
        <v>5</v>
      </c>
    </row>
    <row r="367" spans="1:5" x14ac:dyDescent="0.25">
      <c r="A367" s="187"/>
      <c r="B367" s="13" t="s">
        <v>287</v>
      </c>
      <c r="C367" s="14">
        <v>0</v>
      </c>
      <c r="D367" s="14">
        <v>0</v>
      </c>
      <c r="E367" s="23">
        <v>0</v>
      </c>
    </row>
    <row r="368" spans="1:5" x14ac:dyDescent="0.25">
      <c r="A368" s="187"/>
      <c r="B368" s="13" t="s">
        <v>288</v>
      </c>
      <c r="C368" s="14">
        <v>2</v>
      </c>
      <c r="D368" s="14">
        <v>3</v>
      </c>
      <c r="E368" s="23">
        <v>0</v>
      </c>
    </row>
    <row r="369" spans="1:5" x14ac:dyDescent="0.25">
      <c r="A369" s="187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7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25">
      <c r="A371" s="187"/>
      <c r="B371" s="13" t="s">
        <v>290</v>
      </c>
      <c r="C371" s="14">
        <v>0</v>
      </c>
      <c r="D371" s="14">
        <v>0</v>
      </c>
      <c r="E371" s="23">
        <v>2</v>
      </c>
    </row>
    <row r="372" spans="1:5" x14ac:dyDescent="0.25">
      <c r="A372" s="187"/>
      <c r="B372" s="13" t="s">
        <v>291</v>
      </c>
      <c r="C372" s="14">
        <v>5</v>
      </c>
      <c r="D372" s="14">
        <v>5</v>
      </c>
      <c r="E372" s="23">
        <v>0</v>
      </c>
    </row>
    <row r="373" spans="1:5" x14ac:dyDescent="0.25">
      <c r="A373" s="187"/>
      <c r="B373" s="13" t="s">
        <v>292</v>
      </c>
      <c r="C373" s="14">
        <v>1</v>
      </c>
      <c r="D373" s="14">
        <v>13</v>
      </c>
      <c r="E373" s="23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8"/>
      <c r="B377" s="13" t="s">
        <v>296</v>
      </c>
      <c r="C377" s="14">
        <v>0</v>
      </c>
      <c r="D377" s="14">
        <v>2</v>
      </c>
      <c r="E377" s="23">
        <v>0</v>
      </c>
    </row>
  </sheetData>
  <sheetProtection algorithmName="SHA-512" hashValue="vFzoYFmz/n50ZlcdqdEIrxvMatF/eJj05O4lcu4jg0E6g28Hwfyv/s0IVICLm2CwCxFAlXgobKIvD4JQ6i0MIg==" saltValue="bxY2pqBNXKhK8wOmlsRdF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38C6B-D75D-4618-9F70-692F4D14D4BF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1817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1923</v>
      </c>
      <c r="F4" s="161" t="s">
        <v>1812</v>
      </c>
      <c r="G4" s="163">
        <f>DatosViolenciaGénero!E82</f>
        <v>509</v>
      </c>
      <c r="H4" s="164"/>
    </row>
    <row r="5" spans="1:30" x14ac:dyDescent="0.2">
      <c r="C5" s="161" t="s">
        <v>35</v>
      </c>
      <c r="D5" s="162">
        <f>DatosViolenciaGénero!C5</f>
        <v>1783</v>
      </c>
      <c r="F5" s="161" t="s">
        <v>1813</v>
      </c>
      <c r="G5" s="163">
        <f>DatosViolenciaGénero!F82</f>
        <v>767</v>
      </c>
      <c r="H5" s="164"/>
    </row>
    <row r="6" spans="1:30" x14ac:dyDescent="0.2">
      <c r="C6" s="161" t="s">
        <v>1814</v>
      </c>
      <c r="D6" s="172">
        <f>DatosViolenciaGénero!C8</f>
        <v>462</v>
      </c>
    </row>
    <row r="7" spans="1:30" x14ac:dyDescent="0.2">
      <c r="C7" s="161" t="s">
        <v>55</v>
      </c>
      <c r="D7" s="172">
        <f>DatosViolenciaGénero!C9</f>
        <v>51</v>
      </c>
    </row>
    <row r="8" spans="1:30" x14ac:dyDescent="0.2">
      <c r="C8" s="161" t="s">
        <v>1818</v>
      </c>
      <c r="D8" s="162">
        <f>DatosViolenciaGénero!C11</f>
        <v>15</v>
      </c>
    </row>
    <row r="9" spans="1:30" x14ac:dyDescent="0.2">
      <c r="C9" s="161" t="s">
        <v>1819</v>
      </c>
      <c r="D9" s="162">
        <f>DatosViolenciaGénero!C12</f>
        <v>0</v>
      </c>
    </row>
    <row r="10" spans="1:30" x14ac:dyDescent="0.2">
      <c r="C10" s="161" t="s">
        <v>1811</v>
      </c>
      <c r="D10" s="172">
        <f>DatosViolenciaGénero!C6</f>
        <v>527</v>
      </c>
    </row>
    <row r="11" spans="1:30" x14ac:dyDescent="0.2">
      <c r="C11" s="161" t="s">
        <v>1815</v>
      </c>
      <c r="D11" s="172">
        <f>DatosViolenciaGénero!C10</f>
        <v>0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8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vWHQCOBi0m4SoeFoGssY2M9+rpG7bYzQbJoN8vQIYql5/JDHcwT+rq/vnyMBuUBNXcE46BtQd5s8jueg5Ub7bw==" saltValue="v3H3M36XKl50YMyKoEnYm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9D45-9473-4A61-BEC0-D3E0C214B7FF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4" t="s">
        <v>1820</v>
      </c>
      <c r="D1" s="214"/>
      <c r="E1" s="214"/>
      <c r="F1" s="139"/>
      <c r="H1" s="173"/>
      <c r="I1" s="173"/>
      <c r="J1" s="173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qKJnGnL+NooEhAieZRpR0fVz4mk0km3clPUFtJzDCNgviZ2p7yVI6TcpaNA3DxRr2eca+biza2Z+XfZPYDL/zw==" saltValue="yqxR5W1ZQsC4czVKp2bc/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4CE86-A61E-47DC-A5F3-D8F734E50473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4" t="s">
        <v>1825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39"/>
      <c r="R1" s="173"/>
      <c r="S1" s="173"/>
      <c r="T1" s="173"/>
      <c r="U1" s="139"/>
      <c r="W1" s="173"/>
      <c r="X1" s="173"/>
      <c r="Y1" s="173"/>
      <c r="Z1" s="139"/>
      <c r="AB1" s="173"/>
      <c r="AC1" s="173"/>
      <c r="AD1" s="173"/>
      <c r="AE1" s="139"/>
      <c r="AG1" s="173"/>
      <c r="AH1" s="173"/>
      <c r="AI1" s="173"/>
      <c r="AJ1" s="139"/>
      <c r="AL1" s="173"/>
      <c r="AM1" s="173"/>
      <c r="AN1" s="173"/>
      <c r="AO1" s="139"/>
      <c r="AQ1" s="173"/>
      <c r="AR1" s="173"/>
      <c r="AS1" s="173"/>
      <c r="AT1" s="139"/>
      <c r="AV1" s="173"/>
      <c r="AW1" s="173"/>
      <c r="AX1" s="173"/>
      <c r="AY1" s="139"/>
      <c r="BA1" s="173"/>
      <c r="BB1" s="173"/>
      <c r="BC1" s="173"/>
      <c r="BD1" s="139"/>
      <c r="BF1" s="173"/>
      <c r="BG1" s="173"/>
      <c r="BH1" s="173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SnLY1bqRgoMtVy0niLJkhRD00URZRFwal4xwi3UBMn6ZF3pOMA4iARmA1/0f1L4wZqKbu6AGsLTORK0zvt2bOQ==" saltValue="Oawb6/J4oWepTEYzyj/Km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5F0D-BF16-49D5-A5B4-B2926640A2BC}">
  <dimension ref="A1:Z25"/>
  <sheetViews>
    <sheetView showGridLines="0" workbookViewId="0">
      <selection activeCell="Z6" sqref="Z6"/>
    </sheetView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4" t="s">
        <v>1829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73"/>
      <c r="Q1" s="173"/>
      <c r="S1" s="139"/>
      <c r="U1" s="173"/>
      <c r="V1" s="173"/>
      <c r="W1" s="173"/>
      <c r="X1" s="173"/>
      <c r="Y1" s="173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4</v>
      </c>
      <c r="N6" s="177">
        <f>DatosMedioAmbiente!C55</f>
        <v>1</v>
      </c>
      <c r="O6" s="177">
        <f>DatosMedioAmbiente!C57</f>
        <v>0</v>
      </c>
      <c r="P6" s="177">
        <f>DatosMedioAmbiente!C59</f>
        <v>0</v>
      </c>
      <c r="Q6" s="177">
        <f>DatosMedioAmbiente!C61</f>
        <v>1</v>
      </c>
      <c r="R6" s="177">
        <f>DatosMedioAmbiente!C63</f>
        <v>4</v>
      </c>
      <c r="S6" s="175"/>
      <c r="U6" s="178">
        <f>DatosMedioAmbiente!C54</f>
        <v>1</v>
      </c>
      <c r="V6" s="178">
        <f>DatosMedioAmbiente!C56</f>
        <v>0</v>
      </c>
      <c r="W6" s="178">
        <f>DatosMedioAmbiente!C58</f>
        <v>0</v>
      </c>
      <c r="X6" s="178">
        <f>DatosMedioAmbiente!C60</f>
        <v>0</v>
      </c>
      <c r="Y6" s="178">
        <f>DatosMedioAmbiente!C62</f>
        <v>0</v>
      </c>
      <c r="Z6" s="178">
        <f>DatosMedioAmbiente!C64</f>
        <v>1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dEstk1Ai5PXNiXYBoU6tIbt/G6DEKc7Sn5fr/3lNwp+wFV1v6OoCT0ltkb9+WeMBj7Yfq9n+aUZS9RH6h1OOxQ==" saltValue="1GJpo1samP6Iipj3vS+Es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642B-CDA7-4DA5-A9F7-76F44D317A0F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1626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D2" s="91" t="s">
        <v>642</v>
      </c>
      <c r="AE2" s="91" t="s">
        <v>1179</v>
      </c>
      <c r="AF2" s="91" t="s">
        <v>1189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Q2" s="91" t="s">
        <v>644</v>
      </c>
      <c r="AT2" s="91" t="s">
        <v>652</v>
      </c>
      <c r="AU2" s="91" t="s">
        <v>644</v>
      </c>
      <c r="AV2" s="91" t="s">
        <v>642</v>
      </c>
      <c r="AW2" s="91" t="s">
        <v>1179</v>
      </c>
      <c r="AX2" s="91" t="s">
        <v>1179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975</v>
      </c>
      <c r="BD2" s="91" t="s">
        <v>955</v>
      </c>
      <c r="BE2" s="91" t="s">
        <v>1662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1628</v>
      </c>
      <c r="G3" s="91" t="s">
        <v>1625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1625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D3" s="91" t="s">
        <v>644</v>
      </c>
      <c r="AE3" s="91" t="s">
        <v>1180</v>
      </c>
      <c r="AF3" s="91" t="s">
        <v>1122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U3" s="91" t="s">
        <v>646</v>
      </c>
      <c r="AV3" s="91" t="s">
        <v>644</v>
      </c>
      <c r="AW3" s="91" t="s">
        <v>1180</v>
      </c>
      <c r="AX3" s="91" t="s">
        <v>1183</v>
      </c>
      <c r="AY3" s="91" t="s">
        <v>999</v>
      </c>
      <c r="AZ3" s="91" t="s">
        <v>1005</v>
      </c>
      <c r="BA3" s="91" t="s">
        <v>1798</v>
      </c>
      <c r="BC3" s="91" t="s">
        <v>1800</v>
      </c>
      <c r="BD3" s="91" t="s">
        <v>329</v>
      </c>
      <c r="BE3" s="91" t="s">
        <v>1663</v>
      </c>
      <c r="BH3" s="91" t="s">
        <v>1139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970</v>
      </c>
      <c r="G4" s="91" t="s">
        <v>1626</v>
      </c>
      <c r="H4" s="91" t="s">
        <v>1626</v>
      </c>
      <c r="I4" s="91" t="s">
        <v>1626</v>
      </c>
      <c r="J4" s="91" t="s">
        <v>1626</v>
      </c>
      <c r="K4" s="91" t="s">
        <v>1626</v>
      </c>
      <c r="L4" s="91" t="s">
        <v>1627</v>
      </c>
      <c r="M4" s="91" t="s">
        <v>1626</v>
      </c>
      <c r="N4" s="91" t="s">
        <v>1626</v>
      </c>
      <c r="O4" s="91" t="s">
        <v>1626</v>
      </c>
      <c r="P4" s="91" t="s">
        <v>1673</v>
      </c>
      <c r="Q4" s="91" t="s">
        <v>1676</v>
      </c>
      <c r="R4" s="91" t="s">
        <v>1037</v>
      </c>
      <c r="S4" s="91" t="s">
        <v>1673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D4" s="91" t="s">
        <v>646</v>
      </c>
      <c r="AE4" s="91" t="s">
        <v>1181</v>
      </c>
      <c r="AF4" s="91" t="s">
        <v>1190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U4" s="91" t="s">
        <v>650</v>
      </c>
      <c r="AV4" s="91" t="s">
        <v>646</v>
      </c>
      <c r="AW4" s="91" t="s">
        <v>610</v>
      </c>
      <c r="AY4" s="91" t="s">
        <v>1000</v>
      </c>
      <c r="AZ4" s="91" t="s">
        <v>1007</v>
      </c>
      <c r="BA4" s="91" t="s">
        <v>1799</v>
      </c>
      <c r="BC4" s="91" t="s">
        <v>981</v>
      </c>
      <c r="BD4" s="91" t="s">
        <v>956</v>
      </c>
      <c r="BE4" s="91" t="s">
        <v>1664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1627</v>
      </c>
      <c r="F5" s="91" t="s">
        <v>1659</v>
      </c>
      <c r="G5" s="91" t="s">
        <v>970</v>
      </c>
      <c r="H5" s="91" t="s">
        <v>1631</v>
      </c>
      <c r="I5" s="91" t="s">
        <v>1628</v>
      </c>
      <c r="J5" s="91" t="s">
        <v>1628</v>
      </c>
      <c r="K5" s="91" t="s">
        <v>1628</v>
      </c>
      <c r="L5" s="91" t="s">
        <v>1628</v>
      </c>
      <c r="M5" s="91" t="s">
        <v>1628</v>
      </c>
      <c r="N5" s="91" t="s">
        <v>1630</v>
      </c>
      <c r="O5" s="91" t="s">
        <v>1628</v>
      </c>
      <c r="P5" s="91" t="s">
        <v>1676</v>
      </c>
      <c r="R5" s="91" t="s">
        <v>1038</v>
      </c>
      <c r="S5" s="91" t="s">
        <v>1674</v>
      </c>
      <c r="T5" s="91" t="s">
        <v>1674</v>
      </c>
      <c r="V5" s="91" t="s">
        <v>27</v>
      </c>
      <c r="AA5" s="91" t="s">
        <v>1130</v>
      </c>
      <c r="AD5" s="91" t="s">
        <v>648</v>
      </c>
      <c r="AE5" s="91" t="s">
        <v>1182</v>
      </c>
      <c r="AI5" s="91" t="s">
        <v>233</v>
      </c>
      <c r="AL5" s="91" t="s">
        <v>648</v>
      </c>
      <c r="AM5" s="91" t="s">
        <v>648</v>
      </c>
      <c r="AN5" s="91" t="s">
        <v>648</v>
      </c>
      <c r="AO5" s="91" t="s">
        <v>648</v>
      </c>
      <c r="AU5" s="91" t="s">
        <v>652</v>
      </c>
      <c r="AV5" s="91" t="s">
        <v>648</v>
      </c>
      <c r="AW5" s="91" t="s">
        <v>1183</v>
      </c>
      <c r="AY5" s="91" t="s">
        <v>1001</v>
      </c>
      <c r="AZ5" s="91" t="s">
        <v>1002</v>
      </c>
      <c r="BC5" s="91" t="s">
        <v>982</v>
      </c>
      <c r="BD5" s="91" t="s">
        <v>957</v>
      </c>
      <c r="BE5" s="91" t="s">
        <v>1804</v>
      </c>
    </row>
    <row r="6" spans="1:61" x14ac:dyDescent="0.2">
      <c r="A6" s="91" t="s">
        <v>1761</v>
      </c>
      <c r="B6" s="91" t="s">
        <v>105</v>
      </c>
      <c r="C6" s="91" t="s">
        <v>1744</v>
      </c>
      <c r="D6" s="91" t="s">
        <v>1630</v>
      </c>
      <c r="E6" s="91" t="s">
        <v>1628</v>
      </c>
      <c r="F6" s="91" t="s">
        <v>1179</v>
      </c>
      <c r="G6" s="91" t="s">
        <v>1639</v>
      </c>
      <c r="H6" s="91" t="s">
        <v>970</v>
      </c>
      <c r="I6" s="91" t="s">
        <v>1632</v>
      </c>
      <c r="J6" s="91" t="s">
        <v>1632</v>
      </c>
      <c r="K6" s="91" t="s">
        <v>1629</v>
      </c>
      <c r="L6" s="91" t="s">
        <v>1630</v>
      </c>
      <c r="M6" s="91" t="s">
        <v>1629</v>
      </c>
      <c r="N6" s="91" t="s">
        <v>970</v>
      </c>
      <c r="O6" s="91" t="s">
        <v>970</v>
      </c>
      <c r="R6" s="91" t="s">
        <v>1039</v>
      </c>
      <c r="S6" s="91" t="s">
        <v>1675</v>
      </c>
      <c r="T6" s="91" t="s">
        <v>1675</v>
      </c>
      <c r="V6" s="91" t="s">
        <v>28</v>
      </c>
      <c r="AD6" s="91" t="s">
        <v>650</v>
      </c>
      <c r="AE6" s="91" t="s">
        <v>610</v>
      </c>
      <c r="AI6" s="91" t="s">
        <v>106</v>
      </c>
      <c r="AL6" s="91" t="s">
        <v>650</v>
      </c>
      <c r="AM6" s="91" t="s">
        <v>650</v>
      </c>
      <c r="AN6" s="91" t="s">
        <v>650</v>
      </c>
      <c r="AO6" s="91" t="s">
        <v>650</v>
      </c>
      <c r="AV6" s="91" t="s">
        <v>650</v>
      </c>
      <c r="AY6" s="91" t="s">
        <v>1002</v>
      </c>
      <c r="BC6" s="91" t="s">
        <v>1801</v>
      </c>
      <c r="BD6" s="91" t="s">
        <v>958</v>
      </c>
      <c r="BE6" s="91" t="s">
        <v>1016</v>
      </c>
    </row>
    <row r="7" spans="1:61" x14ac:dyDescent="0.2">
      <c r="B7" s="91" t="s">
        <v>106</v>
      </c>
      <c r="C7" s="91" t="s">
        <v>1745</v>
      </c>
      <c r="D7" s="91" t="s">
        <v>1632</v>
      </c>
      <c r="E7" s="91" t="s">
        <v>1629</v>
      </c>
      <c r="F7" s="91" t="s">
        <v>1640</v>
      </c>
      <c r="G7" s="91" t="s">
        <v>1642</v>
      </c>
      <c r="H7" s="91" t="s">
        <v>1638</v>
      </c>
      <c r="I7" s="91" t="s">
        <v>970</v>
      </c>
      <c r="J7" s="91" t="s">
        <v>970</v>
      </c>
      <c r="K7" s="91" t="s">
        <v>1630</v>
      </c>
      <c r="L7" s="91" t="s">
        <v>970</v>
      </c>
      <c r="M7" s="91" t="s">
        <v>1630</v>
      </c>
      <c r="N7" s="91" t="s">
        <v>1640</v>
      </c>
      <c r="O7" s="91" t="s">
        <v>1638</v>
      </c>
      <c r="R7" s="91" t="s">
        <v>1040</v>
      </c>
      <c r="S7" s="91" t="s">
        <v>1676</v>
      </c>
      <c r="T7" s="91" t="s">
        <v>1676</v>
      </c>
      <c r="AD7" s="91" t="s">
        <v>652</v>
      </c>
      <c r="AE7" s="91" t="s">
        <v>1183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BC7" s="91" t="s">
        <v>984</v>
      </c>
      <c r="BD7" s="91" t="s">
        <v>959</v>
      </c>
      <c r="BE7" s="91" t="s">
        <v>1667</v>
      </c>
    </row>
    <row r="8" spans="1:61" x14ac:dyDescent="0.2">
      <c r="C8" s="91" t="s">
        <v>1746</v>
      </c>
      <c r="D8" s="91" t="s">
        <v>970</v>
      </c>
      <c r="E8" s="91" t="s">
        <v>1630</v>
      </c>
      <c r="F8" s="91" t="s">
        <v>1641</v>
      </c>
      <c r="G8" s="91" t="s">
        <v>1644</v>
      </c>
      <c r="H8" s="91" t="s">
        <v>1639</v>
      </c>
      <c r="I8" s="91" t="s">
        <v>1638</v>
      </c>
      <c r="J8" s="91" t="s">
        <v>1638</v>
      </c>
      <c r="K8" s="91" t="s">
        <v>970</v>
      </c>
      <c r="L8" s="91" t="s">
        <v>1637</v>
      </c>
      <c r="M8" s="91" t="s">
        <v>970</v>
      </c>
      <c r="N8" s="91" t="s">
        <v>1641</v>
      </c>
      <c r="O8" s="91" t="s">
        <v>1639</v>
      </c>
      <c r="R8" s="91" t="s">
        <v>1041</v>
      </c>
      <c r="AD8" s="91" t="s">
        <v>654</v>
      </c>
      <c r="AL8" s="91" t="s">
        <v>654</v>
      </c>
      <c r="AV8" s="91" t="s">
        <v>654</v>
      </c>
      <c r="BC8" s="91" t="s">
        <v>972</v>
      </c>
      <c r="BD8" s="91" t="s">
        <v>960</v>
      </c>
    </row>
    <row r="9" spans="1:61" x14ac:dyDescent="0.2">
      <c r="C9" s="91" t="s">
        <v>204</v>
      </c>
      <c r="D9" s="91" t="s">
        <v>1638</v>
      </c>
      <c r="E9" s="91" t="s">
        <v>970</v>
      </c>
      <c r="F9" s="91" t="s">
        <v>106</v>
      </c>
      <c r="G9" s="91" t="s">
        <v>106</v>
      </c>
      <c r="H9" s="91" t="s">
        <v>1640</v>
      </c>
      <c r="I9" s="91" t="s">
        <v>1639</v>
      </c>
      <c r="J9" s="91" t="s">
        <v>1639</v>
      </c>
      <c r="K9" s="91" t="s">
        <v>1637</v>
      </c>
      <c r="L9" s="91" t="s">
        <v>1638</v>
      </c>
      <c r="M9" s="91" t="s">
        <v>1642</v>
      </c>
      <c r="N9" s="91" t="s">
        <v>1642</v>
      </c>
      <c r="O9" s="91" t="s">
        <v>1640</v>
      </c>
      <c r="R9" s="91" t="s">
        <v>1044</v>
      </c>
      <c r="BD9" s="91" t="s">
        <v>513</v>
      </c>
    </row>
    <row r="10" spans="1:61" x14ac:dyDescent="0.2">
      <c r="C10" s="91" t="s">
        <v>1747</v>
      </c>
      <c r="D10" s="91" t="s">
        <v>1639</v>
      </c>
      <c r="E10" s="91" t="s">
        <v>1637</v>
      </c>
      <c r="H10" s="91" t="s">
        <v>1642</v>
      </c>
      <c r="I10" s="91" t="s">
        <v>1640</v>
      </c>
      <c r="J10" s="91" t="s">
        <v>1640</v>
      </c>
      <c r="K10" s="91" t="s">
        <v>1638</v>
      </c>
      <c r="L10" s="91" t="s">
        <v>1639</v>
      </c>
      <c r="O10" s="91" t="s">
        <v>1642</v>
      </c>
      <c r="BD10" s="91" t="s">
        <v>961</v>
      </c>
    </row>
    <row r="11" spans="1:61" x14ac:dyDescent="0.2">
      <c r="C11" s="91" t="s">
        <v>284</v>
      </c>
      <c r="D11" s="91" t="s">
        <v>1640</v>
      </c>
      <c r="E11" s="91" t="s">
        <v>1638</v>
      </c>
      <c r="H11" s="91" t="s">
        <v>1644</v>
      </c>
      <c r="I11" s="91" t="s">
        <v>1642</v>
      </c>
      <c r="J11" s="91" t="s">
        <v>1642</v>
      </c>
      <c r="K11" s="91" t="s">
        <v>1640</v>
      </c>
      <c r="L11" s="91" t="s">
        <v>1640</v>
      </c>
      <c r="O11" s="91" t="s">
        <v>1644</v>
      </c>
      <c r="BD11" s="91" t="s">
        <v>962</v>
      </c>
    </row>
    <row r="12" spans="1:61" x14ac:dyDescent="0.2">
      <c r="D12" s="91" t="s">
        <v>1642</v>
      </c>
      <c r="E12" s="91" t="s">
        <v>1639</v>
      </c>
      <c r="H12" s="91" t="s">
        <v>106</v>
      </c>
      <c r="I12" s="91" t="s">
        <v>1644</v>
      </c>
      <c r="J12" s="91" t="s">
        <v>1644</v>
      </c>
      <c r="K12" s="91" t="s">
        <v>1641</v>
      </c>
      <c r="L12" s="91" t="s">
        <v>1642</v>
      </c>
      <c r="O12" s="91" t="s">
        <v>106</v>
      </c>
      <c r="BD12" s="91" t="s">
        <v>646</v>
      </c>
    </row>
    <row r="13" spans="1:61" x14ac:dyDescent="0.2">
      <c r="D13" s="91" t="s">
        <v>1644</v>
      </c>
      <c r="E13" s="91" t="s">
        <v>1640</v>
      </c>
      <c r="I13" s="91" t="s">
        <v>106</v>
      </c>
      <c r="J13" s="91" t="s">
        <v>106</v>
      </c>
      <c r="K13" s="91" t="s">
        <v>1642</v>
      </c>
      <c r="L13" s="91" t="s">
        <v>1644</v>
      </c>
      <c r="BD13" s="91" t="s">
        <v>963</v>
      </c>
    </row>
    <row r="14" spans="1:61" x14ac:dyDescent="0.2">
      <c r="D14" s="91" t="s">
        <v>1648</v>
      </c>
      <c r="E14" s="91" t="s">
        <v>1642</v>
      </c>
      <c r="K14" s="91" t="s">
        <v>1644</v>
      </c>
      <c r="BD14" s="91" t="s">
        <v>964</v>
      </c>
    </row>
    <row r="15" spans="1:61" x14ac:dyDescent="0.2">
      <c r="D15" s="91" t="s">
        <v>106</v>
      </c>
      <c r="E15" s="91" t="s">
        <v>1643</v>
      </c>
      <c r="BD15" s="91" t="s">
        <v>965</v>
      </c>
    </row>
    <row r="16" spans="1:61" x14ac:dyDescent="0.2">
      <c r="E16" s="91" t="s">
        <v>1644</v>
      </c>
      <c r="BD16" s="91" t="s">
        <v>106</v>
      </c>
    </row>
    <row r="17" spans="56:56" x14ac:dyDescent="0.2">
      <c r="BD17" s="91" t="s">
        <v>967</v>
      </c>
    </row>
    <row r="18" spans="56:56" x14ac:dyDescent="0.2">
      <c r="BD18" s="91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E804D-00C9-4F00-A385-868A9AEED84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2839</v>
      </c>
      <c r="D4" s="99">
        <f>SUM(DatosViolenciaGénero!D63:D69)</f>
        <v>535</v>
      </c>
    </row>
    <row r="5" spans="2:4" x14ac:dyDescent="0.2">
      <c r="B5" s="98" t="s">
        <v>1626</v>
      </c>
      <c r="C5" s="99">
        <f>SUM(DatosViolenciaGénero!C70:C73)</f>
        <v>494</v>
      </c>
      <c r="D5" s="99">
        <f>SUM(DatosViolenciaGénero!D70:D73)</f>
        <v>196</v>
      </c>
    </row>
    <row r="6" spans="2:4" ht="12.75" customHeight="1" x14ac:dyDescent="0.2">
      <c r="B6" s="98" t="s">
        <v>1672</v>
      </c>
      <c r="C6" s="99">
        <f>DatosViolenciaGénero!C74</f>
        <v>0</v>
      </c>
      <c r="D6" s="99">
        <f>DatosViolenciaGénero!D74</f>
        <v>0</v>
      </c>
    </row>
    <row r="7" spans="2:4" ht="12.75" customHeight="1" x14ac:dyDescent="0.2">
      <c r="B7" s="98" t="s">
        <v>1673</v>
      </c>
      <c r="C7" s="99">
        <f>SUM(DatosViolenciaGénero!C75:C77)</f>
        <v>82</v>
      </c>
      <c r="D7" s="99">
        <f>SUM(DatosViolenciaGénero!D75:D77)</f>
        <v>6</v>
      </c>
    </row>
    <row r="8" spans="2:4" ht="12.75" customHeight="1" x14ac:dyDescent="0.2">
      <c r="B8" s="98" t="s">
        <v>1674</v>
      </c>
      <c r="C8" s="99">
        <f>DatosViolenciaGénero!C81</f>
        <v>12</v>
      </c>
      <c r="D8" s="99">
        <f>DatosViolenciaGénero!D81</f>
        <v>4</v>
      </c>
    </row>
    <row r="9" spans="2:4" ht="12.75" customHeight="1" x14ac:dyDescent="0.2">
      <c r="B9" s="98" t="s">
        <v>1675</v>
      </c>
      <c r="C9" s="99">
        <f>DatosViolenciaGénero!C78</f>
        <v>91</v>
      </c>
      <c r="D9" s="99">
        <f>DatosViolenciaGénero!D78</f>
        <v>7</v>
      </c>
    </row>
    <row r="10" spans="2:4" ht="12.75" customHeight="1" x14ac:dyDescent="0.2">
      <c r="B10" s="98" t="s">
        <v>1676</v>
      </c>
      <c r="C10" s="99">
        <f>SUM(DatosViolenciaGénero!C79:C80)</f>
        <v>696</v>
      </c>
      <c r="D10" s="99">
        <f>SUM(DatosViolenciaGénero!D79:D80)</f>
        <v>186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0" t="s">
        <v>1678</v>
      </c>
      <c r="C15" s="101">
        <f>DatosViolenciaGénero!C38</f>
        <v>135</v>
      </c>
    </row>
    <row r="16" spans="2:4" ht="13.5" thickBot="1" x14ac:dyDescent="0.25">
      <c r="B16" s="102" t="s">
        <v>1679</v>
      </c>
      <c r="C16" s="103">
        <f>DatosViolenciaGénero!C39</f>
        <v>684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06C4-4143-41B4-83DA-95E9198222E7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465</v>
      </c>
      <c r="D4" s="99">
        <f>SUM(DatosViolenciaDoméstica!D48:D54)</f>
        <v>89</v>
      </c>
    </row>
    <row r="5" spans="2:4" x14ac:dyDescent="0.2">
      <c r="B5" s="98" t="s">
        <v>1626</v>
      </c>
      <c r="C5" s="99">
        <f>SUM(DatosViolenciaDoméstica!C55:C58)</f>
        <v>63</v>
      </c>
      <c r="D5" s="99">
        <f>SUM(DatosViolenciaDoméstica!D55:D58)</f>
        <v>7</v>
      </c>
    </row>
    <row r="6" spans="2:4" ht="12.75" customHeight="1" x14ac:dyDescent="0.2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">
      <c r="B7" s="98" t="s">
        <v>1673</v>
      </c>
      <c r="C7" s="99">
        <f>SUM(DatosViolenciaDoméstica!C60:C62)</f>
        <v>3</v>
      </c>
      <c r="D7" s="99">
        <f>SUM(DatosViolenciaDoméstica!D60:D62)</f>
        <v>0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42</v>
      </c>
      <c r="D10" s="99">
        <f>SUM(DatosViolenciaDoméstica!D64:D65)</f>
        <v>28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0" t="s">
        <v>1678</v>
      </c>
      <c r="C15" s="101">
        <f>DatosViolenciaDoméstica!C33</f>
        <v>27</v>
      </c>
    </row>
    <row r="16" spans="2:4" ht="13.5" thickBot="1" x14ac:dyDescent="0.25">
      <c r="B16" s="102" t="s">
        <v>1679</v>
      </c>
      <c r="C16" s="103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B0A0-D05D-4B8C-97A3-CDA8F57254D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1" t="s">
        <v>1661</v>
      </c>
      <c r="C3" s="221"/>
    </row>
    <row r="4" spans="2:3" x14ac:dyDescent="0.2">
      <c r="B4" s="92" t="s">
        <v>1662</v>
      </c>
      <c r="C4" s="93">
        <f>DatosMenores!C69</f>
        <v>638</v>
      </c>
    </row>
    <row r="5" spans="2:3" x14ac:dyDescent="0.2">
      <c r="B5" s="92" t="s">
        <v>1663</v>
      </c>
      <c r="C5" s="94">
        <f>DatosMenores!C70</f>
        <v>24</v>
      </c>
    </row>
    <row r="6" spans="2:3" x14ac:dyDescent="0.2">
      <c r="B6" s="92" t="s">
        <v>1664</v>
      </c>
      <c r="C6" s="94">
        <f>DatosMenores!C71</f>
        <v>796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74</v>
      </c>
    </row>
    <row r="9" spans="2:3" ht="25.5" x14ac:dyDescent="0.2">
      <c r="B9" s="92" t="s">
        <v>1666</v>
      </c>
      <c r="C9" s="94">
        <f>DatosMenores!C76</f>
        <v>0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1667</v>
      </c>
      <c r="C11" s="94">
        <f>DatosMenores!C77</f>
        <v>3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22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B5B7-2553-49C8-93E1-7E4331BC01BD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2" t="s">
        <v>1624</v>
      </c>
      <c r="C11" s="222"/>
      <c r="D11" s="76">
        <f>DatosDelitos!C5+DatosDelitos!C13-DatosDelitos!C17</f>
        <v>21176</v>
      </c>
      <c r="E11" s="77">
        <f>DatosDelitos!H5+DatosDelitos!H13-DatosDelitos!H17</f>
        <v>361</v>
      </c>
      <c r="F11" s="77">
        <f>DatosDelitos!I5+DatosDelitos!I13-DatosDelitos!I17</f>
        <v>411</v>
      </c>
      <c r="G11" s="77">
        <f>DatosDelitos!J5+DatosDelitos!J13-DatosDelitos!J17</f>
        <v>36</v>
      </c>
      <c r="H11" s="78">
        <f>DatosDelitos!K5+DatosDelitos!K13-DatosDelitos!K17</f>
        <v>30</v>
      </c>
      <c r="I11" s="78">
        <f>DatosDelitos!L5+DatosDelitos!L13-DatosDelitos!L17</f>
        <v>11</v>
      </c>
      <c r="J11" s="78">
        <f>DatosDelitos!M5+DatosDelitos!M13-DatosDelitos!M17</f>
        <v>6</v>
      </c>
      <c r="K11" s="78">
        <f>DatosDelitos!O5+DatosDelitos!O13-DatosDelitos!O17</f>
        <v>75</v>
      </c>
      <c r="L11" s="79">
        <f>DatosDelitos!P5+DatosDelitos!P13-DatosDelitos!P17</f>
        <v>281</v>
      </c>
    </row>
    <row r="12" spans="2:13" ht="13.15" customHeight="1" x14ac:dyDescent="0.2">
      <c r="B12" s="223" t="s">
        <v>324</v>
      </c>
      <c r="C12" s="223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3" t="s">
        <v>342</v>
      </c>
      <c r="C13" s="223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3" t="s">
        <v>347</v>
      </c>
      <c r="C14" s="223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3" t="s">
        <v>1625</v>
      </c>
      <c r="C15" s="223"/>
      <c r="D15" s="80">
        <f>DatosDelitos!C17+DatosDelitos!C44</f>
        <v>924</v>
      </c>
      <c r="E15" s="81">
        <f>DatosDelitos!H17+DatosDelitos!H44</f>
        <v>246</v>
      </c>
      <c r="F15" s="81">
        <f>DatosDelitos!I16+DatosDelitos!I44</f>
        <v>53</v>
      </c>
      <c r="G15" s="81">
        <f>DatosDelitos!J17+DatosDelitos!J44</f>
        <v>23</v>
      </c>
      <c r="H15" s="81">
        <f>DatosDelitos!K17+DatosDelitos!K44</f>
        <v>7</v>
      </c>
      <c r="I15" s="81">
        <f>DatosDelitos!L17+DatosDelitos!L44</f>
        <v>2</v>
      </c>
      <c r="J15" s="81">
        <f>DatosDelitos!M17+DatosDelitos!M44</f>
        <v>2</v>
      </c>
      <c r="K15" s="81">
        <f>DatosDelitos!O17+DatosDelitos!O44</f>
        <v>25</v>
      </c>
      <c r="L15" s="82">
        <f>DatosDelitos!P17+DatosDelitos!P44</f>
        <v>455</v>
      </c>
    </row>
    <row r="16" spans="2:13" ht="13.15" customHeight="1" x14ac:dyDescent="0.2">
      <c r="B16" s="223" t="s">
        <v>1626</v>
      </c>
      <c r="C16" s="223"/>
      <c r="D16" s="80">
        <f>DatosDelitos!C30</f>
        <v>849</v>
      </c>
      <c r="E16" s="81">
        <f>DatosDelitos!H30</f>
        <v>199</v>
      </c>
      <c r="F16" s="81">
        <f>DatosDelitos!I30</f>
        <v>185</v>
      </c>
      <c r="G16" s="81">
        <f>DatosDelitos!J30</f>
        <v>10</v>
      </c>
      <c r="H16" s="81">
        <f>DatosDelitos!K30</f>
        <v>0</v>
      </c>
      <c r="I16" s="81">
        <f>DatosDelitos!L30</f>
        <v>3</v>
      </c>
      <c r="J16" s="81">
        <f>DatosDelitos!M30</f>
        <v>19</v>
      </c>
      <c r="K16" s="81">
        <f>DatosDelitos!O30</f>
        <v>26</v>
      </c>
      <c r="L16" s="82">
        <f>DatosDelitos!P30</f>
        <v>244</v>
      </c>
    </row>
    <row r="17" spans="2:12" ht="13.15" customHeight="1" x14ac:dyDescent="0.2">
      <c r="B17" s="224" t="s">
        <v>1627</v>
      </c>
      <c r="C17" s="224"/>
      <c r="D17" s="80">
        <f>DatosDelitos!C42-DatosDelitos!C44</f>
        <v>8</v>
      </c>
      <c r="E17" s="81">
        <f>DatosDelitos!H42-DatosDelitos!H44</f>
        <v>3</v>
      </c>
      <c r="F17" s="81">
        <f>DatosDelitos!I42-DatosDelitos!I44</f>
        <v>3</v>
      </c>
      <c r="G17" s="81">
        <f>DatosDelitos!J42-DatosDelitos!J44</f>
        <v>0</v>
      </c>
      <c r="H17" s="81">
        <f>DatosDelitos!K42-DatosDelitos!K44</f>
        <v>4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2</v>
      </c>
      <c r="L17" s="82">
        <f>DatosDelitos!P42-DatosDelitos!P44</f>
        <v>1</v>
      </c>
    </row>
    <row r="18" spans="2:12" ht="13.15" customHeight="1" x14ac:dyDescent="0.2">
      <c r="B18" s="223" t="s">
        <v>1628</v>
      </c>
      <c r="C18" s="223"/>
      <c r="D18" s="80">
        <f>DatosDelitos!C50</f>
        <v>741</v>
      </c>
      <c r="E18" s="81">
        <f>DatosDelitos!H50</f>
        <v>113</v>
      </c>
      <c r="F18" s="81">
        <f>DatosDelitos!I50</f>
        <v>115</v>
      </c>
      <c r="G18" s="81">
        <f>DatosDelitos!J50</f>
        <v>69</v>
      </c>
      <c r="H18" s="81">
        <f>DatosDelitos!K50</f>
        <v>50</v>
      </c>
      <c r="I18" s="81">
        <f>DatosDelitos!L50</f>
        <v>1</v>
      </c>
      <c r="J18" s="81">
        <f>DatosDelitos!M50</f>
        <v>0</v>
      </c>
      <c r="K18" s="81">
        <f>DatosDelitos!O50</f>
        <v>72</v>
      </c>
      <c r="L18" s="82">
        <f>DatosDelitos!P50</f>
        <v>63</v>
      </c>
    </row>
    <row r="19" spans="2:12" ht="13.15" customHeight="1" x14ac:dyDescent="0.2">
      <c r="B19" s="223" t="s">
        <v>1629</v>
      </c>
      <c r="C19" s="223"/>
      <c r="D19" s="80">
        <f>DatosDelitos!C72</f>
        <v>3</v>
      </c>
      <c r="E19" s="81">
        <f>DatosDelitos!H72</f>
        <v>0</v>
      </c>
      <c r="F19" s="81">
        <f>DatosDelitos!I72</f>
        <v>0</v>
      </c>
      <c r="G19" s="81">
        <f>DatosDelitos!J72</f>
        <v>1</v>
      </c>
      <c r="H19" s="81">
        <f>DatosDelitos!K72</f>
        <v>0</v>
      </c>
      <c r="I19" s="81">
        <f>DatosDelitos!L72</f>
        <v>1</v>
      </c>
      <c r="J19" s="81">
        <f>DatosDelitos!M72</f>
        <v>0</v>
      </c>
      <c r="K19" s="81">
        <f>DatosDelitos!O72</f>
        <v>2</v>
      </c>
      <c r="L19" s="82">
        <f>DatosDelitos!P72</f>
        <v>0</v>
      </c>
    </row>
    <row r="20" spans="2:12" ht="27" customHeight="1" x14ac:dyDescent="0.2">
      <c r="B20" s="223" t="s">
        <v>1630</v>
      </c>
      <c r="C20" s="223"/>
      <c r="D20" s="80">
        <f>DatosDelitos!C74</f>
        <v>162</v>
      </c>
      <c r="E20" s="81">
        <f>DatosDelitos!H74</f>
        <v>19</v>
      </c>
      <c r="F20" s="81">
        <f>DatosDelitos!I74</f>
        <v>15</v>
      </c>
      <c r="G20" s="81">
        <f>DatosDelitos!J74</f>
        <v>3</v>
      </c>
      <c r="H20" s="81">
        <f>DatosDelitos!K74</f>
        <v>1</v>
      </c>
      <c r="I20" s="81">
        <f>DatosDelitos!L74</f>
        <v>10</v>
      </c>
      <c r="J20" s="81">
        <f>DatosDelitos!M74</f>
        <v>10</v>
      </c>
      <c r="K20" s="81">
        <f>DatosDelitos!O74</f>
        <v>3</v>
      </c>
      <c r="L20" s="82">
        <f>DatosDelitos!P74</f>
        <v>19</v>
      </c>
    </row>
    <row r="21" spans="2:12" ht="13.15" customHeight="1" x14ac:dyDescent="0.2">
      <c r="B21" s="224" t="s">
        <v>1631</v>
      </c>
      <c r="C21" s="224"/>
      <c r="D21" s="80">
        <f>DatosDelitos!C82</f>
        <v>43</v>
      </c>
      <c r="E21" s="81">
        <f>DatosDelitos!H82</f>
        <v>7</v>
      </c>
      <c r="F21" s="81">
        <f>DatosDelitos!I82</f>
        <v>17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7</v>
      </c>
    </row>
    <row r="22" spans="2:12" ht="13.15" customHeight="1" x14ac:dyDescent="0.2">
      <c r="B22" s="223" t="s">
        <v>1632</v>
      </c>
      <c r="C22" s="223"/>
      <c r="D22" s="80">
        <f>DatosDelitos!C85</f>
        <v>197</v>
      </c>
      <c r="E22" s="81">
        <f>DatosDelitos!H85</f>
        <v>78</v>
      </c>
      <c r="F22" s="81">
        <f>DatosDelitos!I85</f>
        <v>61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35</v>
      </c>
    </row>
    <row r="23" spans="2:12" ht="13.15" customHeight="1" x14ac:dyDescent="0.2">
      <c r="B23" s="223" t="s">
        <v>970</v>
      </c>
      <c r="C23" s="223"/>
      <c r="D23" s="80">
        <f>DatosDelitos!C97</f>
        <v>8602</v>
      </c>
      <c r="E23" s="81">
        <f>DatosDelitos!H97</f>
        <v>1608</v>
      </c>
      <c r="F23" s="81">
        <f>DatosDelitos!I97</f>
        <v>1552</v>
      </c>
      <c r="G23" s="81">
        <f>DatosDelitos!J97</f>
        <v>6</v>
      </c>
      <c r="H23" s="81">
        <f>DatosDelitos!K97</f>
        <v>7</v>
      </c>
      <c r="I23" s="81">
        <f>DatosDelitos!L97</f>
        <v>13</v>
      </c>
      <c r="J23" s="81">
        <f>DatosDelitos!M97</f>
        <v>6</v>
      </c>
      <c r="K23" s="81">
        <f>DatosDelitos!O97</f>
        <v>272</v>
      </c>
      <c r="L23" s="82">
        <f>DatosDelitos!P97</f>
        <v>974</v>
      </c>
    </row>
    <row r="24" spans="2:12" ht="27" customHeight="1" x14ac:dyDescent="0.2">
      <c r="B24" s="223" t="s">
        <v>1633</v>
      </c>
      <c r="C24" s="223"/>
      <c r="D24" s="80">
        <f>DatosDelitos!C131</f>
        <v>6</v>
      </c>
      <c r="E24" s="81">
        <f>DatosDelitos!H131</f>
        <v>2</v>
      </c>
      <c r="F24" s="81">
        <f>DatosDelitos!I131</f>
        <v>5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9</v>
      </c>
    </row>
    <row r="25" spans="2:12" ht="13.15" customHeight="1" x14ac:dyDescent="0.2">
      <c r="B25" s="223" t="s">
        <v>1634</v>
      </c>
      <c r="C25" s="223"/>
      <c r="D25" s="80">
        <f>DatosDelitos!C137</f>
        <v>80</v>
      </c>
      <c r="E25" s="81">
        <f>DatosDelitos!H137</f>
        <v>4</v>
      </c>
      <c r="F25" s="81">
        <f>DatosDelitos!I137</f>
        <v>6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</v>
      </c>
    </row>
    <row r="26" spans="2:12" ht="13.15" customHeight="1" x14ac:dyDescent="0.2">
      <c r="B26" s="224" t="s">
        <v>1635</v>
      </c>
      <c r="C26" s="224"/>
      <c r="D26" s="80">
        <f>DatosDelitos!C144</f>
        <v>3</v>
      </c>
      <c r="E26" s="81">
        <f>DatosDelitos!H144</f>
        <v>4</v>
      </c>
      <c r="F26" s="81">
        <f>DatosDelitos!I144</f>
        <v>1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">
      <c r="B27" s="223" t="s">
        <v>1636</v>
      </c>
      <c r="C27" s="223"/>
      <c r="D27" s="80">
        <f>DatosDelitos!C147</f>
        <v>52</v>
      </c>
      <c r="E27" s="81">
        <f>DatosDelitos!H147</f>
        <v>28</v>
      </c>
      <c r="F27" s="81">
        <f>DatosDelitos!I147</f>
        <v>23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20</v>
      </c>
    </row>
    <row r="28" spans="2:12" ht="13.15" customHeight="1" x14ac:dyDescent="0.2">
      <c r="B28" s="223" t="s">
        <v>1637</v>
      </c>
      <c r="C28" s="223"/>
      <c r="D28" s="80">
        <f>DatosDelitos!C156+SUM(DatosDelitos!C167:C172)</f>
        <v>57</v>
      </c>
      <c r="E28" s="81">
        <f>DatosDelitos!H156+SUM(DatosDelitos!H167:H172)</f>
        <v>9</v>
      </c>
      <c r="F28" s="81">
        <f>DatosDelitos!I156+SUM(DatosDelitos!I167:I172)</f>
        <v>5</v>
      </c>
      <c r="G28" s="81">
        <f>DatosDelitos!J156+SUM(DatosDelitos!J167:J172)</f>
        <v>3</v>
      </c>
      <c r="H28" s="81">
        <f>DatosDelitos!K156+SUM(DatosDelitos!K167:K172)</f>
        <v>2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3</v>
      </c>
      <c r="L28" s="81">
        <f>DatosDelitos!P156+SUM(DatosDelitos!P167:Q172)</f>
        <v>5</v>
      </c>
    </row>
    <row r="29" spans="2:12" ht="13.15" customHeight="1" x14ac:dyDescent="0.2">
      <c r="B29" s="223" t="s">
        <v>1638</v>
      </c>
      <c r="C29" s="223"/>
      <c r="D29" s="80">
        <f>SUM(DatosDelitos!C173:C177)</f>
        <v>595</v>
      </c>
      <c r="E29" s="81">
        <f>SUM(DatosDelitos!H173:H177)</f>
        <v>228</v>
      </c>
      <c r="F29" s="81">
        <f>SUM(DatosDelitos!I173:I177)</f>
        <v>251</v>
      </c>
      <c r="G29" s="81">
        <f>SUM(DatosDelitos!J173:J177)</f>
        <v>2</v>
      </c>
      <c r="H29" s="81">
        <f>SUM(DatosDelitos!K173:K177)</f>
        <v>1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78</v>
      </c>
      <c r="L29" s="81">
        <f>SUM(DatosDelitos!P173:P177)</f>
        <v>167</v>
      </c>
    </row>
    <row r="30" spans="2:12" ht="13.15" customHeight="1" x14ac:dyDescent="0.2">
      <c r="B30" s="223" t="s">
        <v>1639</v>
      </c>
      <c r="C30" s="223"/>
      <c r="D30" s="80">
        <f>DatosDelitos!C178</f>
        <v>936</v>
      </c>
      <c r="E30" s="81">
        <f>DatosDelitos!H178</f>
        <v>483</v>
      </c>
      <c r="F30" s="81">
        <f>DatosDelitos!I178</f>
        <v>487</v>
      </c>
      <c r="G30" s="81">
        <f>DatosDelitos!J178</f>
        <v>0</v>
      </c>
      <c r="H30" s="81">
        <f>DatosDelitos!K178</f>
        <v>1</v>
      </c>
      <c r="I30" s="81">
        <f>DatosDelitos!L178</f>
        <v>0</v>
      </c>
      <c r="J30" s="81">
        <f>DatosDelitos!M178</f>
        <v>0</v>
      </c>
      <c r="K30" s="81">
        <f>DatosDelitos!O178</f>
        <v>9</v>
      </c>
      <c r="L30" s="81">
        <f>DatosDelitos!P178</f>
        <v>3016</v>
      </c>
    </row>
    <row r="31" spans="2:12" ht="13.15" customHeight="1" x14ac:dyDescent="0.2">
      <c r="B31" s="223" t="s">
        <v>1640</v>
      </c>
      <c r="C31" s="223"/>
      <c r="D31" s="80">
        <f>DatosDelitos!C186</f>
        <v>424</v>
      </c>
      <c r="E31" s="81">
        <f>DatosDelitos!H186</f>
        <v>121</v>
      </c>
      <c r="F31" s="81">
        <f>DatosDelitos!I186</f>
        <v>144</v>
      </c>
      <c r="G31" s="81">
        <f>DatosDelitos!J186</f>
        <v>1</v>
      </c>
      <c r="H31" s="81">
        <f>DatosDelitos!K186</f>
        <v>1</v>
      </c>
      <c r="I31" s="81">
        <f>DatosDelitos!L186</f>
        <v>0</v>
      </c>
      <c r="J31" s="81">
        <f>DatosDelitos!M186</f>
        <v>1</v>
      </c>
      <c r="K31" s="81">
        <f>DatosDelitos!O186</f>
        <v>5</v>
      </c>
      <c r="L31" s="81">
        <f>DatosDelitos!P186</f>
        <v>110</v>
      </c>
    </row>
    <row r="32" spans="2:12" ht="13.15" customHeight="1" x14ac:dyDescent="0.2">
      <c r="B32" s="223" t="s">
        <v>1641</v>
      </c>
      <c r="C32" s="223"/>
      <c r="D32" s="80">
        <f>DatosDelitos!C201</f>
        <v>30</v>
      </c>
      <c r="E32" s="81">
        <f>DatosDelitos!H201</f>
        <v>3</v>
      </c>
      <c r="F32" s="81">
        <f>DatosDelitos!I201</f>
        <v>3</v>
      </c>
      <c r="G32" s="81">
        <f>DatosDelitos!J201</f>
        <v>1</v>
      </c>
      <c r="H32" s="81">
        <f>DatosDelitos!K201</f>
        <v>0</v>
      </c>
      <c r="I32" s="81">
        <f>DatosDelitos!L201</f>
        <v>0</v>
      </c>
      <c r="J32" s="81">
        <f>DatosDelitos!M201</f>
        <v>5</v>
      </c>
      <c r="K32" s="81">
        <f>DatosDelitos!O201</f>
        <v>0</v>
      </c>
      <c r="L32" s="81">
        <f>DatosDelitos!P201</f>
        <v>2</v>
      </c>
    </row>
    <row r="33" spans="2:13" ht="13.15" customHeight="1" x14ac:dyDescent="0.2">
      <c r="B33" s="223" t="s">
        <v>1642</v>
      </c>
      <c r="C33" s="223"/>
      <c r="D33" s="80">
        <f>DatosDelitos!C223</f>
        <v>546</v>
      </c>
      <c r="E33" s="81">
        <f>DatosDelitos!H223</f>
        <v>277</v>
      </c>
      <c r="F33" s="81">
        <f>DatosDelitos!I223</f>
        <v>273</v>
      </c>
      <c r="G33" s="81">
        <f>DatosDelitos!J223</f>
        <v>2</v>
      </c>
      <c r="H33" s="81">
        <f>DatosDelitos!K223</f>
        <v>2</v>
      </c>
      <c r="I33" s="81">
        <f>DatosDelitos!L223</f>
        <v>7</v>
      </c>
      <c r="J33" s="81">
        <f>DatosDelitos!M223</f>
        <v>3</v>
      </c>
      <c r="K33" s="81">
        <f>DatosDelitos!O223</f>
        <v>23</v>
      </c>
      <c r="L33" s="81">
        <f>DatosDelitos!P223</f>
        <v>431</v>
      </c>
    </row>
    <row r="34" spans="2:13" ht="13.15" customHeight="1" x14ac:dyDescent="0.2">
      <c r="B34" s="223" t="s">
        <v>1643</v>
      </c>
      <c r="C34" s="223"/>
      <c r="D34" s="80">
        <f>DatosDelitos!C244</f>
        <v>21</v>
      </c>
      <c r="E34" s="81">
        <f>DatosDelitos!H244</f>
        <v>2</v>
      </c>
      <c r="F34" s="81">
        <f>DatosDelitos!I244</f>
        <v>0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2</v>
      </c>
      <c r="L34" s="81">
        <f>DatosDelitos!P244</f>
        <v>1</v>
      </c>
    </row>
    <row r="35" spans="2:13" ht="13.15" customHeight="1" x14ac:dyDescent="0.2">
      <c r="B35" s="223" t="s">
        <v>1644</v>
      </c>
      <c r="C35" s="223"/>
      <c r="D35" s="80">
        <f>DatosDelitos!C271</f>
        <v>530</v>
      </c>
      <c r="E35" s="81">
        <f>DatosDelitos!H271</f>
        <v>322</v>
      </c>
      <c r="F35" s="81">
        <f>DatosDelitos!I271</f>
        <v>381</v>
      </c>
      <c r="G35" s="81">
        <f>DatosDelitos!J271</f>
        <v>2</v>
      </c>
      <c r="H35" s="81">
        <f>DatosDelitos!K271</f>
        <v>6</v>
      </c>
      <c r="I35" s="81">
        <f>DatosDelitos!L271</f>
        <v>0</v>
      </c>
      <c r="J35" s="81">
        <f>DatosDelitos!M271</f>
        <v>0</v>
      </c>
      <c r="K35" s="81">
        <f>DatosDelitos!O271</f>
        <v>31</v>
      </c>
      <c r="L35" s="81">
        <f>DatosDelitos!P271</f>
        <v>487</v>
      </c>
    </row>
    <row r="36" spans="2:13" ht="38.25" customHeight="1" x14ac:dyDescent="0.2">
      <c r="B36" s="223" t="s">
        <v>1645</v>
      </c>
      <c r="C36" s="223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3" t="s">
        <v>1646</v>
      </c>
      <c r="C37" s="223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3" t="s">
        <v>1647</v>
      </c>
      <c r="C38" s="223"/>
      <c r="D38" s="80">
        <f>DatosDelitos!C312+DatosDelitos!C318+DatosDelitos!C320</f>
        <v>8</v>
      </c>
      <c r="E38" s="81">
        <f>DatosDelitos!H312+DatosDelitos!H318+DatosDelitos!H320</f>
        <v>8</v>
      </c>
      <c r="F38" s="81">
        <f>DatosDelitos!I312+DatosDelitos!I318+DatosDelitos!I320</f>
        <v>7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4</v>
      </c>
    </row>
    <row r="39" spans="2:13" ht="13.15" customHeight="1" x14ac:dyDescent="0.2">
      <c r="B39" s="223" t="s">
        <v>1648</v>
      </c>
      <c r="C39" s="223"/>
      <c r="D39" s="80">
        <f>DatosDelitos!C323</f>
        <v>6511</v>
      </c>
      <c r="E39" s="81">
        <f>DatosDelitos!H323</f>
        <v>0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15" customHeight="1" x14ac:dyDescent="0.2">
      <c r="B40" s="223" t="s">
        <v>1649</v>
      </c>
      <c r="C40" s="223"/>
      <c r="D40" s="80">
        <f>DatosDelitos!C325</f>
        <v>5</v>
      </c>
      <c r="E40" s="80">
        <f>DatosDelitos!H325</f>
        <v>1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1</v>
      </c>
    </row>
    <row r="41" spans="2:13" ht="13.15" customHeight="1" x14ac:dyDescent="0.2">
      <c r="B41" s="223" t="s">
        <v>947</v>
      </c>
      <c r="C41" s="223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3" t="s">
        <v>1650</v>
      </c>
      <c r="C42" s="223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6" t="s">
        <v>951</v>
      </c>
      <c r="C43" s="226"/>
      <c r="D43" s="83">
        <f>SUM(D11:D42)</f>
        <v>42509</v>
      </c>
      <c r="E43" s="83">
        <f t="shared" ref="E43:L43" si="0">SUM(E11:E42)</f>
        <v>4126</v>
      </c>
      <c r="F43" s="83">
        <f t="shared" si="0"/>
        <v>3998</v>
      </c>
      <c r="G43" s="83">
        <f t="shared" si="0"/>
        <v>159</v>
      </c>
      <c r="H43" s="83">
        <f t="shared" si="0"/>
        <v>112</v>
      </c>
      <c r="I43" s="83">
        <f t="shared" si="0"/>
        <v>48</v>
      </c>
      <c r="J43" s="83">
        <f t="shared" si="0"/>
        <v>52</v>
      </c>
      <c r="K43" s="83">
        <f t="shared" si="0"/>
        <v>628</v>
      </c>
      <c r="L43" s="83">
        <f t="shared" si="0"/>
        <v>6333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5" t="s">
        <v>1652</v>
      </c>
      <c r="C49" s="225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5" t="s">
        <v>1653</v>
      </c>
      <c r="C50" s="225"/>
      <c r="D50" s="86">
        <f>DatosDelitos!F13-DatosDelitos!F17</f>
        <v>187</v>
      </c>
      <c r="E50" s="86">
        <f>DatosDelitos!G13-DatosDelitos!G17</f>
        <v>124</v>
      </c>
    </row>
    <row r="51" spans="2:5" ht="13.15" customHeight="1" x14ac:dyDescent="0.25">
      <c r="B51" s="225" t="s">
        <v>324</v>
      </c>
      <c r="C51" s="225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5" t="s">
        <v>342</v>
      </c>
      <c r="C52" s="225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5" t="s">
        <v>347</v>
      </c>
      <c r="C53" s="225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5" t="s">
        <v>1625</v>
      </c>
      <c r="C54" s="225"/>
      <c r="D54" s="86">
        <f>DatosDelitos!F17+DatosDelitos!F44</f>
        <v>1560</v>
      </c>
      <c r="E54" s="86">
        <f>DatosDelitos!G17+DatosDelitos!G44</f>
        <v>569</v>
      </c>
    </row>
    <row r="55" spans="2:5" ht="13.15" customHeight="1" x14ac:dyDescent="0.25">
      <c r="B55" s="225" t="s">
        <v>1626</v>
      </c>
      <c r="C55" s="225"/>
      <c r="D55" s="86">
        <f>DatosDelitos!F30</f>
        <v>514</v>
      </c>
      <c r="E55" s="86">
        <f>DatosDelitos!G30</f>
        <v>283</v>
      </c>
    </row>
    <row r="56" spans="2:5" ht="13.15" customHeight="1" x14ac:dyDescent="0.25">
      <c r="B56" s="225" t="s">
        <v>1627</v>
      </c>
      <c r="C56" s="225"/>
      <c r="D56" s="86">
        <f>DatosDelitos!F42-DatosDelitos!F44</f>
        <v>0</v>
      </c>
      <c r="E56" s="86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6">
        <f>DatosDelitos!F50</f>
        <v>45</v>
      </c>
      <c r="E57" s="86">
        <f>DatosDelitos!G50</f>
        <v>9</v>
      </c>
    </row>
    <row r="58" spans="2:5" ht="13.15" customHeight="1" x14ac:dyDescent="0.25">
      <c r="B58" s="225" t="s">
        <v>1629</v>
      </c>
      <c r="C58" s="225"/>
      <c r="D58" s="86">
        <f>DatosDelitos!F72</f>
        <v>1</v>
      </c>
      <c r="E58" s="86">
        <f>DatosDelitos!G72</f>
        <v>0</v>
      </c>
    </row>
    <row r="59" spans="2:5" ht="27" customHeight="1" x14ac:dyDescent="0.25">
      <c r="B59" s="225" t="s">
        <v>1654</v>
      </c>
      <c r="C59" s="225"/>
      <c r="D59" s="86">
        <f>DatosDelitos!F74</f>
        <v>18</v>
      </c>
      <c r="E59" s="86">
        <f>DatosDelitos!G74</f>
        <v>4</v>
      </c>
    </row>
    <row r="60" spans="2:5" ht="13.15" customHeight="1" x14ac:dyDescent="0.25">
      <c r="B60" s="225" t="s">
        <v>1631</v>
      </c>
      <c r="C60" s="225"/>
      <c r="D60" s="86">
        <f>DatosDelitos!F82</f>
        <v>18</v>
      </c>
      <c r="E60" s="86">
        <f>DatosDelitos!G82</f>
        <v>25</v>
      </c>
    </row>
    <row r="61" spans="2:5" ht="13.15" customHeight="1" x14ac:dyDescent="0.25">
      <c r="B61" s="225" t="s">
        <v>1632</v>
      </c>
      <c r="C61" s="225"/>
      <c r="D61" s="86">
        <f>DatosDelitos!F85</f>
        <v>6</v>
      </c>
      <c r="E61" s="86">
        <f>DatosDelitos!G85</f>
        <v>1</v>
      </c>
    </row>
    <row r="62" spans="2:5" ht="13.15" customHeight="1" x14ac:dyDescent="0.25">
      <c r="B62" s="225" t="s">
        <v>970</v>
      </c>
      <c r="C62" s="225"/>
      <c r="D62" s="86">
        <f>DatosDelitos!F97</f>
        <v>428</v>
      </c>
      <c r="E62" s="86">
        <f>DatosDelitos!G97</f>
        <v>320</v>
      </c>
    </row>
    <row r="63" spans="2:5" ht="27" customHeight="1" x14ac:dyDescent="0.25">
      <c r="B63" s="225" t="s">
        <v>1655</v>
      </c>
      <c r="C63" s="225"/>
      <c r="D63" s="86">
        <f>DatosDelitos!F131</f>
        <v>0</v>
      </c>
      <c r="E63" s="86">
        <f>DatosDelitos!G131</f>
        <v>0</v>
      </c>
    </row>
    <row r="64" spans="2:5" ht="13.15" customHeight="1" x14ac:dyDescent="0.25">
      <c r="B64" s="225" t="s">
        <v>1634</v>
      </c>
      <c r="C64" s="225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5" t="s">
        <v>1635</v>
      </c>
      <c r="C65" s="225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5" t="s">
        <v>1636</v>
      </c>
      <c r="C66" s="225"/>
      <c r="D66" s="86">
        <f>DatosDelitos!F147</f>
        <v>8</v>
      </c>
      <c r="E66" s="86">
        <f>DatosDelitos!G147</f>
        <v>4</v>
      </c>
    </row>
    <row r="67" spans="2:5" ht="13.15" customHeight="1" x14ac:dyDescent="0.25">
      <c r="B67" s="225" t="s">
        <v>1637</v>
      </c>
      <c r="C67" s="225"/>
      <c r="D67" s="86">
        <f>DatosDelitos!F156+SUM(DatosDelitos!F167:G172)</f>
        <v>0</v>
      </c>
      <c r="E67" s="86">
        <f>DatosDelitos!G156+SUM(DatosDelitos!G167:H172)</f>
        <v>1</v>
      </c>
    </row>
    <row r="68" spans="2:5" ht="13.15" customHeight="1" x14ac:dyDescent="0.25">
      <c r="B68" s="225" t="s">
        <v>1638</v>
      </c>
      <c r="C68" s="225"/>
      <c r="D68" s="86">
        <f>SUM(DatosDelitos!F173:G177)</f>
        <v>6</v>
      </c>
      <c r="E68" s="86">
        <f>SUM(DatosDelitos!G173:H177)</f>
        <v>230</v>
      </c>
    </row>
    <row r="69" spans="2:5" ht="13.15" customHeight="1" x14ac:dyDescent="0.25">
      <c r="B69" s="225" t="s">
        <v>1639</v>
      </c>
      <c r="C69" s="225"/>
      <c r="D69" s="86">
        <f>DatosDelitos!F178</f>
        <v>3125</v>
      </c>
      <c r="E69" s="86">
        <f>DatosDelitos!G178</f>
        <v>2811</v>
      </c>
    </row>
    <row r="70" spans="2:5" ht="13.15" customHeight="1" x14ac:dyDescent="0.25">
      <c r="B70" s="225" t="s">
        <v>1640</v>
      </c>
      <c r="C70" s="225"/>
      <c r="D70" s="86">
        <f>DatosDelitos!F186</f>
        <v>44</v>
      </c>
      <c r="E70" s="86">
        <f>DatosDelitos!G186</f>
        <v>34</v>
      </c>
    </row>
    <row r="71" spans="2:5" ht="13.15" customHeight="1" x14ac:dyDescent="0.25">
      <c r="B71" s="225" t="s">
        <v>1641</v>
      </c>
      <c r="C71" s="225"/>
      <c r="D71" s="86">
        <f>DatosDelitos!F201</f>
        <v>0</v>
      </c>
      <c r="E71" s="86">
        <f>DatosDelitos!G201</f>
        <v>0</v>
      </c>
    </row>
    <row r="72" spans="2:5" ht="13.15" customHeight="1" x14ac:dyDescent="0.25">
      <c r="B72" s="225" t="s">
        <v>1642</v>
      </c>
      <c r="C72" s="225"/>
      <c r="D72" s="86">
        <f>DatosDelitos!F223</f>
        <v>482</v>
      </c>
      <c r="E72" s="86">
        <f>DatosDelitos!G223</f>
        <v>327</v>
      </c>
    </row>
    <row r="73" spans="2:5" ht="13.15" customHeight="1" x14ac:dyDescent="0.25">
      <c r="B73" s="225" t="s">
        <v>1643</v>
      </c>
      <c r="C73" s="225"/>
      <c r="D73" s="86">
        <f>DatosDelitos!F244</f>
        <v>1</v>
      </c>
      <c r="E73" s="86">
        <f>DatosDelitos!G244</f>
        <v>1</v>
      </c>
    </row>
    <row r="74" spans="2:5" ht="13.15" customHeight="1" x14ac:dyDescent="0.25">
      <c r="B74" s="225" t="s">
        <v>1644</v>
      </c>
      <c r="C74" s="225"/>
      <c r="D74" s="86">
        <f>DatosDelitos!F271</f>
        <v>226</v>
      </c>
      <c r="E74" s="86">
        <f>DatosDelitos!G271</f>
        <v>187</v>
      </c>
    </row>
    <row r="75" spans="2:5" ht="38.25" customHeight="1" x14ac:dyDescent="0.25">
      <c r="B75" s="225" t="s">
        <v>1645</v>
      </c>
      <c r="C75" s="225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5" t="s">
        <v>1646</v>
      </c>
      <c r="C76" s="225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5" t="s">
        <v>1647</v>
      </c>
      <c r="C77" s="225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6">
        <f>DatosDelitos!F323</f>
        <v>0</v>
      </c>
      <c r="E78" s="86">
        <f>DatosDelitos!G323</f>
        <v>0</v>
      </c>
    </row>
    <row r="79" spans="2:5" ht="15" customHeight="1" x14ac:dyDescent="0.25">
      <c r="B79" s="227" t="s">
        <v>1649</v>
      </c>
      <c r="C79" s="227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7" t="s">
        <v>947</v>
      </c>
      <c r="C80" s="227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7" t="s">
        <v>1650</v>
      </c>
      <c r="C81" s="227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7" t="s">
        <v>1656</v>
      </c>
      <c r="C82" s="227"/>
      <c r="D82" s="86">
        <f>SUM(D49:D81)</f>
        <v>6669</v>
      </c>
      <c r="E82" s="86">
        <f>SUM(E49:E81)</f>
        <v>4930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5" t="s">
        <v>1624</v>
      </c>
      <c r="C87" s="225"/>
      <c r="D87" s="86">
        <f>DatosDelitos!N5+DatosDelitos!N13-DatosDelitos!N17</f>
        <v>8</v>
      </c>
    </row>
    <row r="88" spans="2:13" ht="13.15" customHeight="1" x14ac:dyDescent="0.25">
      <c r="B88" s="225" t="s">
        <v>324</v>
      </c>
      <c r="C88" s="225"/>
      <c r="D88" s="86">
        <f>DatosDelitos!N10</f>
        <v>0</v>
      </c>
    </row>
    <row r="89" spans="2:13" ht="13.15" customHeight="1" x14ac:dyDescent="0.25">
      <c r="B89" s="225" t="s">
        <v>342</v>
      </c>
      <c r="C89" s="225"/>
      <c r="D89" s="86">
        <f>DatosDelitos!N20</f>
        <v>0</v>
      </c>
    </row>
    <row r="90" spans="2:13" ht="13.15" customHeight="1" x14ac:dyDescent="0.25">
      <c r="B90" s="225" t="s">
        <v>347</v>
      </c>
      <c r="C90" s="225"/>
      <c r="D90" s="86">
        <f>DatosDelitos!N23</f>
        <v>0</v>
      </c>
    </row>
    <row r="91" spans="2:13" ht="13.15" customHeight="1" x14ac:dyDescent="0.25">
      <c r="B91" s="225" t="s">
        <v>1658</v>
      </c>
      <c r="C91" s="225"/>
      <c r="D91" s="86">
        <f>SUM(DatosDelitos!N17,DatosDelitos!N44)</f>
        <v>3</v>
      </c>
    </row>
    <row r="92" spans="2:13" ht="13.15" customHeight="1" x14ac:dyDescent="0.25">
      <c r="B92" s="225" t="s">
        <v>1626</v>
      </c>
      <c r="C92" s="225"/>
      <c r="D92" s="86">
        <f>DatosDelitos!N30</f>
        <v>13</v>
      </c>
    </row>
    <row r="93" spans="2:13" ht="13.15" customHeight="1" x14ac:dyDescent="0.25">
      <c r="B93" s="225" t="s">
        <v>1627</v>
      </c>
      <c r="C93" s="225"/>
      <c r="D93" s="86">
        <f>DatosDelitos!N42-DatosDelitos!N44</f>
        <v>1</v>
      </c>
    </row>
    <row r="94" spans="2:13" ht="13.15" customHeight="1" x14ac:dyDescent="0.25">
      <c r="B94" s="225" t="s">
        <v>1628</v>
      </c>
      <c r="C94" s="225"/>
      <c r="D94" s="86">
        <f>DatosDelitos!N50</f>
        <v>22</v>
      </c>
    </row>
    <row r="95" spans="2:13" ht="13.15" customHeight="1" x14ac:dyDescent="0.25">
      <c r="B95" s="225" t="s">
        <v>1629</v>
      </c>
      <c r="C95" s="225"/>
      <c r="D95" s="86">
        <f>DatosDelitos!N72</f>
        <v>1</v>
      </c>
    </row>
    <row r="96" spans="2:13" ht="27" customHeight="1" x14ac:dyDescent="0.25">
      <c r="B96" s="225" t="s">
        <v>1654</v>
      </c>
      <c r="C96" s="225"/>
      <c r="D96" s="86">
        <f>DatosDelitos!N74</f>
        <v>3</v>
      </c>
    </row>
    <row r="97" spans="2:4" ht="13.15" customHeight="1" x14ac:dyDescent="0.25">
      <c r="B97" s="225" t="s">
        <v>1631</v>
      </c>
      <c r="C97" s="225"/>
      <c r="D97" s="86">
        <f>DatosDelitos!N82</f>
        <v>2</v>
      </c>
    </row>
    <row r="98" spans="2:4" ht="13.15" customHeight="1" x14ac:dyDescent="0.25">
      <c r="B98" s="225" t="s">
        <v>1632</v>
      </c>
      <c r="C98" s="225"/>
      <c r="D98" s="86">
        <f>DatosDelitos!N85</f>
        <v>6</v>
      </c>
    </row>
    <row r="99" spans="2:4" ht="13.15" customHeight="1" x14ac:dyDescent="0.25">
      <c r="B99" s="225" t="s">
        <v>970</v>
      </c>
      <c r="C99" s="225"/>
      <c r="D99" s="86">
        <f>DatosDelitos!N97</f>
        <v>16</v>
      </c>
    </row>
    <row r="100" spans="2:4" ht="27" customHeight="1" x14ac:dyDescent="0.25">
      <c r="B100" s="225" t="s">
        <v>1655</v>
      </c>
      <c r="C100" s="225"/>
      <c r="D100" s="86">
        <f>DatosDelitos!N131</f>
        <v>10</v>
      </c>
    </row>
    <row r="101" spans="2:4" ht="13.15" customHeight="1" x14ac:dyDescent="0.25">
      <c r="B101" s="225" t="s">
        <v>1634</v>
      </c>
      <c r="C101" s="225"/>
      <c r="D101" s="86">
        <f>DatosDelitos!N137</f>
        <v>0</v>
      </c>
    </row>
    <row r="102" spans="2:4" ht="13.15" customHeight="1" x14ac:dyDescent="0.25">
      <c r="B102" s="225" t="s">
        <v>1635</v>
      </c>
      <c r="C102" s="225"/>
      <c r="D102" s="86">
        <f>DatosDelitos!N144</f>
        <v>0</v>
      </c>
    </row>
    <row r="103" spans="2:4" ht="13.15" customHeight="1" x14ac:dyDescent="0.25">
      <c r="B103" s="225" t="s">
        <v>1659</v>
      </c>
      <c r="C103" s="225"/>
      <c r="D103" s="86">
        <f>DatosDelitos!N148</f>
        <v>16</v>
      </c>
    </row>
    <row r="104" spans="2:4" ht="13.15" customHeight="1" x14ac:dyDescent="0.25">
      <c r="B104" s="225" t="s">
        <v>1181</v>
      </c>
      <c r="C104" s="225"/>
      <c r="D104" s="86">
        <f>SUM(DatosDelitos!N149,DatosDelitos!N150)</f>
        <v>1</v>
      </c>
    </row>
    <row r="105" spans="2:4" ht="13.15" customHeight="1" x14ac:dyDescent="0.25">
      <c r="B105" s="225" t="s">
        <v>1179</v>
      </c>
      <c r="C105" s="225"/>
      <c r="D105" s="86">
        <f>SUM(DatosDelitos!N151:N155)</f>
        <v>11</v>
      </c>
    </row>
    <row r="106" spans="2:4" ht="13.15" customHeight="1" x14ac:dyDescent="0.25">
      <c r="B106" s="225" t="s">
        <v>1637</v>
      </c>
      <c r="C106" s="225"/>
      <c r="D106" s="86">
        <f>SUM(SUM(DatosDelitos!N157:N160),SUM(DatosDelitos!N167:N172))</f>
        <v>2</v>
      </c>
    </row>
    <row r="107" spans="2:4" ht="13.15" customHeight="1" x14ac:dyDescent="0.25">
      <c r="B107" s="225" t="s">
        <v>1660</v>
      </c>
      <c r="C107" s="225"/>
      <c r="D107" s="86">
        <f>SUM(DatosDelitos!N161:N165)</f>
        <v>4</v>
      </c>
    </row>
    <row r="108" spans="2:4" ht="13.15" customHeight="1" x14ac:dyDescent="0.25">
      <c r="B108" s="225" t="s">
        <v>1638</v>
      </c>
      <c r="C108" s="225"/>
      <c r="D108" s="86">
        <f>SUM(DatosDelitos!N173:N177)</f>
        <v>1</v>
      </c>
    </row>
    <row r="109" spans="2:4" ht="13.15" customHeight="1" x14ac:dyDescent="0.25">
      <c r="B109" s="225" t="s">
        <v>1639</v>
      </c>
      <c r="C109" s="225"/>
      <c r="D109" s="86">
        <f>DatosDelitos!N178</f>
        <v>1</v>
      </c>
    </row>
    <row r="110" spans="2:4" ht="13.15" customHeight="1" x14ac:dyDescent="0.25">
      <c r="B110" s="225" t="s">
        <v>1640</v>
      </c>
      <c r="C110" s="225"/>
      <c r="D110" s="86">
        <f>DatosDelitos!N186</f>
        <v>11</v>
      </c>
    </row>
    <row r="111" spans="2:4" ht="13.15" customHeight="1" x14ac:dyDescent="0.25">
      <c r="B111" s="225" t="s">
        <v>1641</v>
      </c>
      <c r="C111" s="225"/>
      <c r="D111" s="86">
        <f>DatosDelitos!N201</f>
        <v>32</v>
      </c>
    </row>
    <row r="112" spans="2:4" ht="13.15" customHeight="1" x14ac:dyDescent="0.25">
      <c r="B112" s="225" t="s">
        <v>1642</v>
      </c>
      <c r="C112" s="225"/>
      <c r="D112" s="86">
        <f>DatosDelitos!N223</f>
        <v>8</v>
      </c>
    </row>
    <row r="113" spans="2:4" ht="13.15" customHeight="1" x14ac:dyDescent="0.25">
      <c r="B113" s="225" t="s">
        <v>1643</v>
      </c>
      <c r="C113" s="225"/>
      <c r="D113" s="86">
        <f>DatosDelitos!N244</f>
        <v>4</v>
      </c>
    </row>
    <row r="114" spans="2:4" ht="13.15" customHeight="1" x14ac:dyDescent="0.25">
      <c r="B114" s="225" t="s">
        <v>1644</v>
      </c>
      <c r="C114" s="225"/>
      <c r="D114" s="86">
        <f>DatosDelitos!N271</f>
        <v>5</v>
      </c>
    </row>
    <row r="115" spans="2:4" ht="38.25" customHeight="1" x14ac:dyDescent="0.25">
      <c r="B115" s="225" t="s">
        <v>1645</v>
      </c>
      <c r="C115" s="225"/>
      <c r="D115" s="86">
        <f>DatosDelitos!N301</f>
        <v>0</v>
      </c>
    </row>
    <row r="116" spans="2:4" ht="13.15" customHeight="1" x14ac:dyDescent="0.25">
      <c r="B116" s="225" t="s">
        <v>1646</v>
      </c>
      <c r="C116" s="225"/>
      <c r="D116" s="86">
        <f>DatosDelitos!N305</f>
        <v>0</v>
      </c>
    </row>
    <row r="117" spans="2:4" ht="13.15" customHeight="1" x14ac:dyDescent="0.25">
      <c r="B117" s="225" t="s">
        <v>1647</v>
      </c>
      <c r="C117" s="225"/>
      <c r="D117" s="86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6">
        <f>DatosDelitos!N318</f>
        <v>0</v>
      </c>
    </row>
    <row r="119" spans="2:4" ht="13.9" customHeight="1" x14ac:dyDescent="0.25">
      <c r="B119" s="225" t="s">
        <v>1648</v>
      </c>
      <c r="C119" s="225"/>
      <c r="D119" s="86">
        <f>DatosDelitos!N323</f>
        <v>0</v>
      </c>
    </row>
    <row r="120" spans="2:4" ht="12.75" customHeight="1" x14ac:dyDescent="0.25">
      <c r="B120" s="227" t="s">
        <v>1649</v>
      </c>
      <c r="C120" s="227"/>
      <c r="D120" s="86">
        <f>DatosDelitos!N325</f>
        <v>0</v>
      </c>
    </row>
    <row r="121" spans="2:4" ht="15" customHeight="1" x14ac:dyDescent="0.25">
      <c r="B121" s="227" t="s">
        <v>947</v>
      </c>
      <c r="C121" s="227"/>
      <c r="D121" s="86">
        <f>DatosDelitos!N337</f>
        <v>0</v>
      </c>
    </row>
    <row r="122" spans="2:4" ht="15" customHeight="1" x14ac:dyDescent="0.25">
      <c r="B122" s="227" t="s">
        <v>1650</v>
      </c>
      <c r="C122" s="227"/>
      <c r="D122" s="86">
        <f>DatosDelitos!N339</f>
        <v>0</v>
      </c>
    </row>
    <row r="123" spans="2:4" ht="15" customHeight="1" x14ac:dyDescent="0.25">
      <c r="B123" s="225" t="s">
        <v>1656</v>
      </c>
      <c r="C123" s="225"/>
      <c r="D123" s="86">
        <f>SUM(D87:D122)</f>
        <v>181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9" t="s">
        <v>313</v>
      </c>
      <c r="B5" s="190"/>
      <c r="C5" s="26">
        <v>51</v>
      </c>
      <c r="D5" s="26">
        <v>70</v>
      </c>
      <c r="E5" s="27">
        <v>-0.27142857142857102</v>
      </c>
      <c r="F5" s="26">
        <v>0</v>
      </c>
      <c r="G5" s="26">
        <v>0</v>
      </c>
      <c r="H5" s="26">
        <v>4</v>
      </c>
      <c r="I5" s="26">
        <v>8</v>
      </c>
      <c r="J5" s="26">
        <v>26</v>
      </c>
      <c r="K5" s="26">
        <v>19</v>
      </c>
      <c r="L5" s="26">
        <v>5</v>
      </c>
      <c r="M5" s="26">
        <v>4</v>
      </c>
      <c r="N5" s="26">
        <v>1</v>
      </c>
      <c r="O5" s="26">
        <v>38</v>
      </c>
      <c r="P5" s="28">
        <v>38</v>
      </c>
    </row>
    <row r="6" spans="1:16" x14ac:dyDescent="0.25">
      <c r="A6" s="29" t="s">
        <v>314</v>
      </c>
      <c r="B6" s="29" t="s">
        <v>315</v>
      </c>
      <c r="C6" s="14">
        <v>41</v>
      </c>
      <c r="D6" s="14">
        <v>56</v>
      </c>
      <c r="E6" s="30">
        <v>-0.26785714285714302</v>
      </c>
      <c r="F6" s="14">
        <v>0</v>
      </c>
      <c r="G6" s="14">
        <v>0</v>
      </c>
      <c r="H6" s="14">
        <v>0</v>
      </c>
      <c r="I6" s="14">
        <v>0</v>
      </c>
      <c r="J6" s="14">
        <v>21</v>
      </c>
      <c r="K6" s="14">
        <v>12</v>
      </c>
      <c r="L6" s="14">
        <v>3</v>
      </c>
      <c r="M6" s="14">
        <v>1</v>
      </c>
      <c r="N6" s="14">
        <v>1</v>
      </c>
      <c r="O6" s="14">
        <v>28</v>
      </c>
      <c r="P6" s="23">
        <v>9</v>
      </c>
    </row>
    <row r="7" spans="1:16" x14ac:dyDescent="0.25">
      <c r="A7" s="29" t="s">
        <v>316</v>
      </c>
      <c r="B7" s="29" t="s">
        <v>317</v>
      </c>
      <c r="C7" s="14">
        <v>4</v>
      </c>
      <c r="D7" s="14">
        <v>3</v>
      </c>
      <c r="E7" s="30">
        <v>0.33333333333333298</v>
      </c>
      <c r="F7" s="14">
        <v>0</v>
      </c>
      <c r="G7" s="14">
        <v>0</v>
      </c>
      <c r="H7" s="14">
        <v>0</v>
      </c>
      <c r="I7" s="14">
        <v>0</v>
      </c>
      <c r="J7" s="14">
        <v>5</v>
      </c>
      <c r="K7" s="14">
        <v>7</v>
      </c>
      <c r="L7" s="14">
        <v>2</v>
      </c>
      <c r="M7" s="14">
        <v>3</v>
      </c>
      <c r="N7" s="14">
        <v>0</v>
      </c>
      <c r="O7" s="14">
        <v>8</v>
      </c>
      <c r="P7" s="23">
        <v>6</v>
      </c>
    </row>
    <row r="8" spans="1:16" x14ac:dyDescent="0.25">
      <c r="A8" s="29" t="s">
        <v>318</v>
      </c>
      <c r="B8" s="29" t="s">
        <v>319</v>
      </c>
      <c r="C8" s="14">
        <v>4</v>
      </c>
      <c r="D8" s="14">
        <v>11</v>
      </c>
      <c r="E8" s="30">
        <v>-0.63636363636363602</v>
      </c>
      <c r="F8" s="14">
        <v>0</v>
      </c>
      <c r="G8" s="14">
        <v>0</v>
      </c>
      <c r="H8" s="14">
        <v>4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2</v>
      </c>
      <c r="P8" s="23">
        <v>23</v>
      </c>
    </row>
    <row r="9" spans="1:16" x14ac:dyDescent="0.25">
      <c r="A9" s="29" t="s">
        <v>320</v>
      </c>
      <c r="B9" s="29" t="s">
        <v>321</v>
      </c>
      <c r="C9" s="14">
        <v>2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9" t="s">
        <v>322</v>
      </c>
      <c r="B10" s="190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9" t="s">
        <v>327</v>
      </c>
      <c r="B13" s="190"/>
      <c r="C13" s="26">
        <v>22022</v>
      </c>
      <c r="D13" s="26">
        <v>20550</v>
      </c>
      <c r="E13" s="27">
        <v>7.16301703163017E-2</v>
      </c>
      <c r="F13" s="26">
        <v>1721</v>
      </c>
      <c r="G13" s="26">
        <v>683</v>
      </c>
      <c r="H13" s="26">
        <v>589</v>
      </c>
      <c r="I13" s="26">
        <v>603</v>
      </c>
      <c r="J13" s="26">
        <v>31</v>
      </c>
      <c r="K13" s="26">
        <v>16</v>
      </c>
      <c r="L13" s="26">
        <v>8</v>
      </c>
      <c r="M13" s="26">
        <v>4</v>
      </c>
      <c r="N13" s="26">
        <v>10</v>
      </c>
      <c r="O13" s="26">
        <v>62</v>
      </c>
      <c r="P13" s="28">
        <v>685</v>
      </c>
    </row>
    <row r="14" spans="1:16" x14ac:dyDescent="0.25">
      <c r="A14" s="29" t="s">
        <v>328</v>
      </c>
      <c r="B14" s="29" t="s">
        <v>329</v>
      </c>
      <c r="C14" s="14">
        <v>16084</v>
      </c>
      <c r="D14" s="14">
        <v>14302</v>
      </c>
      <c r="E14" s="30">
        <v>0.124597958327507</v>
      </c>
      <c r="F14" s="14">
        <v>182</v>
      </c>
      <c r="G14" s="14">
        <v>119</v>
      </c>
      <c r="H14" s="14">
        <v>322</v>
      </c>
      <c r="I14" s="14">
        <v>363</v>
      </c>
      <c r="J14" s="14">
        <v>10</v>
      </c>
      <c r="K14" s="14">
        <v>10</v>
      </c>
      <c r="L14" s="14">
        <v>6</v>
      </c>
      <c r="M14" s="14">
        <v>2</v>
      </c>
      <c r="N14" s="14">
        <v>6</v>
      </c>
      <c r="O14" s="14">
        <v>36</v>
      </c>
      <c r="P14" s="23">
        <v>229</v>
      </c>
    </row>
    <row r="15" spans="1:16" x14ac:dyDescent="0.25">
      <c r="A15" s="29" t="s">
        <v>330</v>
      </c>
      <c r="B15" s="29" t="s">
        <v>331</v>
      </c>
      <c r="C15" s="14">
        <v>12</v>
      </c>
      <c r="D15" s="14">
        <v>4</v>
      </c>
      <c r="E15" s="30">
        <v>2</v>
      </c>
      <c r="F15" s="14">
        <v>1</v>
      </c>
      <c r="G15" s="14">
        <v>0</v>
      </c>
      <c r="H15" s="14">
        <v>2</v>
      </c>
      <c r="I15" s="14">
        <v>6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3">
        <v>4</v>
      </c>
    </row>
    <row r="16" spans="1:16" x14ac:dyDescent="0.25">
      <c r="A16" s="29" t="s">
        <v>332</v>
      </c>
      <c r="B16" s="29" t="s">
        <v>333</v>
      </c>
      <c r="C16" s="14">
        <v>5028</v>
      </c>
      <c r="D16" s="14">
        <v>5204</v>
      </c>
      <c r="E16" s="30">
        <v>-3.3820138355111502E-2</v>
      </c>
      <c r="F16" s="14">
        <v>3</v>
      </c>
      <c r="G16" s="14">
        <v>5</v>
      </c>
      <c r="H16" s="14">
        <v>32</v>
      </c>
      <c r="I16" s="14">
        <v>33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23">
        <v>10</v>
      </c>
    </row>
    <row r="17" spans="1:16" ht="33.75" x14ac:dyDescent="0.25">
      <c r="A17" s="29" t="s">
        <v>334</v>
      </c>
      <c r="B17" s="29" t="s">
        <v>335</v>
      </c>
      <c r="C17" s="14">
        <v>897</v>
      </c>
      <c r="D17" s="14">
        <v>1037</v>
      </c>
      <c r="E17" s="30">
        <v>-0.13500482160077101</v>
      </c>
      <c r="F17" s="14">
        <v>1534</v>
      </c>
      <c r="G17" s="14">
        <v>559</v>
      </c>
      <c r="H17" s="14">
        <v>232</v>
      </c>
      <c r="I17" s="14">
        <v>200</v>
      </c>
      <c r="J17" s="14">
        <v>21</v>
      </c>
      <c r="K17" s="14">
        <v>5</v>
      </c>
      <c r="L17" s="14">
        <v>2</v>
      </c>
      <c r="M17" s="14">
        <v>2</v>
      </c>
      <c r="N17" s="14">
        <v>3</v>
      </c>
      <c r="O17" s="14">
        <v>25</v>
      </c>
      <c r="P17" s="23">
        <v>442</v>
      </c>
    </row>
    <row r="18" spans="1:16" x14ac:dyDescent="0.25">
      <c r="A18" s="29" t="s">
        <v>336</v>
      </c>
      <c r="B18" s="29" t="s">
        <v>337</v>
      </c>
      <c r="C18" s="14">
        <v>1</v>
      </c>
      <c r="D18" s="14">
        <v>3</v>
      </c>
      <c r="E18" s="30">
        <v>-0.66666666666666696</v>
      </c>
      <c r="F18" s="14">
        <v>1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9" t="s">
        <v>340</v>
      </c>
      <c r="B20" s="190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9" t="s">
        <v>345</v>
      </c>
      <c r="B23" s="190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9" t="s">
        <v>358</v>
      </c>
      <c r="B30" s="190"/>
      <c r="C30" s="26">
        <v>849</v>
      </c>
      <c r="D30" s="26">
        <v>807</v>
      </c>
      <c r="E30" s="27">
        <v>5.2044609665427503E-2</v>
      </c>
      <c r="F30" s="26">
        <v>514</v>
      </c>
      <c r="G30" s="26">
        <v>283</v>
      </c>
      <c r="H30" s="26">
        <v>199</v>
      </c>
      <c r="I30" s="26">
        <v>185</v>
      </c>
      <c r="J30" s="26">
        <v>10</v>
      </c>
      <c r="K30" s="26">
        <v>0</v>
      </c>
      <c r="L30" s="26">
        <v>3</v>
      </c>
      <c r="M30" s="26">
        <v>19</v>
      </c>
      <c r="N30" s="26">
        <v>13</v>
      </c>
      <c r="O30" s="26">
        <v>26</v>
      </c>
      <c r="P30" s="28">
        <v>244</v>
      </c>
    </row>
    <row r="31" spans="1:16" x14ac:dyDescent="0.25">
      <c r="A31" s="29" t="s">
        <v>359</v>
      </c>
      <c r="B31" s="29" t="s">
        <v>360</v>
      </c>
      <c r="C31" s="14">
        <v>27</v>
      </c>
      <c r="D31" s="14">
        <v>35</v>
      </c>
      <c r="E31" s="30">
        <v>-0.22857142857142901</v>
      </c>
      <c r="F31" s="14">
        <v>7</v>
      </c>
      <c r="G31" s="14">
        <v>0</v>
      </c>
      <c r="H31" s="14">
        <v>7</v>
      </c>
      <c r="I31" s="14">
        <v>7</v>
      </c>
      <c r="J31" s="14">
        <v>2</v>
      </c>
      <c r="K31" s="14">
        <v>0</v>
      </c>
      <c r="L31" s="14">
        <v>0</v>
      </c>
      <c r="M31" s="14">
        <v>2</v>
      </c>
      <c r="N31" s="14">
        <v>1</v>
      </c>
      <c r="O31" s="14">
        <v>8</v>
      </c>
      <c r="P31" s="23">
        <v>0</v>
      </c>
    </row>
    <row r="32" spans="1:16" x14ac:dyDescent="0.25">
      <c r="A32" s="29" t="s">
        <v>361</v>
      </c>
      <c r="B32" s="29" t="s">
        <v>362</v>
      </c>
      <c r="C32" s="14">
        <v>6</v>
      </c>
      <c r="D32" s="14">
        <v>4</v>
      </c>
      <c r="E32" s="30">
        <v>0.5</v>
      </c>
      <c r="F32" s="14">
        <v>1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246</v>
      </c>
      <c r="D33" s="14">
        <v>217</v>
      </c>
      <c r="E33" s="30">
        <v>0.13364055299539199</v>
      </c>
      <c r="F33" s="14">
        <v>92</v>
      </c>
      <c r="G33" s="14">
        <v>41</v>
      </c>
      <c r="H33" s="14">
        <v>58</v>
      </c>
      <c r="I33" s="14">
        <v>41</v>
      </c>
      <c r="J33" s="14">
        <v>2</v>
      </c>
      <c r="K33" s="14">
        <v>0</v>
      </c>
      <c r="L33" s="14">
        <v>1</v>
      </c>
      <c r="M33" s="14">
        <v>1</v>
      </c>
      <c r="N33" s="14">
        <v>0</v>
      </c>
      <c r="O33" s="14">
        <v>4</v>
      </c>
      <c r="P33" s="23">
        <v>36</v>
      </c>
    </row>
    <row r="34" spans="1:16" x14ac:dyDescent="0.25">
      <c r="A34" s="29" t="s">
        <v>365</v>
      </c>
      <c r="B34" s="29" t="s">
        <v>366</v>
      </c>
      <c r="C34" s="14">
        <v>198</v>
      </c>
      <c r="D34" s="14">
        <v>192</v>
      </c>
      <c r="E34" s="30">
        <v>3.125E-2</v>
      </c>
      <c r="F34" s="14">
        <v>70</v>
      </c>
      <c r="G34" s="14">
        <v>40</v>
      </c>
      <c r="H34" s="14">
        <v>32</v>
      </c>
      <c r="I34" s="14">
        <v>37</v>
      </c>
      <c r="J34" s="14">
        <v>0</v>
      </c>
      <c r="K34" s="14">
        <v>0</v>
      </c>
      <c r="L34" s="14">
        <v>1</v>
      </c>
      <c r="M34" s="14">
        <v>13</v>
      </c>
      <c r="N34" s="14">
        <v>7</v>
      </c>
      <c r="O34" s="14">
        <v>6</v>
      </c>
      <c r="P34" s="23">
        <v>26</v>
      </c>
    </row>
    <row r="35" spans="1:16" x14ac:dyDescent="0.25">
      <c r="A35" s="29" t="s">
        <v>367</v>
      </c>
      <c r="B35" s="29" t="s">
        <v>368</v>
      </c>
      <c r="C35" s="14">
        <v>116</v>
      </c>
      <c r="D35" s="14">
        <v>128</v>
      </c>
      <c r="E35" s="30">
        <v>-9.375E-2</v>
      </c>
      <c r="F35" s="14">
        <v>47</v>
      </c>
      <c r="G35" s="14">
        <v>31</v>
      </c>
      <c r="H35" s="14">
        <v>20</v>
      </c>
      <c r="I35" s="14">
        <v>19</v>
      </c>
      <c r="J35" s="14">
        <v>2</v>
      </c>
      <c r="K35" s="14">
        <v>0</v>
      </c>
      <c r="L35" s="14">
        <v>0</v>
      </c>
      <c r="M35" s="14">
        <v>1</v>
      </c>
      <c r="N35" s="14">
        <v>3</v>
      </c>
      <c r="O35" s="14">
        <v>3</v>
      </c>
      <c r="P35" s="23">
        <v>26</v>
      </c>
    </row>
    <row r="36" spans="1:16" ht="22.5" x14ac:dyDescent="0.25">
      <c r="A36" s="29" t="s">
        <v>369</v>
      </c>
      <c r="B36" s="29" t="s">
        <v>370</v>
      </c>
      <c r="C36" s="14">
        <v>107</v>
      </c>
      <c r="D36" s="14">
        <v>99</v>
      </c>
      <c r="E36" s="30">
        <v>8.0808080808080801E-2</v>
      </c>
      <c r="F36" s="14">
        <v>204</v>
      </c>
      <c r="G36" s="14">
        <v>143</v>
      </c>
      <c r="H36" s="14">
        <v>49</v>
      </c>
      <c r="I36" s="14">
        <v>54</v>
      </c>
      <c r="J36" s="14">
        <v>3</v>
      </c>
      <c r="K36" s="14">
        <v>0</v>
      </c>
      <c r="L36" s="14">
        <v>1</v>
      </c>
      <c r="M36" s="14">
        <v>0</v>
      </c>
      <c r="N36" s="14">
        <v>1</v>
      </c>
      <c r="O36" s="14">
        <v>4</v>
      </c>
      <c r="P36" s="23">
        <v>130</v>
      </c>
    </row>
    <row r="37" spans="1:16" ht="22.5" x14ac:dyDescent="0.25">
      <c r="A37" s="29" t="s">
        <v>371</v>
      </c>
      <c r="B37" s="29" t="s">
        <v>372</v>
      </c>
      <c r="C37" s="14">
        <v>8</v>
      </c>
      <c r="D37" s="14">
        <v>19</v>
      </c>
      <c r="E37" s="30">
        <v>-0.57894736842105299</v>
      </c>
      <c r="F37" s="14">
        <v>0</v>
      </c>
      <c r="G37" s="14">
        <v>0</v>
      </c>
      <c r="H37" s="14">
        <v>6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6</v>
      </c>
    </row>
    <row r="38" spans="1:16" ht="22.5" x14ac:dyDescent="0.25">
      <c r="A38" s="29" t="s">
        <v>373</v>
      </c>
      <c r="B38" s="29" t="s">
        <v>374</v>
      </c>
      <c r="C38" s="14">
        <v>67</v>
      </c>
      <c r="D38" s="14">
        <v>20</v>
      </c>
      <c r="E38" s="30">
        <v>2.35</v>
      </c>
      <c r="F38" s="14">
        <v>7</v>
      </c>
      <c r="G38" s="14">
        <v>3</v>
      </c>
      <c r="H38" s="14">
        <v>2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74</v>
      </c>
      <c r="D41" s="14">
        <v>93</v>
      </c>
      <c r="E41" s="30">
        <v>-0.204301075268817</v>
      </c>
      <c r="F41" s="14">
        <v>86</v>
      </c>
      <c r="G41" s="14">
        <v>23</v>
      </c>
      <c r="H41" s="14">
        <v>25</v>
      </c>
      <c r="I41" s="14">
        <v>20</v>
      </c>
      <c r="J41" s="14">
        <v>1</v>
      </c>
      <c r="K41" s="14">
        <v>0</v>
      </c>
      <c r="L41" s="14">
        <v>0</v>
      </c>
      <c r="M41" s="14">
        <v>1</v>
      </c>
      <c r="N41" s="14">
        <v>1</v>
      </c>
      <c r="O41" s="14">
        <v>1</v>
      </c>
      <c r="P41" s="23">
        <v>19</v>
      </c>
    </row>
    <row r="42" spans="1:16" x14ac:dyDescent="0.25">
      <c r="A42" s="189" t="s">
        <v>381</v>
      </c>
      <c r="B42" s="190"/>
      <c r="C42" s="26">
        <v>35</v>
      </c>
      <c r="D42" s="26">
        <v>46</v>
      </c>
      <c r="E42" s="27">
        <v>-0.23913043478260901</v>
      </c>
      <c r="F42" s="26">
        <v>26</v>
      </c>
      <c r="G42" s="26">
        <v>10</v>
      </c>
      <c r="H42" s="26">
        <v>17</v>
      </c>
      <c r="I42" s="26">
        <v>23</v>
      </c>
      <c r="J42" s="26">
        <v>2</v>
      </c>
      <c r="K42" s="26">
        <v>6</v>
      </c>
      <c r="L42" s="26">
        <v>0</v>
      </c>
      <c r="M42" s="26">
        <v>0</v>
      </c>
      <c r="N42" s="26">
        <v>1</v>
      </c>
      <c r="O42" s="26">
        <v>2</v>
      </c>
      <c r="P42" s="28">
        <v>14</v>
      </c>
    </row>
    <row r="43" spans="1:16" x14ac:dyDescent="0.25">
      <c r="A43" s="29" t="s">
        <v>382</v>
      </c>
      <c r="B43" s="29" t="s">
        <v>383</v>
      </c>
      <c r="C43" s="14">
        <v>3</v>
      </c>
      <c r="D43" s="14">
        <v>1</v>
      </c>
      <c r="E43" s="30">
        <v>2</v>
      </c>
      <c r="F43" s="14">
        <v>0</v>
      </c>
      <c r="G43" s="14">
        <v>0</v>
      </c>
      <c r="H43" s="14">
        <v>3</v>
      </c>
      <c r="I43" s="14">
        <v>3</v>
      </c>
      <c r="J43" s="14">
        <v>0</v>
      </c>
      <c r="K43" s="14">
        <v>4</v>
      </c>
      <c r="L43" s="14">
        <v>0</v>
      </c>
      <c r="M43" s="14">
        <v>0</v>
      </c>
      <c r="N43" s="14">
        <v>0</v>
      </c>
      <c r="O43" s="14">
        <v>2</v>
      </c>
      <c r="P43" s="23">
        <v>1</v>
      </c>
    </row>
    <row r="44" spans="1:16" ht="22.5" x14ac:dyDescent="0.25">
      <c r="A44" s="29" t="s">
        <v>384</v>
      </c>
      <c r="B44" s="29" t="s">
        <v>385</v>
      </c>
      <c r="C44" s="14">
        <v>27</v>
      </c>
      <c r="D44" s="14">
        <v>42</v>
      </c>
      <c r="E44" s="30">
        <v>-0.35714285714285698</v>
      </c>
      <c r="F44" s="14">
        <v>26</v>
      </c>
      <c r="G44" s="14">
        <v>10</v>
      </c>
      <c r="H44" s="14">
        <v>14</v>
      </c>
      <c r="I44" s="14">
        <v>20</v>
      </c>
      <c r="J44" s="14">
        <v>2</v>
      </c>
      <c r="K44" s="14">
        <v>2</v>
      </c>
      <c r="L44" s="14">
        <v>0</v>
      </c>
      <c r="M44" s="14">
        <v>0</v>
      </c>
      <c r="N44" s="14">
        <v>0</v>
      </c>
      <c r="O44" s="14">
        <v>0</v>
      </c>
      <c r="P44" s="23">
        <v>13</v>
      </c>
    </row>
    <row r="45" spans="1:16" x14ac:dyDescent="0.25">
      <c r="A45" s="29" t="s">
        <v>386</v>
      </c>
      <c r="B45" s="29" t="s">
        <v>387</v>
      </c>
      <c r="C45" s="14">
        <v>1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3</v>
      </c>
      <c r="D48" s="14">
        <v>1</v>
      </c>
      <c r="E48" s="30">
        <v>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1</v>
      </c>
      <c r="D49" s="14">
        <v>2</v>
      </c>
      <c r="E49" s="30">
        <v>-0.5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9" t="s">
        <v>396</v>
      </c>
      <c r="B50" s="190"/>
      <c r="C50" s="26">
        <v>741</v>
      </c>
      <c r="D50" s="26">
        <v>561</v>
      </c>
      <c r="E50" s="27">
        <v>0.32085561497326198</v>
      </c>
      <c r="F50" s="26">
        <v>45</v>
      </c>
      <c r="G50" s="26">
        <v>9</v>
      </c>
      <c r="H50" s="26">
        <v>113</v>
      </c>
      <c r="I50" s="26">
        <v>115</v>
      </c>
      <c r="J50" s="26">
        <v>69</v>
      </c>
      <c r="K50" s="26">
        <v>50</v>
      </c>
      <c r="L50" s="26">
        <v>1</v>
      </c>
      <c r="M50" s="26">
        <v>0</v>
      </c>
      <c r="N50" s="26">
        <v>22</v>
      </c>
      <c r="O50" s="26">
        <v>72</v>
      </c>
      <c r="P50" s="28">
        <v>63</v>
      </c>
    </row>
    <row r="51" spans="1:16" x14ac:dyDescent="0.25">
      <c r="A51" s="29" t="s">
        <v>397</v>
      </c>
      <c r="B51" s="29" t="s">
        <v>398</v>
      </c>
      <c r="C51" s="14">
        <v>235</v>
      </c>
      <c r="D51" s="14">
        <v>140</v>
      </c>
      <c r="E51" s="30">
        <v>0.67857142857142805</v>
      </c>
      <c r="F51" s="14">
        <v>20</v>
      </c>
      <c r="G51" s="14">
        <v>1</v>
      </c>
      <c r="H51" s="14">
        <v>12</v>
      </c>
      <c r="I51" s="14">
        <v>7</v>
      </c>
      <c r="J51" s="14">
        <v>26</v>
      </c>
      <c r="K51" s="14">
        <v>19</v>
      </c>
      <c r="L51" s="14">
        <v>1</v>
      </c>
      <c r="M51" s="14">
        <v>0</v>
      </c>
      <c r="N51" s="14">
        <v>1</v>
      </c>
      <c r="O51" s="14">
        <v>32</v>
      </c>
      <c r="P51" s="23">
        <v>7</v>
      </c>
    </row>
    <row r="52" spans="1:16" x14ac:dyDescent="0.25">
      <c r="A52" s="29" t="s">
        <v>399</v>
      </c>
      <c r="B52" s="29" t="s">
        <v>400</v>
      </c>
      <c r="C52" s="14">
        <v>15</v>
      </c>
      <c r="D52" s="14">
        <v>7</v>
      </c>
      <c r="E52" s="30">
        <v>1.1428571428571399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4</v>
      </c>
      <c r="L52" s="14">
        <v>0</v>
      </c>
      <c r="M52" s="14">
        <v>0</v>
      </c>
      <c r="N52" s="14">
        <v>0</v>
      </c>
      <c r="O52" s="14">
        <v>2</v>
      </c>
      <c r="P52" s="23">
        <v>2</v>
      </c>
    </row>
    <row r="53" spans="1:16" x14ac:dyDescent="0.25">
      <c r="A53" s="29" t="s">
        <v>401</v>
      </c>
      <c r="B53" s="29" t="s">
        <v>402</v>
      </c>
      <c r="C53" s="14">
        <v>180</v>
      </c>
      <c r="D53" s="14">
        <v>176</v>
      </c>
      <c r="E53" s="30">
        <v>2.27272727272727E-2</v>
      </c>
      <c r="F53" s="14">
        <v>18</v>
      </c>
      <c r="G53" s="14">
        <v>6</v>
      </c>
      <c r="H53" s="14">
        <v>43</v>
      </c>
      <c r="I53" s="14">
        <v>43</v>
      </c>
      <c r="J53" s="14">
        <v>16</v>
      </c>
      <c r="K53" s="14">
        <v>4</v>
      </c>
      <c r="L53" s="14">
        <v>0</v>
      </c>
      <c r="M53" s="14">
        <v>0</v>
      </c>
      <c r="N53" s="14">
        <v>0</v>
      </c>
      <c r="O53" s="14">
        <v>10</v>
      </c>
      <c r="P53" s="23">
        <v>16</v>
      </c>
    </row>
    <row r="54" spans="1:16" ht="22.5" x14ac:dyDescent="0.25">
      <c r="A54" s="29" t="s">
        <v>403</v>
      </c>
      <c r="B54" s="29" t="s">
        <v>404</v>
      </c>
      <c r="C54" s="14">
        <v>8</v>
      </c>
      <c r="D54" s="14">
        <v>9</v>
      </c>
      <c r="E54" s="30">
        <v>-0.11111111111111099</v>
      </c>
      <c r="F54" s="14">
        <v>1</v>
      </c>
      <c r="G54" s="14">
        <v>0</v>
      </c>
      <c r="H54" s="14">
        <v>1</v>
      </c>
      <c r="I54" s="14">
        <v>1</v>
      </c>
      <c r="J54" s="14">
        <v>2</v>
      </c>
      <c r="K54" s="14">
        <v>2</v>
      </c>
      <c r="L54" s="14">
        <v>0</v>
      </c>
      <c r="M54" s="14">
        <v>0</v>
      </c>
      <c r="N54" s="14">
        <v>0</v>
      </c>
      <c r="O54" s="14">
        <v>2</v>
      </c>
      <c r="P54" s="23">
        <v>0</v>
      </c>
    </row>
    <row r="55" spans="1:16" x14ac:dyDescent="0.25">
      <c r="A55" s="29" t="s">
        <v>405</v>
      </c>
      <c r="B55" s="29" t="s">
        <v>406</v>
      </c>
      <c r="C55" s="14">
        <v>4</v>
      </c>
      <c r="D55" s="14">
        <v>2</v>
      </c>
      <c r="E55" s="30">
        <v>1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7</v>
      </c>
      <c r="D56" s="14">
        <v>9</v>
      </c>
      <c r="E56" s="30">
        <v>-0.22222222222222199</v>
      </c>
      <c r="F56" s="14">
        <v>4</v>
      </c>
      <c r="G56" s="14">
        <v>1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1</v>
      </c>
    </row>
    <row r="57" spans="1:16" ht="22.5" x14ac:dyDescent="0.25">
      <c r="A57" s="29" t="s">
        <v>409</v>
      </c>
      <c r="B57" s="29" t="s">
        <v>410</v>
      </c>
      <c r="C57" s="14">
        <v>6</v>
      </c>
      <c r="D57" s="14">
        <v>11</v>
      </c>
      <c r="E57" s="30">
        <v>-0.45454545454545398</v>
      </c>
      <c r="F57" s="14">
        <v>1</v>
      </c>
      <c r="G57" s="14">
        <v>1</v>
      </c>
      <c r="H57" s="14">
        <v>6</v>
      </c>
      <c r="I57" s="14">
        <v>6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3</v>
      </c>
    </row>
    <row r="58" spans="1:16" ht="22.5" x14ac:dyDescent="0.25">
      <c r="A58" s="29" t="s">
        <v>411</v>
      </c>
      <c r="B58" s="29" t="s">
        <v>412</v>
      </c>
      <c r="C58" s="14">
        <v>7</v>
      </c>
      <c r="D58" s="14">
        <v>5</v>
      </c>
      <c r="E58" s="30">
        <v>0.4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3">
        <v>1</v>
      </c>
    </row>
    <row r="59" spans="1:16" ht="22.5" x14ac:dyDescent="0.25">
      <c r="A59" s="29" t="s">
        <v>413</v>
      </c>
      <c r="B59" s="29" t="s">
        <v>414</v>
      </c>
      <c r="C59" s="14">
        <v>12</v>
      </c>
      <c r="D59" s="14">
        <v>10</v>
      </c>
      <c r="E59" s="30">
        <v>0.2</v>
      </c>
      <c r="F59" s="14">
        <v>0</v>
      </c>
      <c r="G59" s="14">
        <v>0</v>
      </c>
      <c r="H59" s="14">
        <v>12</v>
      </c>
      <c r="I59" s="14">
        <v>10</v>
      </c>
      <c r="J59" s="14">
        <v>1</v>
      </c>
      <c r="K59" s="14">
        <v>0</v>
      </c>
      <c r="L59" s="14">
        <v>0</v>
      </c>
      <c r="M59" s="14">
        <v>0</v>
      </c>
      <c r="N59" s="14">
        <v>0</v>
      </c>
      <c r="O59" s="14">
        <v>2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7</v>
      </c>
      <c r="D60" s="14">
        <v>1</v>
      </c>
      <c r="E60" s="30">
        <v>6</v>
      </c>
      <c r="F60" s="14">
        <v>0</v>
      </c>
      <c r="G60" s="14">
        <v>0</v>
      </c>
      <c r="H60" s="14">
        <v>3</v>
      </c>
      <c r="I60" s="14">
        <v>0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9" t="s">
        <v>417</v>
      </c>
      <c r="B61" s="29" t="s">
        <v>418</v>
      </c>
      <c r="C61" s="14">
        <v>16</v>
      </c>
      <c r="D61" s="14">
        <v>6</v>
      </c>
      <c r="E61" s="30">
        <v>1.6666666666666701</v>
      </c>
      <c r="F61" s="14">
        <v>0</v>
      </c>
      <c r="G61" s="14">
        <v>0</v>
      </c>
      <c r="H61" s="14">
        <v>2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1</v>
      </c>
      <c r="O61" s="14">
        <v>4</v>
      </c>
      <c r="P61" s="23">
        <v>3</v>
      </c>
    </row>
    <row r="62" spans="1:16" x14ac:dyDescent="0.25">
      <c r="A62" s="29" t="s">
        <v>419</v>
      </c>
      <c r="B62" s="29" t="s">
        <v>420</v>
      </c>
      <c r="C62" s="14">
        <v>0</v>
      </c>
      <c r="D62" s="14">
        <v>3</v>
      </c>
      <c r="E62" s="30">
        <v>-1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421</v>
      </c>
      <c r="B63" s="29" t="s">
        <v>422</v>
      </c>
      <c r="C63" s="14">
        <v>176</v>
      </c>
      <c r="D63" s="14">
        <v>142</v>
      </c>
      <c r="E63" s="30">
        <v>0.23943661971831001</v>
      </c>
      <c r="F63" s="14">
        <v>1</v>
      </c>
      <c r="G63" s="14">
        <v>0</v>
      </c>
      <c r="H63" s="14">
        <v>30</v>
      </c>
      <c r="I63" s="14">
        <v>37</v>
      </c>
      <c r="J63" s="14">
        <v>13</v>
      </c>
      <c r="K63" s="14">
        <v>9</v>
      </c>
      <c r="L63" s="14">
        <v>0</v>
      </c>
      <c r="M63" s="14">
        <v>0</v>
      </c>
      <c r="N63" s="14">
        <v>17</v>
      </c>
      <c r="O63" s="14">
        <v>15</v>
      </c>
      <c r="P63" s="23">
        <v>22</v>
      </c>
    </row>
    <row r="64" spans="1:16" ht="22.5" x14ac:dyDescent="0.25">
      <c r="A64" s="29" t="s">
        <v>423</v>
      </c>
      <c r="B64" s="29" t="s">
        <v>424</v>
      </c>
      <c r="C64" s="14">
        <v>39</v>
      </c>
      <c r="D64" s="14">
        <v>23</v>
      </c>
      <c r="E64" s="30">
        <v>0.69565217391304301</v>
      </c>
      <c r="F64" s="14">
        <v>0</v>
      </c>
      <c r="G64" s="14">
        <v>0</v>
      </c>
      <c r="H64" s="14">
        <v>1</v>
      </c>
      <c r="I64" s="14">
        <v>2</v>
      </c>
      <c r="J64" s="14">
        <v>9</v>
      </c>
      <c r="K64" s="14">
        <v>11</v>
      </c>
      <c r="L64" s="14">
        <v>0</v>
      </c>
      <c r="M64" s="14">
        <v>0</v>
      </c>
      <c r="N64" s="14">
        <v>2</v>
      </c>
      <c r="O64" s="14">
        <v>3</v>
      </c>
      <c r="P64" s="23">
        <v>2</v>
      </c>
    </row>
    <row r="65" spans="1:16" ht="33.75" x14ac:dyDescent="0.25">
      <c r="A65" s="29" t="s">
        <v>425</v>
      </c>
      <c r="B65" s="29" t="s">
        <v>426</v>
      </c>
      <c r="C65" s="14">
        <v>13</v>
      </c>
      <c r="D65" s="14">
        <v>8</v>
      </c>
      <c r="E65" s="30">
        <v>0.625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2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2</v>
      </c>
      <c r="E66" s="30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9</v>
      </c>
      <c r="D67" s="14">
        <v>7</v>
      </c>
      <c r="E67" s="30">
        <v>0.28571428571428598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7</v>
      </c>
      <c r="D69" s="14">
        <v>0</v>
      </c>
      <c r="E69" s="30">
        <v>0</v>
      </c>
      <c r="F69" s="14">
        <v>0</v>
      </c>
      <c r="G69" s="14">
        <v>0</v>
      </c>
      <c r="H69" s="14">
        <v>3</v>
      </c>
      <c r="I69" s="14">
        <v>3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3</v>
      </c>
    </row>
    <row r="70" spans="1:16" ht="33.75" x14ac:dyDescent="0.25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1</v>
      </c>
      <c r="P71" s="23">
        <v>0</v>
      </c>
    </row>
    <row r="72" spans="1:16" x14ac:dyDescent="0.25">
      <c r="A72" s="189" t="s">
        <v>439</v>
      </c>
      <c r="B72" s="190"/>
      <c r="C72" s="26">
        <v>3</v>
      </c>
      <c r="D72" s="26">
        <v>5</v>
      </c>
      <c r="E72" s="27">
        <v>-0.4</v>
      </c>
      <c r="F72" s="26">
        <v>1</v>
      </c>
      <c r="G72" s="26">
        <v>0</v>
      </c>
      <c r="H72" s="26">
        <v>0</v>
      </c>
      <c r="I72" s="26">
        <v>0</v>
      </c>
      <c r="J72" s="26">
        <v>1</v>
      </c>
      <c r="K72" s="26">
        <v>0</v>
      </c>
      <c r="L72" s="26">
        <v>1</v>
      </c>
      <c r="M72" s="26">
        <v>0</v>
      </c>
      <c r="N72" s="26">
        <v>1</v>
      </c>
      <c r="O72" s="26">
        <v>2</v>
      </c>
      <c r="P72" s="28">
        <v>0</v>
      </c>
    </row>
    <row r="73" spans="1:16" x14ac:dyDescent="0.25">
      <c r="A73" s="29" t="s">
        <v>440</v>
      </c>
      <c r="B73" s="29" t="s">
        <v>441</v>
      </c>
      <c r="C73" s="14">
        <v>3</v>
      </c>
      <c r="D73" s="14">
        <v>5</v>
      </c>
      <c r="E73" s="30">
        <v>-0.4</v>
      </c>
      <c r="F73" s="14">
        <v>1</v>
      </c>
      <c r="G73" s="14">
        <v>0</v>
      </c>
      <c r="H73" s="14">
        <v>0</v>
      </c>
      <c r="I73" s="14">
        <v>0</v>
      </c>
      <c r="J73" s="14">
        <v>1</v>
      </c>
      <c r="K73" s="14">
        <v>0</v>
      </c>
      <c r="L73" s="14">
        <v>1</v>
      </c>
      <c r="M73" s="14">
        <v>0</v>
      </c>
      <c r="N73" s="14">
        <v>1</v>
      </c>
      <c r="O73" s="14">
        <v>2</v>
      </c>
      <c r="P73" s="23">
        <v>0</v>
      </c>
    </row>
    <row r="74" spans="1:16" x14ac:dyDescent="0.25">
      <c r="A74" s="189" t="s">
        <v>442</v>
      </c>
      <c r="B74" s="190"/>
      <c r="C74" s="26">
        <v>162</v>
      </c>
      <c r="D74" s="26">
        <v>186</v>
      </c>
      <c r="E74" s="27">
        <v>-0.12903225806451599</v>
      </c>
      <c r="F74" s="26">
        <v>18</v>
      </c>
      <c r="G74" s="26">
        <v>4</v>
      </c>
      <c r="H74" s="26">
        <v>19</v>
      </c>
      <c r="I74" s="26">
        <v>15</v>
      </c>
      <c r="J74" s="26">
        <v>3</v>
      </c>
      <c r="K74" s="26">
        <v>1</v>
      </c>
      <c r="L74" s="26">
        <v>10</v>
      </c>
      <c r="M74" s="26">
        <v>10</v>
      </c>
      <c r="N74" s="26">
        <v>3</v>
      </c>
      <c r="O74" s="26">
        <v>3</v>
      </c>
      <c r="P74" s="28">
        <v>19</v>
      </c>
    </row>
    <row r="75" spans="1:16" x14ac:dyDescent="0.25">
      <c r="A75" s="29" t="s">
        <v>443</v>
      </c>
      <c r="B75" s="29" t="s">
        <v>444</v>
      </c>
      <c r="C75" s="14">
        <v>12</v>
      </c>
      <c r="D75" s="14">
        <v>36</v>
      </c>
      <c r="E75" s="30">
        <v>-0.66666666666666696</v>
      </c>
      <c r="F75" s="14">
        <v>10</v>
      </c>
      <c r="G75" s="14">
        <v>0</v>
      </c>
      <c r="H75" s="14">
        <v>7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2</v>
      </c>
      <c r="P75" s="23">
        <v>7</v>
      </c>
    </row>
    <row r="76" spans="1:16" ht="33.75" x14ac:dyDescent="0.25">
      <c r="A76" s="29" t="s">
        <v>445</v>
      </c>
      <c r="B76" s="29" t="s">
        <v>446</v>
      </c>
      <c r="C76" s="14">
        <v>6</v>
      </c>
      <c r="D76" s="14">
        <v>2</v>
      </c>
      <c r="E76" s="30">
        <v>2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73</v>
      </c>
      <c r="D77" s="14">
        <v>81</v>
      </c>
      <c r="E77" s="30">
        <v>-9.8765432098765399E-2</v>
      </c>
      <c r="F77" s="14">
        <v>7</v>
      </c>
      <c r="G77" s="14">
        <v>1</v>
      </c>
      <c r="H77" s="14">
        <v>8</v>
      </c>
      <c r="I77" s="14">
        <v>3</v>
      </c>
      <c r="J77" s="14">
        <v>1</v>
      </c>
      <c r="K77" s="14">
        <v>0</v>
      </c>
      <c r="L77" s="14">
        <v>10</v>
      </c>
      <c r="M77" s="14">
        <v>10</v>
      </c>
      <c r="N77" s="14">
        <v>1</v>
      </c>
      <c r="O77" s="14">
        <v>1</v>
      </c>
      <c r="P77" s="23">
        <v>9</v>
      </c>
    </row>
    <row r="78" spans="1:16" x14ac:dyDescent="0.25">
      <c r="A78" s="29" t="s">
        <v>449</v>
      </c>
      <c r="B78" s="29" t="s">
        <v>450</v>
      </c>
      <c r="C78" s="14">
        <v>4</v>
      </c>
      <c r="D78" s="14">
        <v>2</v>
      </c>
      <c r="E78" s="30">
        <v>1</v>
      </c>
      <c r="F78" s="14">
        <v>1</v>
      </c>
      <c r="G78" s="14">
        <v>1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3</v>
      </c>
      <c r="D79" s="14">
        <v>0</v>
      </c>
      <c r="E79" s="30">
        <v>0</v>
      </c>
      <c r="F79" s="14">
        <v>0</v>
      </c>
      <c r="G79" s="14">
        <v>0</v>
      </c>
      <c r="H79" s="14">
        <v>4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3</v>
      </c>
    </row>
    <row r="80" spans="1:16" ht="33.75" x14ac:dyDescent="0.25">
      <c r="A80" s="29" t="s">
        <v>453</v>
      </c>
      <c r="B80" s="29" t="s">
        <v>454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64</v>
      </c>
      <c r="D81" s="14">
        <v>65</v>
      </c>
      <c r="E81" s="30">
        <v>-1.5384615384615399E-2</v>
      </c>
      <c r="F81" s="14">
        <v>0</v>
      </c>
      <c r="G81" s="14">
        <v>2</v>
      </c>
      <c r="H81" s="14">
        <v>0</v>
      </c>
      <c r="I81" s="14">
        <v>1</v>
      </c>
      <c r="J81" s="14">
        <v>2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9" t="s">
        <v>457</v>
      </c>
      <c r="B82" s="190"/>
      <c r="C82" s="26">
        <v>43</v>
      </c>
      <c r="D82" s="26">
        <v>59</v>
      </c>
      <c r="E82" s="27">
        <v>-0.27118644067796599</v>
      </c>
      <c r="F82" s="26">
        <v>18</v>
      </c>
      <c r="G82" s="26">
        <v>25</v>
      </c>
      <c r="H82" s="26">
        <v>7</v>
      </c>
      <c r="I82" s="26">
        <v>17</v>
      </c>
      <c r="J82" s="26">
        <v>0</v>
      </c>
      <c r="K82" s="26">
        <v>0</v>
      </c>
      <c r="L82" s="26">
        <v>0</v>
      </c>
      <c r="M82" s="26">
        <v>0</v>
      </c>
      <c r="N82" s="26">
        <v>2</v>
      </c>
      <c r="O82" s="26">
        <v>0</v>
      </c>
      <c r="P82" s="28">
        <v>7</v>
      </c>
    </row>
    <row r="83" spans="1:16" x14ac:dyDescent="0.25">
      <c r="A83" s="29" t="s">
        <v>458</v>
      </c>
      <c r="B83" s="29" t="s">
        <v>459</v>
      </c>
      <c r="C83" s="14">
        <v>11</v>
      </c>
      <c r="D83" s="14">
        <v>20</v>
      </c>
      <c r="E83" s="30">
        <v>-0.45</v>
      </c>
      <c r="F83" s="14">
        <v>1</v>
      </c>
      <c r="G83" s="14">
        <v>0</v>
      </c>
      <c r="H83" s="14">
        <v>4</v>
      </c>
      <c r="I83" s="14">
        <v>8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25">
      <c r="A84" s="29" t="s">
        <v>460</v>
      </c>
      <c r="B84" s="29" t="s">
        <v>461</v>
      </c>
      <c r="C84" s="14">
        <v>32</v>
      </c>
      <c r="D84" s="14">
        <v>39</v>
      </c>
      <c r="E84" s="30">
        <v>-0.17948717948717899</v>
      </c>
      <c r="F84" s="14">
        <v>17</v>
      </c>
      <c r="G84" s="14">
        <v>25</v>
      </c>
      <c r="H84" s="14">
        <v>3</v>
      </c>
      <c r="I84" s="14">
        <v>9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6</v>
      </c>
    </row>
    <row r="85" spans="1:16" x14ac:dyDescent="0.25">
      <c r="A85" s="189" t="s">
        <v>462</v>
      </c>
      <c r="B85" s="190"/>
      <c r="C85" s="26">
        <v>197</v>
      </c>
      <c r="D85" s="26">
        <v>188</v>
      </c>
      <c r="E85" s="27">
        <v>4.7872340425531901E-2</v>
      </c>
      <c r="F85" s="26">
        <v>6</v>
      </c>
      <c r="G85" s="26">
        <v>1</v>
      </c>
      <c r="H85" s="26">
        <v>78</v>
      </c>
      <c r="I85" s="26">
        <v>61</v>
      </c>
      <c r="J85" s="26">
        <v>0</v>
      </c>
      <c r="K85" s="26">
        <v>0</v>
      </c>
      <c r="L85" s="26">
        <v>0</v>
      </c>
      <c r="M85" s="26">
        <v>0</v>
      </c>
      <c r="N85" s="26">
        <v>6</v>
      </c>
      <c r="O85" s="26">
        <v>0</v>
      </c>
      <c r="P85" s="28">
        <v>35</v>
      </c>
    </row>
    <row r="86" spans="1:16" x14ac:dyDescent="0.25">
      <c r="A86" s="29" t="s">
        <v>463</v>
      </c>
      <c r="B86" s="29" t="s">
        <v>464</v>
      </c>
      <c r="C86" s="14">
        <v>1</v>
      </c>
      <c r="D86" s="14">
        <v>1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1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8</v>
      </c>
      <c r="D89" s="14">
        <v>6</v>
      </c>
      <c r="E89" s="30">
        <v>0.33333333333333298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471</v>
      </c>
      <c r="B90" s="29" t="s">
        <v>472</v>
      </c>
      <c r="C90" s="14">
        <v>1</v>
      </c>
      <c r="D90" s="14">
        <v>1</v>
      </c>
      <c r="E90" s="30">
        <v>0</v>
      </c>
      <c r="F90" s="14">
        <v>1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22</v>
      </c>
      <c r="D91" s="14">
        <v>16</v>
      </c>
      <c r="E91" s="30">
        <v>0.375</v>
      </c>
      <c r="F91" s="14">
        <v>1</v>
      </c>
      <c r="G91" s="14">
        <v>0</v>
      </c>
      <c r="H91" s="14">
        <v>4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3">
        <v>1</v>
      </c>
    </row>
    <row r="92" spans="1:16" x14ac:dyDescent="0.25">
      <c r="A92" s="29" t="s">
        <v>475</v>
      </c>
      <c r="B92" s="29" t="s">
        <v>476</v>
      </c>
      <c r="C92" s="14">
        <v>3</v>
      </c>
      <c r="D92" s="14">
        <v>7</v>
      </c>
      <c r="E92" s="30">
        <v>-0.57142857142857095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0</v>
      </c>
    </row>
    <row r="93" spans="1:16" x14ac:dyDescent="0.25">
      <c r="A93" s="29" t="s">
        <v>477</v>
      </c>
      <c r="B93" s="29" t="s">
        <v>478</v>
      </c>
      <c r="C93" s="14">
        <v>16</v>
      </c>
      <c r="D93" s="14">
        <v>15</v>
      </c>
      <c r="E93" s="30">
        <v>6.6666666666666693E-2</v>
      </c>
      <c r="F93" s="14">
        <v>1</v>
      </c>
      <c r="G93" s="14">
        <v>1</v>
      </c>
      <c r="H93" s="14">
        <v>2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25">
      <c r="A94" s="29" t="s">
        <v>479</v>
      </c>
      <c r="B94" s="29" t="s">
        <v>480</v>
      </c>
      <c r="C94" s="14">
        <v>146</v>
      </c>
      <c r="D94" s="14">
        <v>142</v>
      </c>
      <c r="E94" s="30">
        <v>2.8169014084507001E-2</v>
      </c>
      <c r="F94" s="14">
        <v>3</v>
      </c>
      <c r="G94" s="14">
        <v>0</v>
      </c>
      <c r="H94" s="14">
        <v>72</v>
      </c>
      <c r="I94" s="14">
        <v>61</v>
      </c>
      <c r="J94" s="14">
        <v>0</v>
      </c>
      <c r="K94" s="14">
        <v>0</v>
      </c>
      <c r="L94" s="14">
        <v>0</v>
      </c>
      <c r="M94" s="14">
        <v>0</v>
      </c>
      <c r="N94" s="14">
        <v>4</v>
      </c>
      <c r="O94" s="14">
        <v>0</v>
      </c>
      <c r="P94" s="23">
        <v>32</v>
      </c>
    </row>
    <row r="95" spans="1:16" ht="22.5" x14ac:dyDescent="0.25">
      <c r="A95" s="29" t="s">
        <v>481</v>
      </c>
      <c r="B95" s="29" t="s">
        <v>482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9" t="s">
        <v>485</v>
      </c>
      <c r="B97" s="190"/>
      <c r="C97" s="26">
        <v>8602</v>
      </c>
      <c r="D97" s="26">
        <v>5799</v>
      </c>
      <c r="E97" s="27">
        <v>0.48335919986204501</v>
      </c>
      <c r="F97" s="26">
        <v>428</v>
      </c>
      <c r="G97" s="26">
        <v>320</v>
      </c>
      <c r="H97" s="26">
        <v>1608</v>
      </c>
      <c r="I97" s="26">
        <v>1552</v>
      </c>
      <c r="J97" s="26">
        <v>6</v>
      </c>
      <c r="K97" s="26">
        <v>7</v>
      </c>
      <c r="L97" s="26">
        <v>13</v>
      </c>
      <c r="M97" s="26">
        <v>6</v>
      </c>
      <c r="N97" s="26">
        <v>16</v>
      </c>
      <c r="O97" s="26">
        <v>272</v>
      </c>
      <c r="P97" s="28">
        <v>974</v>
      </c>
    </row>
    <row r="98" spans="1:16" x14ac:dyDescent="0.25">
      <c r="A98" s="29" t="s">
        <v>486</v>
      </c>
      <c r="B98" s="29" t="s">
        <v>487</v>
      </c>
      <c r="C98" s="14">
        <v>839</v>
      </c>
      <c r="D98" s="14">
        <v>767</v>
      </c>
      <c r="E98" s="30">
        <v>9.3872229465449805E-2</v>
      </c>
      <c r="F98" s="14">
        <v>95</v>
      </c>
      <c r="G98" s="14">
        <v>75</v>
      </c>
      <c r="H98" s="14">
        <v>243</v>
      </c>
      <c r="I98" s="14">
        <v>212</v>
      </c>
      <c r="J98" s="14">
        <v>2</v>
      </c>
      <c r="K98" s="14">
        <v>1</v>
      </c>
      <c r="L98" s="14">
        <v>0</v>
      </c>
      <c r="M98" s="14">
        <v>0</v>
      </c>
      <c r="N98" s="14">
        <v>2</v>
      </c>
      <c r="O98" s="14">
        <v>3</v>
      </c>
      <c r="P98" s="23">
        <v>136</v>
      </c>
    </row>
    <row r="99" spans="1:16" x14ac:dyDescent="0.25">
      <c r="A99" s="29" t="s">
        <v>488</v>
      </c>
      <c r="B99" s="29" t="s">
        <v>489</v>
      </c>
      <c r="C99" s="14">
        <v>1095</v>
      </c>
      <c r="D99" s="14">
        <v>1219</v>
      </c>
      <c r="E99" s="30">
        <v>-0.10172272354388801</v>
      </c>
      <c r="F99" s="14">
        <v>103</v>
      </c>
      <c r="G99" s="14">
        <v>68</v>
      </c>
      <c r="H99" s="14">
        <v>399</v>
      </c>
      <c r="I99" s="14">
        <v>269</v>
      </c>
      <c r="J99" s="14">
        <v>2</v>
      </c>
      <c r="K99" s="14">
        <v>1</v>
      </c>
      <c r="L99" s="14">
        <v>6</v>
      </c>
      <c r="M99" s="14">
        <v>0</v>
      </c>
      <c r="N99" s="14">
        <v>0</v>
      </c>
      <c r="O99" s="14">
        <v>70</v>
      </c>
      <c r="P99" s="23">
        <v>231</v>
      </c>
    </row>
    <row r="100" spans="1:16" ht="33.75" x14ac:dyDescent="0.25">
      <c r="A100" s="29" t="s">
        <v>490</v>
      </c>
      <c r="B100" s="29" t="s">
        <v>491</v>
      </c>
      <c r="C100" s="14">
        <v>112</v>
      </c>
      <c r="D100" s="14">
        <v>114</v>
      </c>
      <c r="E100" s="30">
        <v>-1.7543859649122799E-2</v>
      </c>
      <c r="F100" s="14">
        <v>30</v>
      </c>
      <c r="G100" s="14">
        <v>35</v>
      </c>
      <c r="H100" s="14">
        <v>118</v>
      </c>
      <c r="I100" s="14">
        <v>230</v>
      </c>
      <c r="J100" s="14">
        <v>0</v>
      </c>
      <c r="K100" s="14">
        <v>1</v>
      </c>
      <c r="L100" s="14">
        <v>0</v>
      </c>
      <c r="M100" s="14">
        <v>1</v>
      </c>
      <c r="N100" s="14">
        <v>0</v>
      </c>
      <c r="O100" s="14">
        <v>51</v>
      </c>
      <c r="P100" s="23">
        <v>143</v>
      </c>
    </row>
    <row r="101" spans="1:16" ht="22.5" x14ac:dyDescent="0.25">
      <c r="A101" s="29" t="s">
        <v>492</v>
      </c>
      <c r="B101" s="29" t="s">
        <v>493</v>
      </c>
      <c r="C101" s="14">
        <v>2192</v>
      </c>
      <c r="D101" s="14">
        <v>667</v>
      </c>
      <c r="E101" s="30">
        <v>2.2863568215892101</v>
      </c>
      <c r="F101" s="14">
        <v>92</v>
      </c>
      <c r="G101" s="14">
        <v>75</v>
      </c>
      <c r="H101" s="14">
        <v>173</v>
      </c>
      <c r="I101" s="14">
        <v>173</v>
      </c>
      <c r="J101" s="14">
        <v>2</v>
      </c>
      <c r="K101" s="14">
        <v>2</v>
      </c>
      <c r="L101" s="14">
        <v>2</v>
      </c>
      <c r="M101" s="14">
        <v>0</v>
      </c>
      <c r="N101" s="14">
        <v>0</v>
      </c>
      <c r="O101" s="14">
        <v>119</v>
      </c>
      <c r="P101" s="23">
        <v>121</v>
      </c>
    </row>
    <row r="102" spans="1:16" x14ac:dyDescent="0.25">
      <c r="A102" s="29" t="s">
        <v>494</v>
      </c>
      <c r="B102" s="29" t="s">
        <v>495</v>
      </c>
      <c r="C102" s="14">
        <v>19</v>
      </c>
      <c r="D102" s="14">
        <v>21</v>
      </c>
      <c r="E102" s="30">
        <v>-9.5238095238095205E-2</v>
      </c>
      <c r="F102" s="14">
        <v>0</v>
      </c>
      <c r="G102" s="14">
        <v>0</v>
      </c>
      <c r="H102" s="14">
        <v>3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ht="22.5" x14ac:dyDescent="0.25">
      <c r="A103" s="29" t="s">
        <v>496</v>
      </c>
      <c r="B103" s="29" t="s">
        <v>497</v>
      </c>
      <c r="C103" s="14">
        <v>188</v>
      </c>
      <c r="D103" s="14">
        <v>134</v>
      </c>
      <c r="E103" s="30">
        <v>0.402985074626866</v>
      </c>
      <c r="F103" s="14">
        <v>10</v>
      </c>
      <c r="G103" s="14">
        <v>6</v>
      </c>
      <c r="H103" s="14">
        <v>33</v>
      </c>
      <c r="I103" s="14">
        <v>19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4</v>
      </c>
      <c r="P103" s="23">
        <v>14</v>
      </c>
    </row>
    <row r="104" spans="1:16" x14ac:dyDescent="0.25">
      <c r="A104" s="29" t="s">
        <v>498</v>
      </c>
      <c r="B104" s="29" t="s">
        <v>499</v>
      </c>
      <c r="C104" s="14">
        <v>177</v>
      </c>
      <c r="D104" s="14">
        <v>225</v>
      </c>
      <c r="E104" s="30">
        <v>-0.21333333333333299</v>
      </c>
      <c r="F104" s="14">
        <v>3</v>
      </c>
      <c r="G104" s="14">
        <v>2</v>
      </c>
      <c r="H104" s="14">
        <v>13</v>
      </c>
      <c r="I104" s="14">
        <v>4</v>
      </c>
      <c r="J104" s="14">
        <v>0</v>
      </c>
      <c r="K104" s="14">
        <v>0</v>
      </c>
      <c r="L104" s="14">
        <v>1</v>
      </c>
      <c r="M104" s="14">
        <v>0</v>
      </c>
      <c r="N104" s="14">
        <v>1</v>
      </c>
      <c r="O104" s="14">
        <v>3</v>
      </c>
      <c r="P104" s="23">
        <v>2</v>
      </c>
    </row>
    <row r="105" spans="1:16" x14ac:dyDescent="0.25">
      <c r="A105" s="29" t="s">
        <v>500</v>
      </c>
      <c r="B105" s="29" t="s">
        <v>501</v>
      </c>
      <c r="C105" s="14">
        <v>2575</v>
      </c>
      <c r="D105" s="14">
        <v>1248</v>
      </c>
      <c r="E105" s="30">
        <v>1.0633012820512799</v>
      </c>
      <c r="F105" s="14">
        <v>9</v>
      </c>
      <c r="G105" s="14">
        <v>6</v>
      </c>
      <c r="H105" s="14">
        <v>272</v>
      </c>
      <c r="I105" s="14">
        <v>251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5</v>
      </c>
      <c r="P105" s="23">
        <v>102</v>
      </c>
    </row>
    <row r="106" spans="1:16" ht="22.5" x14ac:dyDescent="0.25">
      <c r="A106" s="29" t="s">
        <v>502</v>
      </c>
      <c r="B106" s="29" t="s">
        <v>503</v>
      </c>
      <c r="C106" s="14">
        <v>396</v>
      </c>
      <c r="D106" s="14">
        <v>377</v>
      </c>
      <c r="E106" s="30">
        <v>5.0397877984084898E-2</v>
      </c>
      <c r="F106" s="14">
        <v>3</v>
      </c>
      <c r="G106" s="14">
        <v>2</v>
      </c>
      <c r="H106" s="14">
        <v>88</v>
      </c>
      <c r="I106" s="14">
        <v>59</v>
      </c>
      <c r="J106" s="14">
        <v>0</v>
      </c>
      <c r="K106" s="14">
        <v>0</v>
      </c>
      <c r="L106" s="14">
        <v>1</v>
      </c>
      <c r="M106" s="14">
        <v>0</v>
      </c>
      <c r="N106" s="14">
        <v>3</v>
      </c>
      <c r="O106" s="14">
        <v>1</v>
      </c>
      <c r="P106" s="23">
        <v>43</v>
      </c>
    </row>
    <row r="107" spans="1:16" ht="22.5" x14ac:dyDescent="0.25">
      <c r="A107" s="29" t="s">
        <v>504</v>
      </c>
      <c r="B107" s="29" t="s">
        <v>505</v>
      </c>
      <c r="C107" s="14">
        <v>50</v>
      </c>
      <c r="D107" s="14">
        <v>52</v>
      </c>
      <c r="E107" s="30">
        <v>-3.8461538461538498E-2</v>
      </c>
      <c r="F107" s="14">
        <v>0</v>
      </c>
      <c r="G107" s="14">
        <v>0</v>
      </c>
      <c r="H107" s="14">
        <v>20</v>
      </c>
      <c r="I107" s="14">
        <v>43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8</v>
      </c>
      <c r="P107" s="23">
        <v>10</v>
      </c>
    </row>
    <row r="108" spans="1:16" x14ac:dyDescent="0.25">
      <c r="A108" s="29" t="s">
        <v>506</v>
      </c>
      <c r="B108" s="29" t="s">
        <v>507</v>
      </c>
      <c r="C108" s="14">
        <v>3</v>
      </c>
      <c r="D108" s="14">
        <v>5</v>
      </c>
      <c r="E108" s="30">
        <v>-0.4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508</v>
      </c>
      <c r="B109" s="29" t="s">
        <v>509</v>
      </c>
      <c r="C109" s="14">
        <v>9</v>
      </c>
      <c r="D109" s="14">
        <v>3</v>
      </c>
      <c r="E109" s="30">
        <v>2</v>
      </c>
      <c r="F109" s="14">
        <v>0</v>
      </c>
      <c r="G109" s="14">
        <v>0</v>
      </c>
      <c r="H109" s="14">
        <v>2</v>
      </c>
      <c r="I109" s="14">
        <v>8</v>
      </c>
      <c r="J109" s="14">
        <v>0</v>
      </c>
      <c r="K109" s="14">
        <v>0</v>
      </c>
      <c r="L109" s="14">
        <v>0</v>
      </c>
      <c r="M109" s="14">
        <v>0</v>
      </c>
      <c r="N109" s="14">
        <v>4</v>
      </c>
      <c r="O109" s="14">
        <v>0</v>
      </c>
      <c r="P109" s="23">
        <v>3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747</v>
      </c>
      <c r="D111" s="14">
        <v>743</v>
      </c>
      <c r="E111" s="30">
        <v>5.3835800807537004E-3</v>
      </c>
      <c r="F111" s="14">
        <v>76</v>
      </c>
      <c r="G111" s="14">
        <v>45</v>
      </c>
      <c r="H111" s="14">
        <v>156</v>
      </c>
      <c r="I111" s="14">
        <v>171</v>
      </c>
      <c r="J111" s="14">
        <v>0</v>
      </c>
      <c r="K111" s="14">
        <v>2</v>
      </c>
      <c r="L111" s="14">
        <v>3</v>
      </c>
      <c r="M111" s="14">
        <v>3</v>
      </c>
      <c r="N111" s="14">
        <v>0</v>
      </c>
      <c r="O111" s="14">
        <v>6</v>
      </c>
      <c r="P111" s="23">
        <v>87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43</v>
      </c>
      <c r="D113" s="14">
        <v>33</v>
      </c>
      <c r="E113" s="30">
        <v>0.30303030303030298</v>
      </c>
      <c r="F113" s="14">
        <v>1</v>
      </c>
      <c r="G113" s="14">
        <v>1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1</v>
      </c>
      <c r="N113" s="14">
        <v>0</v>
      </c>
      <c r="O113" s="14">
        <v>0</v>
      </c>
      <c r="P113" s="23">
        <v>8</v>
      </c>
    </row>
    <row r="114" spans="1:16" x14ac:dyDescent="0.25">
      <c r="A114" s="29" t="s">
        <v>518</v>
      </c>
      <c r="B114" s="29" t="s">
        <v>519</v>
      </c>
      <c r="C114" s="14">
        <v>6</v>
      </c>
      <c r="D114" s="14">
        <v>4</v>
      </c>
      <c r="E114" s="30">
        <v>0.5</v>
      </c>
      <c r="F114" s="14">
        <v>1</v>
      </c>
      <c r="G114" s="14">
        <v>1</v>
      </c>
      <c r="H114" s="14">
        <v>1</v>
      </c>
      <c r="I114" s="14">
        <v>2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6</v>
      </c>
      <c r="D115" s="14">
        <v>9</v>
      </c>
      <c r="E115" s="30">
        <v>-0.33333333333333298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522</v>
      </c>
      <c r="B116" s="29" t="s">
        <v>523</v>
      </c>
      <c r="C116" s="14">
        <v>8</v>
      </c>
      <c r="D116" s="14">
        <v>4</v>
      </c>
      <c r="E116" s="30">
        <v>1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524</v>
      </c>
      <c r="B117" s="29" t="s">
        <v>525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526</v>
      </c>
      <c r="B118" s="29" t="s">
        <v>527</v>
      </c>
      <c r="C118" s="14">
        <v>1</v>
      </c>
      <c r="D118" s="14">
        <v>0</v>
      </c>
      <c r="E118" s="30">
        <v>0</v>
      </c>
      <c r="F118" s="14">
        <v>0</v>
      </c>
      <c r="G118" s="14">
        <v>0</v>
      </c>
      <c r="H118" s="14">
        <v>1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1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4</v>
      </c>
      <c r="D120" s="14">
        <v>5</v>
      </c>
      <c r="E120" s="30">
        <v>-0.2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532</v>
      </c>
      <c r="B121" s="29" t="s">
        <v>533</v>
      </c>
      <c r="C121" s="14">
        <v>63</v>
      </c>
      <c r="D121" s="14">
        <v>82</v>
      </c>
      <c r="E121" s="30">
        <v>-0.23170731707317099</v>
      </c>
      <c r="F121" s="14">
        <v>4</v>
      </c>
      <c r="G121" s="14">
        <v>4</v>
      </c>
      <c r="H121" s="14">
        <v>36</v>
      </c>
      <c r="I121" s="14">
        <v>60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2</v>
      </c>
      <c r="P121" s="23">
        <v>39</v>
      </c>
    </row>
    <row r="122" spans="1:16" x14ac:dyDescent="0.25">
      <c r="A122" s="29" t="s">
        <v>534</v>
      </c>
      <c r="B122" s="29" t="s">
        <v>535</v>
      </c>
      <c r="C122" s="14">
        <v>6</v>
      </c>
      <c r="D122" s="14">
        <v>7</v>
      </c>
      <c r="E122" s="30">
        <v>-0.14285714285714299</v>
      </c>
      <c r="F122" s="14">
        <v>0</v>
      </c>
      <c r="G122" s="14">
        <v>0</v>
      </c>
      <c r="H122" s="14">
        <v>1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536</v>
      </c>
      <c r="B123" s="29" t="s">
        <v>537</v>
      </c>
      <c r="C123" s="14">
        <v>9</v>
      </c>
      <c r="D123" s="14">
        <v>6</v>
      </c>
      <c r="E123" s="30">
        <v>0.5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1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2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4</v>
      </c>
      <c r="D126" s="14">
        <v>9</v>
      </c>
      <c r="E126" s="30">
        <v>-0.55555555555555503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1</v>
      </c>
      <c r="E127" s="30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47</v>
      </c>
      <c r="D128" s="14">
        <v>59</v>
      </c>
      <c r="E128" s="30">
        <v>-0.20338983050847501</v>
      </c>
      <c r="F128" s="14">
        <v>0</v>
      </c>
      <c r="G128" s="14">
        <v>0</v>
      </c>
      <c r="H128" s="14">
        <v>41</v>
      </c>
      <c r="I128" s="14">
        <v>38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33</v>
      </c>
    </row>
    <row r="129" spans="1:16" ht="22.5" x14ac:dyDescent="0.25">
      <c r="A129" s="29" t="s">
        <v>548</v>
      </c>
      <c r="B129" s="29" t="s">
        <v>549</v>
      </c>
      <c r="C129" s="14">
        <v>1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5</v>
      </c>
      <c r="E130" s="30">
        <v>-1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9" t="s">
        <v>552</v>
      </c>
      <c r="B131" s="190"/>
      <c r="C131" s="26">
        <v>6</v>
      </c>
      <c r="D131" s="26">
        <v>3</v>
      </c>
      <c r="E131" s="27">
        <v>1</v>
      </c>
      <c r="F131" s="26">
        <v>0</v>
      </c>
      <c r="G131" s="26">
        <v>0</v>
      </c>
      <c r="H131" s="26">
        <v>2</v>
      </c>
      <c r="I131" s="26">
        <v>5</v>
      </c>
      <c r="J131" s="26">
        <v>0</v>
      </c>
      <c r="K131" s="26">
        <v>0</v>
      </c>
      <c r="L131" s="26">
        <v>0</v>
      </c>
      <c r="M131" s="26">
        <v>0</v>
      </c>
      <c r="N131" s="26">
        <v>10</v>
      </c>
      <c r="O131" s="26">
        <v>0</v>
      </c>
      <c r="P131" s="28">
        <v>9</v>
      </c>
    </row>
    <row r="132" spans="1:16" x14ac:dyDescent="0.25">
      <c r="A132" s="29" t="s">
        <v>553</v>
      </c>
      <c r="B132" s="29" t="s">
        <v>554</v>
      </c>
      <c r="C132" s="14">
        <v>5</v>
      </c>
      <c r="D132" s="14">
        <v>1</v>
      </c>
      <c r="E132" s="30">
        <v>4</v>
      </c>
      <c r="F132" s="14">
        <v>0</v>
      </c>
      <c r="G132" s="14">
        <v>0</v>
      </c>
      <c r="H132" s="14">
        <v>1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9</v>
      </c>
      <c r="O132" s="14">
        <v>0</v>
      </c>
      <c r="P132" s="23">
        <v>6</v>
      </c>
    </row>
    <row r="133" spans="1:16" x14ac:dyDescent="0.25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1</v>
      </c>
      <c r="D134" s="14">
        <v>2</v>
      </c>
      <c r="E134" s="30">
        <v>-0.5</v>
      </c>
      <c r="F134" s="14">
        <v>0</v>
      </c>
      <c r="G134" s="14">
        <v>0</v>
      </c>
      <c r="H134" s="14">
        <v>1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3</v>
      </c>
    </row>
    <row r="135" spans="1:16" x14ac:dyDescent="0.25">
      <c r="A135" s="29" t="s">
        <v>559</v>
      </c>
      <c r="B135" s="29" t="s">
        <v>560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9" t="s">
        <v>563</v>
      </c>
      <c r="B137" s="190"/>
      <c r="C137" s="26">
        <v>80</v>
      </c>
      <c r="D137" s="26">
        <v>80</v>
      </c>
      <c r="E137" s="27">
        <v>0</v>
      </c>
      <c r="F137" s="26">
        <v>0</v>
      </c>
      <c r="G137" s="26">
        <v>0</v>
      </c>
      <c r="H137" s="26">
        <v>4</v>
      </c>
      <c r="I137" s="26">
        <v>6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1</v>
      </c>
    </row>
    <row r="138" spans="1:16" ht="22.5" x14ac:dyDescent="0.25">
      <c r="A138" s="29" t="s">
        <v>564</v>
      </c>
      <c r="B138" s="29" t="s">
        <v>565</v>
      </c>
      <c r="C138" s="14">
        <v>3</v>
      </c>
      <c r="D138" s="14">
        <v>2</v>
      </c>
      <c r="E138" s="30">
        <v>0.5</v>
      </c>
      <c r="F138" s="14">
        <v>0</v>
      </c>
      <c r="G138" s="14">
        <v>0</v>
      </c>
      <c r="H138" s="14">
        <v>1</v>
      </c>
      <c r="I138" s="14">
        <v>3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566</v>
      </c>
      <c r="B139" s="29" t="s">
        <v>567</v>
      </c>
      <c r="C139" s="14">
        <v>1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1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73</v>
      </c>
      <c r="D142" s="14">
        <v>47</v>
      </c>
      <c r="E142" s="30">
        <v>0.55319148936170204</v>
      </c>
      <c r="F142" s="14">
        <v>0</v>
      </c>
      <c r="G142" s="14">
        <v>0</v>
      </c>
      <c r="H142" s="14">
        <v>2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574</v>
      </c>
      <c r="B143" s="29" t="s">
        <v>575</v>
      </c>
      <c r="C143" s="14">
        <v>2</v>
      </c>
      <c r="D143" s="14">
        <v>31</v>
      </c>
      <c r="E143" s="30">
        <v>-0.93548387096774199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9" t="s">
        <v>576</v>
      </c>
      <c r="B144" s="190"/>
      <c r="C144" s="26">
        <v>3</v>
      </c>
      <c r="D144" s="26">
        <v>11</v>
      </c>
      <c r="E144" s="27">
        <v>-0.72727272727272696</v>
      </c>
      <c r="F144" s="26">
        <v>0</v>
      </c>
      <c r="G144" s="26">
        <v>0</v>
      </c>
      <c r="H144" s="26">
        <v>4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577</v>
      </c>
      <c r="B145" s="29" t="s">
        <v>578</v>
      </c>
      <c r="C145" s="14">
        <v>3</v>
      </c>
      <c r="D145" s="14">
        <v>1</v>
      </c>
      <c r="E145" s="30">
        <v>2</v>
      </c>
      <c r="F145" s="14">
        <v>0</v>
      </c>
      <c r="G145" s="14">
        <v>0</v>
      </c>
      <c r="H145" s="14">
        <v>4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0</v>
      </c>
      <c r="D146" s="14">
        <v>10</v>
      </c>
      <c r="E146" s="30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9" t="s">
        <v>581</v>
      </c>
      <c r="B147" s="190"/>
      <c r="C147" s="26">
        <v>52</v>
      </c>
      <c r="D147" s="26">
        <v>48</v>
      </c>
      <c r="E147" s="27">
        <v>8.3333333333333301E-2</v>
      </c>
      <c r="F147" s="26">
        <v>8</v>
      </c>
      <c r="G147" s="26">
        <v>4</v>
      </c>
      <c r="H147" s="26">
        <v>28</v>
      </c>
      <c r="I147" s="26">
        <v>23</v>
      </c>
      <c r="J147" s="26">
        <v>0</v>
      </c>
      <c r="K147" s="26">
        <v>0</v>
      </c>
      <c r="L147" s="26">
        <v>0</v>
      </c>
      <c r="M147" s="26">
        <v>0</v>
      </c>
      <c r="N147" s="26">
        <v>28</v>
      </c>
      <c r="O147" s="26">
        <v>0</v>
      </c>
      <c r="P147" s="28">
        <v>20</v>
      </c>
    </row>
    <row r="148" spans="1:16" ht="22.5" x14ac:dyDescent="0.25">
      <c r="A148" s="29" t="s">
        <v>582</v>
      </c>
      <c r="B148" s="29" t="s">
        <v>583</v>
      </c>
      <c r="C148" s="14">
        <v>9</v>
      </c>
      <c r="D148" s="14">
        <v>6</v>
      </c>
      <c r="E148" s="30">
        <v>0.5</v>
      </c>
      <c r="F148" s="14">
        <v>0</v>
      </c>
      <c r="G148" s="14">
        <v>0</v>
      </c>
      <c r="H148" s="14">
        <v>5</v>
      </c>
      <c r="I148" s="14">
        <v>4</v>
      </c>
      <c r="J148" s="14">
        <v>0</v>
      </c>
      <c r="K148" s="14">
        <v>0</v>
      </c>
      <c r="L148" s="14">
        <v>0</v>
      </c>
      <c r="M148" s="14">
        <v>0</v>
      </c>
      <c r="N148" s="14">
        <v>16</v>
      </c>
      <c r="O148" s="14">
        <v>0</v>
      </c>
      <c r="P148" s="23">
        <v>1</v>
      </c>
    </row>
    <row r="149" spans="1:16" ht="22.5" x14ac:dyDescent="0.25">
      <c r="A149" s="29" t="s">
        <v>584</v>
      </c>
      <c r="B149" s="29" t="s">
        <v>585</v>
      </c>
      <c r="C149" s="14">
        <v>6</v>
      </c>
      <c r="D149" s="14">
        <v>3</v>
      </c>
      <c r="E149" s="30">
        <v>1</v>
      </c>
      <c r="F149" s="14">
        <v>0</v>
      </c>
      <c r="G149" s="14">
        <v>0</v>
      </c>
      <c r="H149" s="14">
        <v>2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3</v>
      </c>
      <c r="D151" s="14">
        <v>6</v>
      </c>
      <c r="E151" s="30">
        <v>-0.5</v>
      </c>
      <c r="F151" s="14">
        <v>0</v>
      </c>
      <c r="G151" s="14">
        <v>0</v>
      </c>
      <c r="H151" s="14">
        <v>4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2</v>
      </c>
    </row>
    <row r="152" spans="1:16" ht="33.75" x14ac:dyDescent="0.25">
      <c r="A152" s="29" t="s">
        <v>590</v>
      </c>
      <c r="B152" s="29" t="s">
        <v>591</v>
      </c>
      <c r="C152" s="14">
        <v>1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0</v>
      </c>
      <c r="D153" s="14">
        <v>3</v>
      </c>
      <c r="E153" s="30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14</v>
      </c>
      <c r="D154" s="14">
        <v>2</v>
      </c>
      <c r="E154" s="30">
        <v>6</v>
      </c>
      <c r="F154" s="14">
        <v>1</v>
      </c>
      <c r="G154" s="14">
        <v>1</v>
      </c>
      <c r="H154" s="14">
        <v>9</v>
      </c>
      <c r="I154" s="14">
        <v>11</v>
      </c>
      <c r="J154" s="14">
        <v>0</v>
      </c>
      <c r="K154" s="14">
        <v>0</v>
      </c>
      <c r="L154" s="14">
        <v>0</v>
      </c>
      <c r="M154" s="14">
        <v>0</v>
      </c>
      <c r="N154" s="14">
        <v>8</v>
      </c>
      <c r="O154" s="14">
        <v>0</v>
      </c>
      <c r="P154" s="23">
        <v>13</v>
      </c>
    </row>
    <row r="155" spans="1:16" ht="22.5" x14ac:dyDescent="0.25">
      <c r="A155" s="29" t="s">
        <v>596</v>
      </c>
      <c r="B155" s="29" t="s">
        <v>597</v>
      </c>
      <c r="C155" s="14">
        <v>19</v>
      </c>
      <c r="D155" s="14">
        <v>28</v>
      </c>
      <c r="E155" s="30">
        <v>-0.32142857142857101</v>
      </c>
      <c r="F155" s="14">
        <v>7</v>
      </c>
      <c r="G155" s="14">
        <v>3</v>
      </c>
      <c r="H155" s="14">
        <v>8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4</v>
      </c>
    </row>
    <row r="156" spans="1:16" x14ac:dyDescent="0.25">
      <c r="A156" s="189" t="s">
        <v>598</v>
      </c>
      <c r="B156" s="190"/>
      <c r="C156" s="26">
        <v>52</v>
      </c>
      <c r="D156" s="26">
        <v>42</v>
      </c>
      <c r="E156" s="27">
        <v>0.238095238095238</v>
      </c>
      <c r="F156" s="26">
        <v>0</v>
      </c>
      <c r="G156" s="26">
        <v>0</v>
      </c>
      <c r="H156" s="26">
        <v>8</v>
      </c>
      <c r="I156" s="26">
        <v>4</v>
      </c>
      <c r="J156" s="26">
        <v>3</v>
      </c>
      <c r="K156" s="26">
        <v>2</v>
      </c>
      <c r="L156" s="26">
        <v>0</v>
      </c>
      <c r="M156" s="26">
        <v>0</v>
      </c>
      <c r="N156" s="26">
        <v>6</v>
      </c>
      <c r="O156" s="26">
        <v>3</v>
      </c>
      <c r="P156" s="28">
        <v>5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1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1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2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12</v>
      </c>
      <c r="D161" s="14">
        <v>8</v>
      </c>
      <c r="E161" s="30">
        <v>0.5</v>
      </c>
      <c r="F161" s="14">
        <v>0</v>
      </c>
      <c r="G161" s="14">
        <v>0</v>
      </c>
      <c r="H161" s="14">
        <v>2</v>
      </c>
      <c r="I161" s="14">
        <v>1</v>
      </c>
      <c r="J161" s="14">
        <v>3</v>
      </c>
      <c r="K161" s="14">
        <v>2</v>
      </c>
      <c r="L161" s="14">
        <v>0</v>
      </c>
      <c r="M161" s="14">
        <v>0</v>
      </c>
      <c r="N161" s="14">
        <v>0</v>
      </c>
      <c r="O161" s="14">
        <v>2</v>
      </c>
      <c r="P161" s="23">
        <v>1</v>
      </c>
    </row>
    <row r="162" spans="1:16" x14ac:dyDescent="0.25">
      <c r="A162" s="29" t="s">
        <v>609</v>
      </c>
      <c r="B162" s="29" t="s">
        <v>610</v>
      </c>
      <c r="C162" s="14">
        <v>31</v>
      </c>
      <c r="D162" s="14">
        <v>23</v>
      </c>
      <c r="E162" s="30">
        <v>0.34782608695652201</v>
      </c>
      <c r="F162" s="14">
        <v>0</v>
      </c>
      <c r="G162" s="14">
        <v>0</v>
      </c>
      <c r="H162" s="14">
        <v>2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1</v>
      </c>
      <c r="P162" s="23">
        <v>1</v>
      </c>
    </row>
    <row r="163" spans="1:16" ht="22.5" x14ac:dyDescent="0.25">
      <c r="A163" s="29" t="s">
        <v>611</v>
      </c>
      <c r="B163" s="29" t="s">
        <v>612</v>
      </c>
      <c r="C163" s="14">
        <v>3</v>
      </c>
      <c r="D163" s="14">
        <v>4</v>
      </c>
      <c r="E163" s="30">
        <v>-0.25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2</v>
      </c>
    </row>
    <row r="164" spans="1:16" x14ac:dyDescent="0.25">
      <c r="A164" s="29" t="s">
        <v>613</v>
      </c>
      <c r="B164" s="29" t="s">
        <v>614</v>
      </c>
      <c r="C164" s="14">
        <v>1</v>
      </c>
      <c r="D164" s="14">
        <v>2</v>
      </c>
      <c r="E164" s="30">
        <v>-0.5</v>
      </c>
      <c r="F164" s="14">
        <v>0</v>
      </c>
      <c r="G164" s="14">
        <v>0</v>
      </c>
      <c r="H164" s="14">
        <v>2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615</v>
      </c>
      <c r="B165" s="29" t="s">
        <v>616</v>
      </c>
      <c r="C165" s="14">
        <v>4</v>
      </c>
      <c r="D165" s="14">
        <v>5</v>
      </c>
      <c r="E165" s="30">
        <v>-0.2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25">
      <c r="A166" s="189" t="s">
        <v>617</v>
      </c>
      <c r="B166" s="190"/>
      <c r="C166" s="26">
        <v>600</v>
      </c>
      <c r="D166" s="26">
        <v>636</v>
      </c>
      <c r="E166" s="27">
        <v>-5.6603773584905703E-2</v>
      </c>
      <c r="F166" s="26">
        <v>4</v>
      </c>
      <c r="G166" s="26">
        <v>2</v>
      </c>
      <c r="H166" s="26">
        <v>229</v>
      </c>
      <c r="I166" s="26">
        <v>252</v>
      </c>
      <c r="J166" s="26">
        <v>2</v>
      </c>
      <c r="K166" s="26">
        <v>1</v>
      </c>
      <c r="L166" s="26">
        <v>0</v>
      </c>
      <c r="M166" s="26">
        <v>0</v>
      </c>
      <c r="N166" s="26">
        <v>1</v>
      </c>
      <c r="O166" s="26">
        <v>78</v>
      </c>
      <c r="P166" s="28">
        <v>167</v>
      </c>
    </row>
    <row r="167" spans="1:16" ht="22.5" x14ac:dyDescent="0.25">
      <c r="A167" s="29" t="s">
        <v>618</v>
      </c>
      <c r="B167" s="29" t="s">
        <v>619</v>
      </c>
      <c r="C167" s="14">
        <v>5</v>
      </c>
      <c r="D167" s="14">
        <v>5</v>
      </c>
      <c r="E167" s="30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0</v>
      </c>
      <c r="D169" s="14">
        <v>2</v>
      </c>
      <c r="E169" s="30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122</v>
      </c>
      <c r="D173" s="14">
        <v>107</v>
      </c>
      <c r="E173" s="30">
        <v>0.14018691588785001</v>
      </c>
      <c r="F173" s="14">
        <v>0</v>
      </c>
      <c r="G173" s="14">
        <v>0</v>
      </c>
      <c r="H173" s="14">
        <v>48</v>
      </c>
      <c r="I173" s="14">
        <v>64</v>
      </c>
      <c r="J173" s="14">
        <v>1</v>
      </c>
      <c r="K173" s="14">
        <v>1</v>
      </c>
      <c r="L173" s="14">
        <v>0</v>
      </c>
      <c r="M173" s="14">
        <v>0</v>
      </c>
      <c r="N173" s="14">
        <v>1</v>
      </c>
      <c r="O173" s="14">
        <v>30</v>
      </c>
      <c r="P173" s="23">
        <v>31</v>
      </c>
    </row>
    <row r="174" spans="1:16" ht="22.5" x14ac:dyDescent="0.25">
      <c r="A174" s="29" t="s">
        <v>632</v>
      </c>
      <c r="B174" s="29" t="s">
        <v>633</v>
      </c>
      <c r="C174" s="14">
        <v>296</v>
      </c>
      <c r="D174" s="14">
        <v>341</v>
      </c>
      <c r="E174" s="30">
        <v>-0.13196480938416399</v>
      </c>
      <c r="F174" s="14">
        <v>4</v>
      </c>
      <c r="G174" s="14">
        <v>2</v>
      </c>
      <c r="H174" s="14">
        <v>138</v>
      </c>
      <c r="I174" s="14">
        <v>163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33</v>
      </c>
      <c r="P174" s="23">
        <v>128</v>
      </c>
    </row>
    <row r="175" spans="1:16" x14ac:dyDescent="0.25">
      <c r="A175" s="29" t="s">
        <v>634</v>
      </c>
      <c r="B175" s="29" t="s">
        <v>635</v>
      </c>
      <c r="C175" s="14">
        <v>176</v>
      </c>
      <c r="D175" s="14">
        <v>178</v>
      </c>
      <c r="E175" s="30">
        <v>-1.1235955056179799E-2</v>
      </c>
      <c r="F175" s="14">
        <v>0</v>
      </c>
      <c r="G175" s="14">
        <v>0</v>
      </c>
      <c r="H175" s="14">
        <v>42</v>
      </c>
      <c r="I175" s="14">
        <v>24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15</v>
      </c>
      <c r="P175" s="23">
        <v>7</v>
      </c>
    </row>
    <row r="176" spans="1:16" ht="22.5" x14ac:dyDescent="0.25">
      <c r="A176" s="29" t="s">
        <v>636</v>
      </c>
      <c r="B176" s="29" t="s">
        <v>637</v>
      </c>
      <c r="C176" s="14">
        <v>1</v>
      </c>
      <c r="D176" s="14">
        <v>3</v>
      </c>
      <c r="E176" s="30">
        <v>-0.66666666666666696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1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9" t="s">
        <v>640</v>
      </c>
      <c r="B178" s="190"/>
      <c r="C178" s="26">
        <v>936</v>
      </c>
      <c r="D178" s="26">
        <v>900</v>
      </c>
      <c r="E178" s="27">
        <v>0.04</v>
      </c>
      <c r="F178" s="26">
        <v>3125</v>
      </c>
      <c r="G178" s="26">
        <v>2811</v>
      </c>
      <c r="H178" s="26">
        <v>483</v>
      </c>
      <c r="I178" s="26">
        <v>487</v>
      </c>
      <c r="J178" s="26">
        <v>0</v>
      </c>
      <c r="K178" s="26">
        <v>1</v>
      </c>
      <c r="L178" s="26">
        <v>0</v>
      </c>
      <c r="M178" s="26">
        <v>0</v>
      </c>
      <c r="N178" s="26">
        <v>1</v>
      </c>
      <c r="O178" s="26">
        <v>9</v>
      </c>
      <c r="P178" s="28">
        <v>3016</v>
      </c>
    </row>
    <row r="179" spans="1:16" ht="22.5" x14ac:dyDescent="0.25">
      <c r="A179" s="29" t="s">
        <v>641</v>
      </c>
      <c r="B179" s="29" t="s">
        <v>642</v>
      </c>
      <c r="C179" s="14">
        <v>29</v>
      </c>
      <c r="D179" s="14">
        <v>28</v>
      </c>
      <c r="E179" s="30">
        <v>3.5714285714285698E-2</v>
      </c>
      <c r="F179" s="14">
        <v>16</v>
      </c>
      <c r="G179" s="14">
        <v>13</v>
      </c>
      <c r="H179" s="14">
        <v>7</v>
      </c>
      <c r="I179" s="14">
        <v>8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13</v>
      </c>
    </row>
    <row r="180" spans="1:16" ht="22.5" x14ac:dyDescent="0.25">
      <c r="A180" s="29" t="s">
        <v>643</v>
      </c>
      <c r="B180" s="29" t="s">
        <v>644</v>
      </c>
      <c r="C180" s="14">
        <v>346</v>
      </c>
      <c r="D180" s="14">
        <v>399</v>
      </c>
      <c r="E180" s="30">
        <v>-0.132832080200501</v>
      </c>
      <c r="F180" s="14">
        <v>1464</v>
      </c>
      <c r="G180" s="14">
        <v>1383</v>
      </c>
      <c r="H180" s="14">
        <v>212</v>
      </c>
      <c r="I180" s="14">
        <v>199</v>
      </c>
      <c r="J180" s="14">
        <v>0</v>
      </c>
      <c r="K180" s="14">
        <v>1</v>
      </c>
      <c r="L180" s="14">
        <v>0</v>
      </c>
      <c r="M180" s="14">
        <v>0</v>
      </c>
      <c r="N180" s="14">
        <v>0</v>
      </c>
      <c r="O180" s="14">
        <v>2</v>
      </c>
      <c r="P180" s="23">
        <v>1521</v>
      </c>
    </row>
    <row r="181" spans="1:16" x14ac:dyDescent="0.25">
      <c r="A181" s="29" t="s">
        <v>645</v>
      </c>
      <c r="B181" s="29" t="s">
        <v>646</v>
      </c>
      <c r="C181" s="14">
        <v>87</v>
      </c>
      <c r="D181" s="14">
        <v>79</v>
      </c>
      <c r="E181" s="30">
        <v>0.10126582278481</v>
      </c>
      <c r="F181" s="14">
        <v>54</v>
      </c>
      <c r="G181" s="14">
        <v>46</v>
      </c>
      <c r="H181" s="14">
        <v>34</v>
      </c>
      <c r="I181" s="14">
        <v>44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3</v>
      </c>
      <c r="P181" s="23">
        <v>81</v>
      </c>
    </row>
    <row r="182" spans="1:16" ht="22.5" x14ac:dyDescent="0.25">
      <c r="A182" s="29" t="s">
        <v>647</v>
      </c>
      <c r="B182" s="29" t="s">
        <v>648</v>
      </c>
      <c r="C182" s="14">
        <v>11</v>
      </c>
      <c r="D182" s="14">
        <v>2</v>
      </c>
      <c r="E182" s="30">
        <v>4.5</v>
      </c>
      <c r="F182" s="14">
        <v>2</v>
      </c>
      <c r="G182" s="14">
        <v>1</v>
      </c>
      <c r="H182" s="14">
        <v>2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3</v>
      </c>
    </row>
    <row r="183" spans="1:16" ht="22.5" x14ac:dyDescent="0.25">
      <c r="A183" s="29" t="s">
        <v>649</v>
      </c>
      <c r="B183" s="29" t="s">
        <v>650</v>
      </c>
      <c r="C183" s="14">
        <v>46</v>
      </c>
      <c r="D183" s="14">
        <v>39</v>
      </c>
      <c r="E183" s="30">
        <v>0.17948717948717899</v>
      </c>
      <c r="F183" s="14">
        <v>170</v>
      </c>
      <c r="G183" s="14">
        <v>158</v>
      </c>
      <c r="H183" s="14">
        <v>29</v>
      </c>
      <c r="I183" s="14">
        <v>35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3">
        <v>106</v>
      </c>
    </row>
    <row r="184" spans="1:16" ht="22.5" x14ac:dyDescent="0.25">
      <c r="A184" s="29" t="s">
        <v>651</v>
      </c>
      <c r="B184" s="29" t="s">
        <v>652</v>
      </c>
      <c r="C184" s="14">
        <v>413</v>
      </c>
      <c r="D184" s="14">
        <v>351</v>
      </c>
      <c r="E184" s="30">
        <v>0.17663817663817699</v>
      </c>
      <c r="F184" s="14">
        <v>1418</v>
      </c>
      <c r="G184" s="14">
        <v>1210</v>
      </c>
      <c r="H184" s="14">
        <v>199</v>
      </c>
      <c r="I184" s="14">
        <v>199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3</v>
      </c>
      <c r="P184" s="23">
        <v>1290</v>
      </c>
    </row>
    <row r="185" spans="1:16" ht="22.5" x14ac:dyDescent="0.25">
      <c r="A185" s="29" t="s">
        <v>653</v>
      </c>
      <c r="B185" s="29" t="s">
        <v>654</v>
      </c>
      <c r="C185" s="14">
        <v>4</v>
      </c>
      <c r="D185" s="14">
        <v>2</v>
      </c>
      <c r="E185" s="30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2</v>
      </c>
    </row>
    <row r="186" spans="1:16" x14ac:dyDescent="0.25">
      <c r="A186" s="189" t="s">
        <v>655</v>
      </c>
      <c r="B186" s="190"/>
      <c r="C186" s="26">
        <v>424</v>
      </c>
      <c r="D186" s="26">
        <v>396</v>
      </c>
      <c r="E186" s="27">
        <v>7.0707070707070704E-2</v>
      </c>
      <c r="F186" s="26">
        <v>44</v>
      </c>
      <c r="G186" s="26">
        <v>34</v>
      </c>
      <c r="H186" s="26">
        <v>121</v>
      </c>
      <c r="I186" s="26">
        <v>144</v>
      </c>
      <c r="J186" s="26">
        <v>1</v>
      </c>
      <c r="K186" s="26">
        <v>1</v>
      </c>
      <c r="L186" s="26">
        <v>0</v>
      </c>
      <c r="M186" s="26">
        <v>1</v>
      </c>
      <c r="N186" s="26">
        <v>11</v>
      </c>
      <c r="O186" s="26">
        <v>5</v>
      </c>
      <c r="P186" s="28">
        <v>110</v>
      </c>
    </row>
    <row r="187" spans="1:16" x14ac:dyDescent="0.25">
      <c r="A187" s="29" t="s">
        <v>656</v>
      </c>
      <c r="B187" s="29" t="s">
        <v>657</v>
      </c>
      <c r="C187" s="14">
        <v>17</v>
      </c>
      <c r="D187" s="14">
        <v>27</v>
      </c>
      <c r="E187" s="30">
        <v>-0.37037037037037002</v>
      </c>
      <c r="F187" s="14">
        <v>0</v>
      </c>
      <c r="G187" s="14">
        <v>0</v>
      </c>
      <c r="H187" s="14">
        <v>3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23">
        <v>1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0</v>
      </c>
      <c r="D189" s="14">
        <v>0</v>
      </c>
      <c r="E189" s="30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2.5" x14ac:dyDescent="0.25">
      <c r="A190" s="29" t="s">
        <v>662</v>
      </c>
      <c r="B190" s="29" t="s">
        <v>663</v>
      </c>
      <c r="C190" s="14">
        <v>9</v>
      </c>
      <c r="D190" s="14">
        <v>0</v>
      </c>
      <c r="E190" s="30">
        <v>0</v>
      </c>
      <c r="F190" s="14">
        <v>3</v>
      </c>
      <c r="G190" s="14">
        <v>1</v>
      </c>
      <c r="H190" s="14">
        <v>4</v>
      </c>
      <c r="I190" s="14">
        <v>7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272</v>
      </c>
      <c r="D191" s="14">
        <v>271</v>
      </c>
      <c r="E191" s="30">
        <v>3.6900369003690001E-3</v>
      </c>
      <c r="F191" s="14">
        <v>36</v>
      </c>
      <c r="G191" s="14">
        <v>30</v>
      </c>
      <c r="H191" s="14">
        <v>100</v>
      </c>
      <c r="I191" s="14">
        <v>128</v>
      </c>
      <c r="J191" s="14">
        <v>0</v>
      </c>
      <c r="K191" s="14">
        <v>0</v>
      </c>
      <c r="L191" s="14">
        <v>0</v>
      </c>
      <c r="M191" s="14">
        <v>1</v>
      </c>
      <c r="N191" s="14">
        <v>10</v>
      </c>
      <c r="O191" s="14">
        <v>4</v>
      </c>
      <c r="P191" s="23">
        <v>101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27</v>
      </c>
      <c r="D193" s="14">
        <v>30</v>
      </c>
      <c r="E193" s="30">
        <v>-0.1</v>
      </c>
      <c r="F193" s="14">
        <v>1</v>
      </c>
      <c r="G193" s="14">
        <v>0</v>
      </c>
      <c r="H193" s="14">
        <v>7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25">
      <c r="A194" s="29" t="s">
        <v>670</v>
      </c>
      <c r="B194" s="29" t="s">
        <v>671</v>
      </c>
      <c r="C194" s="14">
        <v>30</v>
      </c>
      <c r="D194" s="14">
        <v>6</v>
      </c>
      <c r="E194" s="30">
        <v>4</v>
      </c>
      <c r="F194" s="14">
        <v>1</v>
      </c>
      <c r="G194" s="14">
        <v>1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7</v>
      </c>
      <c r="D196" s="14">
        <v>15</v>
      </c>
      <c r="E196" s="30">
        <v>-0.53333333333333299</v>
      </c>
      <c r="F196" s="14">
        <v>0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2</v>
      </c>
    </row>
    <row r="197" spans="1:16" x14ac:dyDescent="0.25">
      <c r="A197" s="29" t="s">
        <v>676</v>
      </c>
      <c r="B197" s="29" t="s">
        <v>677</v>
      </c>
      <c r="C197" s="14">
        <v>58</v>
      </c>
      <c r="D197" s="14">
        <v>44</v>
      </c>
      <c r="E197" s="30">
        <v>0.31818181818181801</v>
      </c>
      <c r="F197" s="14">
        <v>3</v>
      </c>
      <c r="G197" s="14">
        <v>1</v>
      </c>
      <c r="H197" s="14">
        <v>4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3</v>
      </c>
    </row>
    <row r="198" spans="1:16" ht="22.5" x14ac:dyDescent="0.25">
      <c r="A198" s="29" t="s">
        <v>678</v>
      </c>
      <c r="B198" s="29" t="s">
        <v>679</v>
      </c>
      <c r="C198" s="14">
        <v>2</v>
      </c>
      <c r="D198" s="14">
        <v>1</v>
      </c>
      <c r="E198" s="30">
        <v>1</v>
      </c>
      <c r="F198" s="14">
        <v>0</v>
      </c>
      <c r="G198" s="14">
        <v>0</v>
      </c>
      <c r="H198" s="14">
        <v>2</v>
      </c>
      <c r="I198" s="14">
        <v>3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3">
        <v>1</v>
      </c>
    </row>
    <row r="199" spans="1:16" x14ac:dyDescent="0.25">
      <c r="A199" s="29" t="s">
        <v>680</v>
      </c>
      <c r="B199" s="29" t="s">
        <v>681</v>
      </c>
      <c r="C199" s="14">
        <v>2</v>
      </c>
      <c r="D199" s="14">
        <v>2</v>
      </c>
      <c r="E199" s="30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682</v>
      </c>
      <c r="B200" s="29" t="s">
        <v>683</v>
      </c>
      <c r="C200" s="14">
        <v>0</v>
      </c>
      <c r="D200" s="14">
        <v>0</v>
      </c>
      <c r="E200" s="30">
        <v>0</v>
      </c>
      <c r="F200" s="14">
        <v>0</v>
      </c>
      <c r="G200" s="14">
        <v>1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9" t="s">
        <v>684</v>
      </c>
      <c r="B201" s="190"/>
      <c r="C201" s="26">
        <v>30</v>
      </c>
      <c r="D201" s="26">
        <v>30</v>
      </c>
      <c r="E201" s="27">
        <v>0</v>
      </c>
      <c r="F201" s="26">
        <v>0</v>
      </c>
      <c r="G201" s="26">
        <v>0</v>
      </c>
      <c r="H201" s="26">
        <v>3</v>
      </c>
      <c r="I201" s="26">
        <v>3</v>
      </c>
      <c r="J201" s="26">
        <v>1</v>
      </c>
      <c r="K201" s="26">
        <v>0</v>
      </c>
      <c r="L201" s="26">
        <v>0</v>
      </c>
      <c r="M201" s="26">
        <v>5</v>
      </c>
      <c r="N201" s="26">
        <v>32</v>
      </c>
      <c r="O201" s="26">
        <v>0</v>
      </c>
      <c r="P201" s="28">
        <v>2</v>
      </c>
    </row>
    <row r="202" spans="1:16" x14ac:dyDescent="0.25">
      <c r="A202" s="29" t="s">
        <v>685</v>
      </c>
      <c r="B202" s="29" t="s">
        <v>686</v>
      </c>
      <c r="C202" s="14">
        <v>11</v>
      </c>
      <c r="D202" s="14">
        <v>18</v>
      </c>
      <c r="E202" s="30">
        <v>-0.38888888888888901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15</v>
      </c>
      <c r="O202" s="14">
        <v>0</v>
      </c>
      <c r="P202" s="23">
        <v>1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1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1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0</v>
      </c>
      <c r="D206" s="14">
        <v>0</v>
      </c>
      <c r="E206" s="30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2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2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9</v>
      </c>
      <c r="D212" s="14">
        <v>4</v>
      </c>
      <c r="E212" s="30">
        <v>1.25</v>
      </c>
      <c r="F212" s="14">
        <v>0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3">
        <v>1</v>
      </c>
    </row>
    <row r="213" spans="1:16" x14ac:dyDescent="0.25">
      <c r="A213" s="29" t="s">
        <v>707</v>
      </c>
      <c r="B213" s="29" t="s">
        <v>708</v>
      </c>
      <c r="C213" s="14">
        <v>2</v>
      </c>
      <c r="D213" s="14">
        <v>2</v>
      </c>
      <c r="E213" s="30">
        <v>0</v>
      </c>
      <c r="F213" s="14">
        <v>0</v>
      </c>
      <c r="G213" s="14">
        <v>0</v>
      </c>
      <c r="H213" s="14">
        <v>1</v>
      </c>
      <c r="I213" s="14">
        <v>1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5</v>
      </c>
      <c r="D214" s="14">
        <v>6</v>
      </c>
      <c r="E214" s="30">
        <v>-0.16666666666666699</v>
      </c>
      <c r="F214" s="14">
        <v>0</v>
      </c>
      <c r="G214" s="14">
        <v>0</v>
      </c>
      <c r="H214" s="14">
        <v>0</v>
      </c>
      <c r="I214" s="14">
        <v>1</v>
      </c>
      <c r="J214" s="14">
        <v>1</v>
      </c>
      <c r="K214" s="14">
        <v>0</v>
      </c>
      <c r="L214" s="14">
        <v>0</v>
      </c>
      <c r="M214" s="14">
        <v>2</v>
      </c>
      <c r="N214" s="14">
        <v>12</v>
      </c>
      <c r="O214" s="14">
        <v>0</v>
      </c>
      <c r="P214" s="23">
        <v>0</v>
      </c>
    </row>
    <row r="215" spans="1:16" ht="22.5" x14ac:dyDescent="0.25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1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2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9" t="s">
        <v>727</v>
      </c>
      <c r="B223" s="190"/>
      <c r="C223" s="26">
        <v>546</v>
      </c>
      <c r="D223" s="26">
        <v>563</v>
      </c>
      <c r="E223" s="27">
        <v>-3.0195381882770898E-2</v>
      </c>
      <c r="F223" s="26">
        <v>482</v>
      </c>
      <c r="G223" s="26">
        <v>327</v>
      </c>
      <c r="H223" s="26">
        <v>277</v>
      </c>
      <c r="I223" s="26">
        <v>273</v>
      </c>
      <c r="J223" s="26">
        <v>2</v>
      </c>
      <c r="K223" s="26">
        <v>2</v>
      </c>
      <c r="L223" s="26">
        <v>7</v>
      </c>
      <c r="M223" s="26">
        <v>3</v>
      </c>
      <c r="N223" s="26">
        <v>8</v>
      </c>
      <c r="O223" s="26">
        <v>23</v>
      </c>
      <c r="P223" s="28">
        <v>431</v>
      </c>
    </row>
    <row r="224" spans="1:16" x14ac:dyDescent="0.25">
      <c r="A224" s="29" t="s">
        <v>728</v>
      </c>
      <c r="B224" s="29" t="s">
        <v>729</v>
      </c>
      <c r="C224" s="14">
        <v>2</v>
      </c>
      <c r="D224" s="14">
        <v>2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1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1</v>
      </c>
      <c r="E227" s="30">
        <v>-1</v>
      </c>
      <c r="F227" s="14">
        <v>0</v>
      </c>
      <c r="G227" s="14">
        <v>0</v>
      </c>
      <c r="H227" s="14">
        <v>1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2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0</v>
      </c>
      <c r="D229" s="14">
        <v>5</v>
      </c>
      <c r="E229" s="30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740</v>
      </c>
      <c r="B230" s="29" t="s">
        <v>741</v>
      </c>
      <c r="C230" s="14">
        <v>9</v>
      </c>
      <c r="D230" s="14">
        <v>7</v>
      </c>
      <c r="E230" s="30">
        <v>0.28571428571428598</v>
      </c>
      <c r="F230" s="14">
        <v>2</v>
      </c>
      <c r="G230" s="14">
        <v>2</v>
      </c>
      <c r="H230" s="14">
        <v>3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1</v>
      </c>
      <c r="P230" s="23">
        <v>4</v>
      </c>
    </row>
    <row r="231" spans="1:16" x14ac:dyDescent="0.25">
      <c r="A231" s="29" t="s">
        <v>742</v>
      </c>
      <c r="B231" s="29" t="s">
        <v>743</v>
      </c>
      <c r="C231" s="14">
        <v>6</v>
      </c>
      <c r="D231" s="14">
        <v>12</v>
      </c>
      <c r="E231" s="30">
        <v>-0.5</v>
      </c>
      <c r="F231" s="14">
        <v>0</v>
      </c>
      <c r="G231" s="14">
        <v>0</v>
      </c>
      <c r="H231" s="14">
        <v>4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9" t="s">
        <v>744</v>
      </c>
      <c r="B232" s="29" t="s">
        <v>745</v>
      </c>
      <c r="C232" s="14">
        <v>20</v>
      </c>
      <c r="D232" s="14">
        <v>21</v>
      </c>
      <c r="E232" s="30">
        <v>-4.7619047619047603E-2</v>
      </c>
      <c r="F232" s="14">
        <v>0</v>
      </c>
      <c r="G232" s="14">
        <v>0</v>
      </c>
      <c r="H232" s="14">
        <v>7</v>
      </c>
      <c r="I232" s="14">
        <v>5</v>
      </c>
      <c r="J232" s="14">
        <v>0</v>
      </c>
      <c r="K232" s="14">
        <v>0</v>
      </c>
      <c r="L232" s="14">
        <v>1</v>
      </c>
      <c r="M232" s="14">
        <v>0</v>
      </c>
      <c r="N232" s="14">
        <v>0</v>
      </c>
      <c r="O232" s="14">
        <v>0</v>
      </c>
      <c r="P232" s="23">
        <v>7</v>
      </c>
    </row>
    <row r="233" spans="1:16" x14ac:dyDescent="0.25">
      <c r="A233" s="29" t="s">
        <v>746</v>
      </c>
      <c r="B233" s="29" t="s">
        <v>747</v>
      </c>
      <c r="C233" s="14">
        <v>12</v>
      </c>
      <c r="D233" s="14">
        <v>13</v>
      </c>
      <c r="E233" s="30">
        <v>-7.69230769230769E-2</v>
      </c>
      <c r="F233" s="14">
        <v>0</v>
      </c>
      <c r="G233" s="14">
        <v>0</v>
      </c>
      <c r="H233" s="14">
        <v>6</v>
      </c>
      <c r="I233" s="14">
        <v>9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7</v>
      </c>
    </row>
    <row r="234" spans="1:16" ht="22.5" x14ac:dyDescent="0.25">
      <c r="A234" s="29" t="s">
        <v>748</v>
      </c>
      <c r="B234" s="29" t="s">
        <v>749</v>
      </c>
      <c r="C234" s="14">
        <v>3</v>
      </c>
      <c r="D234" s="14">
        <v>5</v>
      </c>
      <c r="E234" s="30">
        <v>-0.4</v>
      </c>
      <c r="F234" s="14">
        <v>0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3">
        <v>2</v>
      </c>
    </row>
    <row r="235" spans="1:16" ht="33.75" x14ac:dyDescent="0.25">
      <c r="A235" s="29" t="s">
        <v>750</v>
      </c>
      <c r="B235" s="29" t="s">
        <v>751</v>
      </c>
      <c r="C235" s="14">
        <v>22</v>
      </c>
      <c r="D235" s="14">
        <v>36</v>
      </c>
      <c r="E235" s="30">
        <v>-0.38888888888888901</v>
      </c>
      <c r="F235" s="14">
        <v>9</v>
      </c>
      <c r="G235" s="14">
        <v>7</v>
      </c>
      <c r="H235" s="14">
        <v>14</v>
      </c>
      <c r="I235" s="14">
        <v>21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2</v>
      </c>
      <c r="P235" s="23">
        <v>10</v>
      </c>
    </row>
    <row r="236" spans="1:16" x14ac:dyDescent="0.25">
      <c r="A236" s="29" t="s">
        <v>752</v>
      </c>
      <c r="B236" s="29" t="s">
        <v>753</v>
      </c>
      <c r="C236" s="14">
        <v>1</v>
      </c>
      <c r="D236" s="14">
        <v>1</v>
      </c>
      <c r="E236" s="30">
        <v>0</v>
      </c>
      <c r="F236" s="14">
        <v>1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1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471</v>
      </c>
      <c r="D238" s="14">
        <v>460</v>
      </c>
      <c r="E238" s="30">
        <v>2.3913043478260902E-2</v>
      </c>
      <c r="F238" s="14">
        <v>470</v>
      </c>
      <c r="G238" s="14">
        <v>317</v>
      </c>
      <c r="H238" s="14">
        <v>242</v>
      </c>
      <c r="I238" s="14">
        <v>234</v>
      </c>
      <c r="J238" s="14">
        <v>2</v>
      </c>
      <c r="K238" s="14">
        <v>0</v>
      </c>
      <c r="L238" s="14">
        <v>5</v>
      </c>
      <c r="M238" s="14">
        <v>3</v>
      </c>
      <c r="N238" s="14">
        <v>5</v>
      </c>
      <c r="O238" s="14">
        <v>20</v>
      </c>
      <c r="P238" s="23">
        <v>398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9" t="s">
        <v>768</v>
      </c>
      <c r="B244" s="190"/>
      <c r="C244" s="26">
        <v>21</v>
      </c>
      <c r="D244" s="26">
        <v>9</v>
      </c>
      <c r="E244" s="27">
        <v>1.3333333333333299</v>
      </c>
      <c r="F244" s="26">
        <v>1</v>
      </c>
      <c r="G244" s="26">
        <v>1</v>
      </c>
      <c r="H244" s="26">
        <v>2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4</v>
      </c>
      <c r="O244" s="26">
        <v>2</v>
      </c>
      <c r="P244" s="28">
        <v>1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1</v>
      </c>
      <c r="D247" s="14">
        <v>1</v>
      </c>
      <c r="E247" s="30">
        <v>0</v>
      </c>
      <c r="F247" s="14">
        <v>0</v>
      </c>
      <c r="G247" s="14">
        <v>0</v>
      </c>
      <c r="H247" s="14">
        <v>1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1</v>
      </c>
      <c r="E248" s="30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15</v>
      </c>
      <c r="D249" s="14">
        <v>5</v>
      </c>
      <c r="E249" s="30">
        <v>2</v>
      </c>
      <c r="F249" s="14">
        <v>1</v>
      </c>
      <c r="G249" s="14">
        <v>1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2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1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1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1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1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1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1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2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2</v>
      </c>
      <c r="E270" s="30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9" t="s">
        <v>821</v>
      </c>
      <c r="B271" s="190"/>
      <c r="C271" s="26">
        <v>530</v>
      </c>
      <c r="D271" s="26">
        <v>580</v>
      </c>
      <c r="E271" s="27">
        <v>-8.6206896551724102E-2</v>
      </c>
      <c r="F271" s="26">
        <v>226</v>
      </c>
      <c r="G271" s="26">
        <v>187</v>
      </c>
      <c r="H271" s="26">
        <v>322</v>
      </c>
      <c r="I271" s="26">
        <v>381</v>
      </c>
      <c r="J271" s="26">
        <v>2</v>
      </c>
      <c r="K271" s="26">
        <v>6</v>
      </c>
      <c r="L271" s="26">
        <v>0</v>
      </c>
      <c r="M271" s="26">
        <v>0</v>
      </c>
      <c r="N271" s="26">
        <v>5</v>
      </c>
      <c r="O271" s="26">
        <v>31</v>
      </c>
      <c r="P271" s="28">
        <v>487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233</v>
      </c>
      <c r="D273" s="14">
        <v>231</v>
      </c>
      <c r="E273" s="30">
        <v>8.6580086580086597E-3</v>
      </c>
      <c r="F273" s="14">
        <v>112</v>
      </c>
      <c r="G273" s="14">
        <v>94</v>
      </c>
      <c r="H273" s="14">
        <v>184</v>
      </c>
      <c r="I273" s="14">
        <v>240</v>
      </c>
      <c r="J273" s="14">
        <v>0</v>
      </c>
      <c r="K273" s="14">
        <v>1</v>
      </c>
      <c r="L273" s="14">
        <v>0</v>
      </c>
      <c r="M273" s="14">
        <v>0</v>
      </c>
      <c r="N273" s="14">
        <v>2</v>
      </c>
      <c r="O273" s="14">
        <v>7</v>
      </c>
      <c r="P273" s="23">
        <v>198</v>
      </c>
    </row>
    <row r="274" spans="1:16" ht="33.75" x14ac:dyDescent="0.25">
      <c r="A274" s="29" t="s">
        <v>826</v>
      </c>
      <c r="B274" s="29" t="s">
        <v>827</v>
      </c>
      <c r="C274" s="14">
        <v>244</v>
      </c>
      <c r="D274" s="14">
        <v>273</v>
      </c>
      <c r="E274" s="30">
        <v>-0.106227106227106</v>
      </c>
      <c r="F274" s="14">
        <v>112</v>
      </c>
      <c r="G274" s="14">
        <v>89</v>
      </c>
      <c r="H274" s="14">
        <v>102</v>
      </c>
      <c r="I274" s="14">
        <v>79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2</v>
      </c>
      <c r="P274" s="23">
        <v>268</v>
      </c>
    </row>
    <row r="275" spans="1:16" ht="22.5" x14ac:dyDescent="0.25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830</v>
      </c>
      <c r="B276" s="29" t="s">
        <v>831</v>
      </c>
      <c r="C276" s="14">
        <v>8</v>
      </c>
      <c r="D276" s="14">
        <v>11</v>
      </c>
      <c r="E276" s="30">
        <v>-0.27272727272727298</v>
      </c>
      <c r="F276" s="14">
        <v>0</v>
      </c>
      <c r="G276" s="14">
        <v>0</v>
      </c>
      <c r="H276" s="14">
        <v>4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832</v>
      </c>
      <c r="B277" s="29" t="s">
        <v>833</v>
      </c>
      <c r="C277" s="14">
        <v>6</v>
      </c>
      <c r="D277" s="14">
        <v>8</v>
      </c>
      <c r="E277" s="30">
        <v>-0.25</v>
      </c>
      <c r="F277" s="14">
        <v>0</v>
      </c>
      <c r="G277" s="14">
        <v>1</v>
      </c>
      <c r="H277" s="14">
        <v>3</v>
      </c>
      <c r="I277" s="14">
        <v>6</v>
      </c>
      <c r="J277" s="14">
        <v>0</v>
      </c>
      <c r="K277" s="14">
        <v>2</v>
      </c>
      <c r="L277" s="14">
        <v>0</v>
      </c>
      <c r="M277" s="14">
        <v>0</v>
      </c>
      <c r="N277" s="14">
        <v>0</v>
      </c>
      <c r="O277" s="14">
        <v>5</v>
      </c>
      <c r="P277" s="23">
        <v>7</v>
      </c>
    </row>
    <row r="278" spans="1:16" ht="22.5" x14ac:dyDescent="0.25">
      <c r="A278" s="29" t="s">
        <v>834</v>
      </c>
      <c r="B278" s="29" t="s">
        <v>835</v>
      </c>
      <c r="C278" s="14">
        <v>20</v>
      </c>
      <c r="D278" s="14">
        <v>27</v>
      </c>
      <c r="E278" s="30">
        <v>-0.25925925925925902</v>
      </c>
      <c r="F278" s="14">
        <v>1</v>
      </c>
      <c r="G278" s="14">
        <v>2</v>
      </c>
      <c r="H278" s="14">
        <v>14</v>
      </c>
      <c r="I278" s="14">
        <v>13</v>
      </c>
      <c r="J278" s="14">
        <v>2</v>
      </c>
      <c r="K278" s="14">
        <v>2</v>
      </c>
      <c r="L278" s="14">
        <v>0</v>
      </c>
      <c r="M278" s="14">
        <v>0</v>
      </c>
      <c r="N278" s="14">
        <v>0</v>
      </c>
      <c r="O278" s="14">
        <v>5</v>
      </c>
      <c r="P278" s="23">
        <v>6</v>
      </c>
    </row>
    <row r="279" spans="1:16" ht="22.5" x14ac:dyDescent="0.25">
      <c r="A279" s="29" t="s">
        <v>836</v>
      </c>
      <c r="B279" s="29" t="s">
        <v>837</v>
      </c>
      <c r="C279" s="14">
        <v>0</v>
      </c>
      <c r="D279" s="14">
        <v>9</v>
      </c>
      <c r="E279" s="30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1</v>
      </c>
      <c r="O279" s="14">
        <v>0</v>
      </c>
      <c r="P279" s="23">
        <v>2</v>
      </c>
    </row>
    <row r="280" spans="1:16" ht="22.5" x14ac:dyDescent="0.25">
      <c r="A280" s="29" t="s">
        <v>838</v>
      </c>
      <c r="B280" s="29" t="s">
        <v>839</v>
      </c>
      <c r="C280" s="14">
        <v>3</v>
      </c>
      <c r="D280" s="14">
        <v>0</v>
      </c>
      <c r="E280" s="30">
        <v>0</v>
      </c>
      <c r="F280" s="14">
        <v>0</v>
      </c>
      <c r="G280" s="14">
        <v>0</v>
      </c>
      <c r="H280" s="14">
        <v>2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1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7</v>
      </c>
      <c r="E288" s="30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4</v>
      </c>
      <c r="D291" s="14">
        <v>7</v>
      </c>
      <c r="E291" s="30">
        <v>-0.42857142857142799</v>
      </c>
      <c r="F291" s="14">
        <v>1</v>
      </c>
      <c r="G291" s="14">
        <v>0</v>
      </c>
      <c r="H291" s="14">
        <v>0</v>
      </c>
      <c r="I291" s="14">
        <v>0</v>
      </c>
      <c r="J291" s="14">
        <v>0</v>
      </c>
      <c r="K291" s="14">
        <v>1</v>
      </c>
      <c r="L291" s="14">
        <v>0</v>
      </c>
      <c r="M291" s="14">
        <v>0</v>
      </c>
      <c r="N291" s="14">
        <v>1</v>
      </c>
      <c r="O291" s="14">
        <v>0</v>
      </c>
      <c r="P291" s="23">
        <v>5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6</v>
      </c>
      <c r="I292" s="14">
        <v>25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1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12</v>
      </c>
      <c r="D294" s="14">
        <v>7</v>
      </c>
      <c r="E294" s="30">
        <v>0.71428571428571397</v>
      </c>
      <c r="F294" s="14">
        <v>0</v>
      </c>
      <c r="G294" s="14">
        <v>1</v>
      </c>
      <c r="H294" s="14">
        <v>7</v>
      </c>
      <c r="I294" s="14">
        <v>14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11</v>
      </c>
      <c r="P294" s="23">
        <v>0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9" t="s">
        <v>880</v>
      </c>
      <c r="B301" s="190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9" t="s">
        <v>887</v>
      </c>
      <c r="B305" s="190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9" t="s">
        <v>900</v>
      </c>
      <c r="B312" s="190"/>
      <c r="C312" s="26">
        <v>7</v>
      </c>
      <c r="D312" s="26">
        <v>2</v>
      </c>
      <c r="E312" s="27">
        <v>2.5</v>
      </c>
      <c r="F312" s="26">
        <v>0</v>
      </c>
      <c r="G312" s="26">
        <v>0</v>
      </c>
      <c r="H312" s="26">
        <v>0</v>
      </c>
      <c r="I312" s="26">
        <v>1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2</v>
      </c>
    </row>
    <row r="313" spans="1:16" x14ac:dyDescent="0.25">
      <c r="A313" s="29" t="s">
        <v>901</v>
      </c>
      <c r="B313" s="29" t="s">
        <v>902</v>
      </c>
      <c r="C313" s="14">
        <v>7</v>
      </c>
      <c r="D313" s="14">
        <v>2</v>
      </c>
      <c r="E313" s="30">
        <v>2.5</v>
      </c>
      <c r="F313" s="14">
        <v>0</v>
      </c>
      <c r="G313" s="14">
        <v>0</v>
      </c>
      <c r="H313" s="14">
        <v>0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2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9" t="s">
        <v>911</v>
      </c>
      <c r="B318" s="190"/>
      <c r="C318" s="26">
        <v>1</v>
      </c>
      <c r="D318" s="26">
        <v>23</v>
      </c>
      <c r="E318" s="27">
        <v>-0.95652173913043503</v>
      </c>
      <c r="F318" s="26">
        <v>0</v>
      </c>
      <c r="G318" s="26">
        <v>0</v>
      </c>
      <c r="H318" s="26">
        <v>8</v>
      </c>
      <c r="I318" s="26">
        <v>6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2</v>
      </c>
    </row>
    <row r="319" spans="1:16" x14ac:dyDescent="0.25">
      <c r="A319" s="29" t="s">
        <v>912</v>
      </c>
      <c r="B319" s="29" t="s">
        <v>913</v>
      </c>
      <c r="C319" s="14">
        <v>1</v>
      </c>
      <c r="D319" s="14">
        <v>23</v>
      </c>
      <c r="E319" s="30">
        <v>-0.95652173913043503</v>
      </c>
      <c r="F319" s="14">
        <v>0</v>
      </c>
      <c r="G319" s="14">
        <v>0</v>
      </c>
      <c r="H319" s="14">
        <v>8</v>
      </c>
      <c r="I319" s="14">
        <v>6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2</v>
      </c>
    </row>
    <row r="320" spans="1:16" x14ac:dyDescent="0.25">
      <c r="A320" s="189" t="s">
        <v>914</v>
      </c>
      <c r="B320" s="190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9" t="s">
        <v>919</v>
      </c>
      <c r="B323" s="190"/>
      <c r="C323" s="26">
        <v>6511</v>
      </c>
      <c r="D323" s="26">
        <v>5286</v>
      </c>
      <c r="E323" s="27">
        <v>0.23174423004161901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0</v>
      </c>
    </row>
    <row r="324" spans="1:16" x14ac:dyDescent="0.25">
      <c r="A324" s="29" t="s">
        <v>920</v>
      </c>
      <c r="B324" s="29" t="s">
        <v>921</v>
      </c>
      <c r="C324" s="14">
        <v>6511</v>
      </c>
      <c r="D324" s="14">
        <v>5286</v>
      </c>
      <c r="E324" s="30">
        <v>0.23174423004161901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25">
      <c r="A325" s="189" t="s">
        <v>922</v>
      </c>
      <c r="B325" s="190"/>
      <c r="C325" s="26">
        <v>5</v>
      </c>
      <c r="D325" s="26">
        <v>0</v>
      </c>
      <c r="E325" s="27">
        <v>0</v>
      </c>
      <c r="F325" s="26">
        <v>0</v>
      </c>
      <c r="G325" s="26">
        <v>0</v>
      </c>
      <c r="H325" s="26">
        <v>1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1</v>
      </c>
    </row>
    <row r="326" spans="1:16" ht="45" x14ac:dyDescent="0.25">
      <c r="A326" s="29" t="s">
        <v>923</v>
      </c>
      <c r="B326" s="29" t="s">
        <v>924</v>
      </c>
      <c r="C326" s="14">
        <v>5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1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1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9" t="s">
        <v>945</v>
      </c>
      <c r="B337" s="190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9" t="s">
        <v>948</v>
      </c>
      <c r="B339" s="190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1" t="s">
        <v>951</v>
      </c>
      <c r="B341" s="192"/>
      <c r="C341" s="31">
        <v>42509</v>
      </c>
      <c r="D341" s="31">
        <v>36880</v>
      </c>
      <c r="E341" s="32">
        <v>0.15263015184381801</v>
      </c>
      <c r="F341" s="31">
        <v>6667</v>
      </c>
      <c r="G341" s="31">
        <v>4701</v>
      </c>
      <c r="H341" s="31">
        <v>4126</v>
      </c>
      <c r="I341" s="31">
        <v>4165</v>
      </c>
      <c r="J341" s="31">
        <v>159</v>
      </c>
      <c r="K341" s="31">
        <v>112</v>
      </c>
      <c r="L341" s="31">
        <v>48</v>
      </c>
      <c r="M341" s="31">
        <v>52</v>
      </c>
      <c r="N341" s="31">
        <v>181</v>
      </c>
      <c r="O341" s="31">
        <v>628</v>
      </c>
      <c r="P341" s="31">
        <v>6333</v>
      </c>
    </row>
  </sheetData>
  <sheetProtection algorithmName="SHA-512" hashValue="jJ6yXWUez9FRw5hnpk/NejTB+SNQGje6PBowZLJm5gOt16CF3ZrzpwSis/FVs8FLwMoCfAiVxA+rWzdo0WPFNA==" saltValue="bRPsLOzgRgJ+IVu9gUfz9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3">
        <v>7</v>
      </c>
    </row>
    <row r="6" spans="1:3" x14ac:dyDescent="0.25">
      <c r="A6" s="180"/>
      <c r="B6" s="13" t="s">
        <v>329</v>
      </c>
      <c r="C6" s="23">
        <v>185</v>
      </c>
    </row>
    <row r="7" spans="1:3" x14ac:dyDescent="0.25">
      <c r="A7" s="180"/>
      <c r="B7" s="13" t="s">
        <v>956</v>
      </c>
      <c r="C7" s="23">
        <v>16</v>
      </c>
    </row>
    <row r="8" spans="1:3" x14ac:dyDescent="0.25">
      <c r="A8" s="180"/>
      <c r="B8" s="13" t="s">
        <v>957</v>
      </c>
      <c r="C8" s="23">
        <v>44</v>
      </c>
    </row>
    <row r="9" spans="1:3" x14ac:dyDescent="0.25">
      <c r="A9" s="180"/>
      <c r="B9" s="13" t="s">
        <v>958</v>
      </c>
      <c r="C9" s="23">
        <v>111</v>
      </c>
    </row>
    <row r="10" spans="1:3" x14ac:dyDescent="0.25">
      <c r="A10" s="180"/>
      <c r="B10" s="13" t="s">
        <v>959</v>
      </c>
      <c r="C10" s="23">
        <v>76</v>
      </c>
    </row>
    <row r="11" spans="1:3" x14ac:dyDescent="0.25">
      <c r="A11" s="180"/>
      <c r="B11" s="13" t="s">
        <v>960</v>
      </c>
      <c r="C11" s="23">
        <v>124</v>
      </c>
    </row>
    <row r="12" spans="1:3" x14ac:dyDescent="0.25">
      <c r="A12" s="180"/>
      <c r="B12" s="13" t="s">
        <v>513</v>
      </c>
      <c r="C12" s="23">
        <v>121</v>
      </c>
    </row>
    <row r="13" spans="1:3" x14ac:dyDescent="0.25">
      <c r="A13" s="180"/>
      <c r="B13" s="13" t="s">
        <v>961</v>
      </c>
      <c r="C13" s="23">
        <v>16</v>
      </c>
    </row>
    <row r="14" spans="1:3" x14ac:dyDescent="0.25">
      <c r="A14" s="180"/>
      <c r="B14" s="13" t="s">
        <v>962</v>
      </c>
      <c r="C14" s="23">
        <v>1</v>
      </c>
    </row>
    <row r="15" spans="1:3" x14ac:dyDescent="0.25">
      <c r="A15" s="180"/>
      <c r="B15" s="13" t="s">
        <v>646</v>
      </c>
      <c r="C15" s="23">
        <v>5</v>
      </c>
    </row>
    <row r="16" spans="1:3" x14ac:dyDescent="0.25">
      <c r="A16" s="180"/>
      <c r="B16" s="13" t="s">
        <v>963</v>
      </c>
      <c r="C16" s="23">
        <v>57</v>
      </c>
    </row>
    <row r="17" spans="1:3" x14ac:dyDescent="0.25">
      <c r="A17" s="180"/>
      <c r="B17" s="13" t="s">
        <v>964</v>
      </c>
      <c r="C17" s="23">
        <v>66</v>
      </c>
    </row>
    <row r="18" spans="1:3" x14ac:dyDescent="0.25">
      <c r="A18" s="180"/>
      <c r="B18" s="13" t="s">
        <v>965</v>
      </c>
      <c r="C18" s="23">
        <v>6</v>
      </c>
    </row>
    <row r="19" spans="1:3" x14ac:dyDescent="0.25">
      <c r="A19" s="181"/>
      <c r="B19" s="13" t="s">
        <v>106</v>
      </c>
      <c r="C19" s="23">
        <v>136</v>
      </c>
    </row>
    <row r="20" spans="1:3" x14ac:dyDescent="0.25">
      <c r="A20" s="179" t="s">
        <v>966</v>
      </c>
      <c r="B20" s="13" t="s">
        <v>967</v>
      </c>
      <c r="C20" s="23">
        <v>45</v>
      </c>
    </row>
    <row r="21" spans="1:3" x14ac:dyDescent="0.25">
      <c r="A21" s="181"/>
      <c r="B21" s="13" t="s">
        <v>968</v>
      </c>
      <c r="C21" s="23">
        <v>6</v>
      </c>
    </row>
    <row r="22" spans="1:3" x14ac:dyDescent="0.25">
      <c r="A22" s="179" t="s">
        <v>969</v>
      </c>
      <c r="B22" s="13" t="s">
        <v>970</v>
      </c>
      <c r="C22" s="23">
        <v>122</v>
      </c>
    </row>
    <row r="23" spans="1:3" x14ac:dyDescent="0.25">
      <c r="A23" s="180"/>
      <c r="B23" s="13" t="s">
        <v>971</v>
      </c>
      <c r="C23" s="23">
        <v>196</v>
      </c>
    </row>
    <row r="24" spans="1:3" x14ac:dyDescent="0.25">
      <c r="A24" s="181"/>
      <c r="B24" s="13" t="s">
        <v>972</v>
      </c>
      <c r="C24" s="23">
        <v>4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33"/>
    </row>
    <row r="29" spans="1:3" x14ac:dyDescent="0.25">
      <c r="A29" s="179" t="s">
        <v>975</v>
      </c>
      <c r="B29" s="13" t="s">
        <v>976</v>
      </c>
      <c r="C29" s="23">
        <v>0</v>
      </c>
    </row>
    <row r="30" spans="1:3" x14ac:dyDescent="0.25">
      <c r="A30" s="180"/>
      <c r="B30" s="13" t="s">
        <v>977</v>
      </c>
      <c r="C30" s="23">
        <v>65</v>
      </c>
    </row>
    <row r="31" spans="1:3" x14ac:dyDescent="0.25">
      <c r="A31" s="180"/>
      <c r="B31" s="13" t="s">
        <v>978</v>
      </c>
      <c r="C31" s="23">
        <v>2</v>
      </c>
    </row>
    <row r="32" spans="1:3" x14ac:dyDescent="0.25">
      <c r="A32" s="181"/>
      <c r="B32" s="13" t="s">
        <v>979</v>
      </c>
      <c r="C32" s="23">
        <v>3</v>
      </c>
    </row>
    <row r="33" spans="1:3" x14ac:dyDescent="0.25">
      <c r="A33" s="12" t="s">
        <v>980</v>
      </c>
      <c r="B33" s="17"/>
      <c r="C33" s="23">
        <v>1</v>
      </c>
    </row>
    <row r="34" spans="1:3" x14ac:dyDescent="0.25">
      <c r="A34" s="12" t="s">
        <v>981</v>
      </c>
      <c r="B34" s="17"/>
      <c r="C34" s="23">
        <v>158</v>
      </c>
    </row>
    <row r="35" spans="1:3" x14ac:dyDescent="0.25">
      <c r="A35" s="12" t="s">
        <v>982</v>
      </c>
      <c r="B35" s="17"/>
      <c r="C35" s="23">
        <v>13</v>
      </c>
    </row>
    <row r="36" spans="1:3" x14ac:dyDescent="0.25">
      <c r="A36" s="12" t="s">
        <v>983</v>
      </c>
      <c r="B36" s="17"/>
      <c r="C36" s="23">
        <v>0</v>
      </c>
    </row>
    <row r="37" spans="1:3" x14ac:dyDescent="0.25">
      <c r="A37" s="12" t="s">
        <v>984</v>
      </c>
      <c r="B37" s="17"/>
      <c r="C37" s="23">
        <v>7</v>
      </c>
    </row>
    <row r="38" spans="1:3" x14ac:dyDescent="0.25">
      <c r="A38" s="12" t="s">
        <v>985</v>
      </c>
      <c r="B38" s="17"/>
      <c r="C38" s="23">
        <v>2</v>
      </c>
    </row>
    <row r="39" spans="1:3" x14ac:dyDescent="0.25">
      <c r="A39" s="12" t="s">
        <v>972</v>
      </c>
      <c r="B39" s="17"/>
      <c r="C39" s="23">
        <v>19</v>
      </c>
    </row>
    <row r="40" spans="1:3" x14ac:dyDescent="0.25">
      <c r="A40" s="179" t="s">
        <v>986</v>
      </c>
      <c r="B40" s="13" t="s">
        <v>987</v>
      </c>
      <c r="C40" s="23">
        <v>15</v>
      </c>
    </row>
    <row r="41" spans="1:3" x14ac:dyDescent="0.25">
      <c r="A41" s="180"/>
      <c r="B41" s="13" t="s">
        <v>988</v>
      </c>
      <c r="C41" s="23">
        <v>4</v>
      </c>
    </row>
    <row r="42" spans="1:3" x14ac:dyDescent="0.25">
      <c r="A42" s="180"/>
      <c r="B42" s="13" t="s">
        <v>989</v>
      </c>
      <c r="C42" s="23">
        <v>0</v>
      </c>
    </row>
    <row r="43" spans="1:3" x14ac:dyDescent="0.25">
      <c r="A43" s="180"/>
      <c r="B43" s="13" t="s">
        <v>990</v>
      </c>
      <c r="C43" s="23">
        <v>0</v>
      </c>
    </row>
    <row r="44" spans="1:3" x14ac:dyDescent="0.25">
      <c r="A44" s="181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25</v>
      </c>
    </row>
    <row r="49" spans="1:3" x14ac:dyDescent="0.25">
      <c r="A49" s="179" t="s">
        <v>76</v>
      </c>
      <c r="B49" s="13" t="s">
        <v>993</v>
      </c>
      <c r="C49" s="23">
        <v>35</v>
      </c>
    </row>
    <row r="50" spans="1:3" x14ac:dyDescent="0.25">
      <c r="A50" s="181"/>
      <c r="B50" s="13" t="s">
        <v>994</v>
      </c>
      <c r="C50" s="23">
        <v>266</v>
      </c>
    </row>
    <row r="51" spans="1:3" x14ac:dyDescent="0.25">
      <c r="A51" s="179" t="s">
        <v>995</v>
      </c>
      <c r="B51" s="13" t="s">
        <v>996</v>
      </c>
      <c r="C51" s="23">
        <v>11</v>
      </c>
    </row>
    <row r="52" spans="1:3" x14ac:dyDescent="0.25">
      <c r="A52" s="181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3">
        <v>1202</v>
      </c>
    </row>
    <row r="57" spans="1:3" x14ac:dyDescent="0.25">
      <c r="A57" s="180"/>
      <c r="B57" s="13" t="s">
        <v>999</v>
      </c>
      <c r="C57" s="23">
        <v>170</v>
      </c>
    </row>
    <row r="58" spans="1:3" x14ac:dyDescent="0.25">
      <c r="A58" s="180"/>
      <c r="B58" s="13" t="s">
        <v>1000</v>
      </c>
      <c r="C58" s="23">
        <v>173</v>
      </c>
    </row>
    <row r="59" spans="1:3" x14ac:dyDescent="0.25">
      <c r="A59" s="180"/>
      <c r="B59" s="13" t="s">
        <v>1001</v>
      </c>
      <c r="C59" s="23">
        <v>438</v>
      </c>
    </row>
    <row r="60" spans="1:3" x14ac:dyDescent="0.25">
      <c r="A60" s="181"/>
      <c r="B60" s="13" t="s">
        <v>1002</v>
      </c>
      <c r="C60" s="23">
        <v>115</v>
      </c>
    </row>
    <row r="61" spans="1:3" x14ac:dyDescent="0.25">
      <c r="A61" s="179" t="s">
        <v>1003</v>
      </c>
      <c r="B61" s="13" t="s">
        <v>1004</v>
      </c>
      <c r="C61" s="23">
        <v>602</v>
      </c>
    </row>
    <row r="62" spans="1:3" x14ac:dyDescent="0.25">
      <c r="A62" s="180"/>
      <c r="B62" s="13" t="s">
        <v>1005</v>
      </c>
      <c r="C62" s="23">
        <v>116</v>
      </c>
    </row>
    <row r="63" spans="1:3" x14ac:dyDescent="0.25">
      <c r="A63" s="180"/>
      <c r="B63" s="13" t="s">
        <v>1006</v>
      </c>
      <c r="C63" s="23">
        <v>0</v>
      </c>
    </row>
    <row r="64" spans="1:3" x14ac:dyDescent="0.25">
      <c r="A64" s="180"/>
      <c r="B64" s="13" t="s">
        <v>1007</v>
      </c>
      <c r="C64" s="23">
        <v>338</v>
      </c>
    </row>
    <row r="65" spans="1:3" x14ac:dyDescent="0.25">
      <c r="A65" s="181"/>
      <c r="B65" s="13" t="s">
        <v>1002</v>
      </c>
      <c r="C65" s="23">
        <v>325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638</v>
      </c>
    </row>
    <row r="70" spans="1:3" ht="22.5" x14ac:dyDescent="0.25">
      <c r="A70" s="12" t="s">
        <v>1010</v>
      </c>
      <c r="B70" s="17"/>
      <c r="C70" s="23">
        <v>24</v>
      </c>
    </row>
    <row r="71" spans="1:3" ht="22.5" x14ac:dyDescent="0.25">
      <c r="A71" s="12" t="s">
        <v>1011</v>
      </c>
      <c r="B71" s="17"/>
      <c r="C71" s="23">
        <v>796</v>
      </c>
    </row>
    <row r="72" spans="1:3" x14ac:dyDescent="0.25">
      <c r="A72" s="179" t="s">
        <v>1012</v>
      </c>
      <c r="B72" s="13" t="s">
        <v>1013</v>
      </c>
      <c r="C72" s="23">
        <v>0</v>
      </c>
    </row>
    <row r="73" spans="1:3" x14ac:dyDescent="0.25">
      <c r="A73" s="181"/>
      <c r="B73" s="13" t="s">
        <v>1014</v>
      </c>
      <c r="C73" s="23">
        <v>22</v>
      </c>
    </row>
    <row r="74" spans="1:3" x14ac:dyDescent="0.25">
      <c r="A74" s="12" t="s">
        <v>1015</v>
      </c>
      <c r="B74" s="17"/>
      <c r="C74" s="33"/>
    </row>
    <row r="75" spans="1:3" x14ac:dyDescent="0.25">
      <c r="A75" s="12" t="s">
        <v>1016</v>
      </c>
      <c r="B75" s="17"/>
      <c r="C75" s="23">
        <v>74</v>
      </c>
    </row>
    <row r="76" spans="1:3" ht="22.5" x14ac:dyDescent="0.25">
      <c r="A76" s="12" t="s">
        <v>1017</v>
      </c>
      <c r="B76" s="17"/>
      <c r="C76" s="33"/>
    </row>
    <row r="77" spans="1:3" x14ac:dyDescent="0.25">
      <c r="A77" s="12" t="s">
        <v>1018</v>
      </c>
      <c r="B77" s="17"/>
      <c r="C77" s="23">
        <v>3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33"/>
    </row>
  </sheetData>
  <sheetProtection algorithmName="SHA-512" hashValue="RoCR59lAEtVwDY+2Gouw9nEATsLLbwie/OhSn6U02i/5BtHDMhKhnaBaTXj7mQXcafqHyFC/Ce9CF6d6kFjcog==" saltValue="YGnaF20QsqU/CcsYOOc8K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5" t="s">
        <v>1023</v>
      </c>
      <c r="B5" s="39" t="s">
        <v>1024</v>
      </c>
      <c r="C5" s="40">
        <v>227</v>
      </c>
    </row>
    <row r="6" spans="1:3" x14ac:dyDescent="0.25">
      <c r="A6" s="196"/>
      <c r="B6" s="39" t="s">
        <v>299</v>
      </c>
      <c r="C6" s="40">
        <v>190</v>
      </c>
    </row>
    <row r="7" spans="1:3" x14ac:dyDescent="0.25">
      <c r="A7" s="196"/>
      <c r="B7" s="39" t="s">
        <v>1025</v>
      </c>
      <c r="C7" s="40">
        <v>37</v>
      </c>
    </row>
    <row r="8" spans="1:3" x14ac:dyDescent="0.25">
      <c r="A8" s="196"/>
      <c r="B8" s="39" t="s">
        <v>1026</v>
      </c>
      <c r="C8" s="33"/>
    </row>
    <row r="9" spans="1:3" x14ac:dyDescent="0.25">
      <c r="A9" s="196"/>
      <c r="B9" s="39" t="s">
        <v>1027</v>
      </c>
      <c r="C9" s="33"/>
    </row>
    <row r="10" spans="1:3" x14ac:dyDescent="0.25">
      <c r="A10" s="196"/>
      <c r="B10" s="39" t="s">
        <v>1028</v>
      </c>
      <c r="C10" s="33"/>
    </row>
    <row r="11" spans="1:3" x14ac:dyDescent="0.25">
      <c r="A11" s="197"/>
      <c r="B11" s="39" t="s">
        <v>1029</v>
      </c>
      <c r="C11" s="33"/>
    </row>
    <row r="12" spans="1:3" x14ac:dyDescent="0.25">
      <c r="A12" s="195" t="s">
        <v>1030</v>
      </c>
      <c r="B12" s="39" t="s">
        <v>60</v>
      </c>
      <c r="C12" s="40">
        <v>124</v>
      </c>
    </row>
    <row r="13" spans="1:3" x14ac:dyDescent="0.25">
      <c r="A13" s="196"/>
      <c r="B13" s="39" t="s">
        <v>1031</v>
      </c>
      <c r="C13" s="40">
        <v>77</v>
      </c>
    </row>
    <row r="14" spans="1:3" x14ac:dyDescent="0.25">
      <c r="A14" s="196"/>
      <c r="B14" s="39" t="s">
        <v>1032</v>
      </c>
      <c r="C14" s="40">
        <v>53</v>
      </c>
    </row>
    <row r="15" spans="1:3" x14ac:dyDescent="0.25">
      <c r="A15" s="197"/>
      <c r="B15" s="39" t="s">
        <v>1033</v>
      </c>
      <c r="C15" s="40">
        <v>23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11</v>
      </c>
    </row>
    <row r="20" spans="1:3" x14ac:dyDescent="0.25">
      <c r="A20" s="38" t="s">
        <v>1036</v>
      </c>
      <c r="B20" s="41"/>
      <c r="C20" s="40">
        <v>5</v>
      </c>
    </row>
    <row r="21" spans="1:3" x14ac:dyDescent="0.25">
      <c r="A21" s="38" t="s">
        <v>1037</v>
      </c>
      <c r="B21" s="41"/>
      <c r="C21" s="40">
        <v>18</v>
      </c>
    </row>
    <row r="22" spans="1:3" x14ac:dyDescent="0.25">
      <c r="A22" s="38" t="s">
        <v>1038</v>
      </c>
      <c r="B22" s="41"/>
      <c r="C22" s="40">
        <v>27</v>
      </c>
    </row>
    <row r="23" spans="1:3" x14ac:dyDescent="0.25">
      <c r="A23" s="38" t="s">
        <v>1039</v>
      </c>
      <c r="B23" s="41"/>
      <c r="C23" s="40">
        <v>90</v>
      </c>
    </row>
    <row r="24" spans="1:3" x14ac:dyDescent="0.25">
      <c r="A24" s="38" t="s">
        <v>1040</v>
      </c>
      <c r="B24" s="41"/>
      <c r="C24" s="40">
        <v>87</v>
      </c>
    </row>
    <row r="25" spans="1:3" x14ac:dyDescent="0.25">
      <c r="A25" s="38" t="s">
        <v>1041</v>
      </c>
      <c r="B25" s="41"/>
      <c r="C25" s="40">
        <v>1</v>
      </c>
    </row>
    <row r="26" spans="1:3" x14ac:dyDescent="0.25">
      <c r="A26" s="38" t="s">
        <v>1042</v>
      </c>
      <c r="B26" s="41"/>
      <c r="C26" s="33"/>
    </row>
    <row r="27" spans="1:3" x14ac:dyDescent="0.25">
      <c r="A27" s="38" t="s">
        <v>1043</v>
      </c>
      <c r="B27" s="41"/>
      <c r="C27" s="33"/>
    </row>
    <row r="28" spans="1:3" x14ac:dyDescent="0.25">
      <c r="A28" s="38" t="s">
        <v>1044</v>
      </c>
      <c r="B28" s="41"/>
      <c r="C28" s="40">
        <v>88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16</v>
      </c>
    </row>
    <row r="33" spans="1:6" x14ac:dyDescent="0.25">
      <c r="A33" s="38" t="s">
        <v>1047</v>
      </c>
      <c r="B33" s="41"/>
      <c r="C33" s="40">
        <v>27</v>
      </c>
    </row>
    <row r="34" spans="1:6" x14ac:dyDescent="0.25">
      <c r="A34" s="38" t="s">
        <v>1048</v>
      </c>
      <c r="B34" s="41"/>
      <c r="C34" s="40">
        <v>6</v>
      </c>
    </row>
    <row r="35" spans="1:6" x14ac:dyDescent="0.25">
      <c r="A35" s="38" t="s">
        <v>1049</v>
      </c>
      <c r="B35" s="41"/>
      <c r="C35" s="40">
        <v>61</v>
      </c>
    </row>
    <row r="36" spans="1:6" x14ac:dyDescent="0.25">
      <c r="A36" s="38" t="s">
        <v>1050</v>
      </c>
      <c r="B36" s="41"/>
      <c r="C36" s="40">
        <v>45</v>
      </c>
    </row>
    <row r="37" spans="1:6" x14ac:dyDescent="0.25">
      <c r="A37" s="38" t="s">
        <v>1051</v>
      </c>
      <c r="B37" s="41"/>
      <c r="C37" s="40">
        <v>9</v>
      </c>
    </row>
    <row r="38" spans="1:6" x14ac:dyDescent="0.25">
      <c r="A38" s="38" t="s">
        <v>1052</v>
      </c>
      <c r="B38" s="41"/>
      <c r="C38" s="40">
        <v>4</v>
      </c>
    </row>
    <row r="39" spans="1:6" x14ac:dyDescent="0.25">
      <c r="A39" s="38" t="s">
        <v>1053</v>
      </c>
      <c r="B39" s="41"/>
      <c r="C39" s="33"/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33"/>
    </row>
    <row r="44" spans="1:6" x14ac:dyDescent="0.25">
      <c r="A44" s="38" t="s">
        <v>109</v>
      </c>
      <c r="B44" s="41"/>
      <c r="C44" s="33"/>
    </row>
    <row r="45" spans="1:6" x14ac:dyDescent="0.25">
      <c r="A45" s="38" t="s">
        <v>1055</v>
      </c>
      <c r="B45" s="41"/>
      <c r="C45" s="3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99"/>
      <c r="B49" s="44" t="s">
        <v>1059</v>
      </c>
      <c r="C49" s="45">
        <v>1</v>
      </c>
      <c r="D49" s="45">
        <v>0</v>
      </c>
      <c r="E49" s="45">
        <v>0</v>
      </c>
      <c r="F49" s="40">
        <v>0</v>
      </c>
    </row>
    <row r="50" spans="1:6" x14ac:dyDescent="0.25">
      <c r="A50" s="199"/>
      <c r="B50" s="44" t="s">
        <v>1060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199"/>
      <c r="B51" s="44" t="s">
        <v>1061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199"/>
      <c r="B52" s="44" t="s">
        <v>329</v>
      </c>
      <c r="C52" s="45">
        <v>25</v>
      </c>
      <c r="D52" s="45">
        <v>13</v>
      </c>
      <c r="E52" s="45">
        <v>4</v>
      </c>
      <c r="F52" s="40">
        <v>4</v>
      </c>
    </row>
    <row r="53" spans="1:6" x14ac:dyDescent="0.25">
      <c r="A53" s="199"/>
      <c r="B53" s="44" t="s">
        <v>1062</v>
      </c>
      <c r="C53" s="45">
        <v>434</v>
      </c>
      <c r="D53" s="45">
        <v>68</v>
      </c>
      <c r="E53" s="45">
        <v>34</v>
      </c>
      <c r="F53" s="40">
        <v>39</v>
      </c>
    </row>
    <row r="54" spans="1:6" x14ac:dyDescent="0.25">
      <c r="A54" s="199"/>
      <c r="B54" s="44" t="s">
        <v>1063</v>
      </c>
      <c r="C54" s="45">
        <v>5</v>
      </c>
      <c r="D54" s="45">
        <v>8</v>
      </c>
      <c r="E54" s="45">
        <v>8</v>
      </c>
      <c r="F54" s="40">
        <v>1</v>
      </c>
    </row>
    <row r="55" spans="1:6" x14ac:dyDescent="0.25">
      <c r="A55" s="199"/>
      <c r="B55" s="44" t="s">
        <v>1064</v>
      </c>
      <c r="C55" s="45">
        <v>1</v>
      </c>
      <c r="D55" s="45">
        <v>0</v>
      </c>
      <c r="E55" s="45">
        <v>0</v>
      </c>
      <c r="F55" s="40">
        <v>0</v>
      </c>
    </row>
    <row r="56" spans="1:6" x14ac:dyDescent="0.25">
      <c r="A56" s="199"/>
      <c r="B56" s="44" t="s">
        <v>1065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199"/>
      <c r="B57" s="44" t="s">
        <v>1066</v>
      </c>
      <c r="C57" s="45">
        <v>51</v>
      </c>
      <c r="D57" s="45">
        <v>7</v>
      </c>
      <c r="E57" s="45">
        <v>0</v>
      </c>
      <c r="F57" s="40">
        <v>5</v>
      </c>
    </row>
    <row r="58" spans="1:6" x14ac:dyDescent="0.25">
      <c r="A58" s="199"/>
      <c r="B58" s="44" t="s">
        <v>1067</v>
      </c>
      <c r="C58" s="45">
        <v>11</v>
      </c>
      <c r="D58" s="45">
        <v>0</v>
      </c>
      <c r="E58" s="45">
        <v>0</v>
      </c>
      <c r="F58" s="40">
        <v>1</v>
      </c>
    </row>
    <row r="59" spans="1:6" x14ac:dyDescent="0.25">
      <c r="A59" s="199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99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99"/>
      <c r="B61" s="44" t="s">
        <v>1069</v>
      </c>
      <c r="C61" s="45">
        <v>3</v>
      </c>
      <c r="D61" s="45">
        <v>0</v>
      </c>
      <c r="E61" s="45">
        <v>0</v>
      </c>
      <c r="F61" s="40">
        <v>0</v>
      </c>
    </row>
    <row r="62" spans="1:6" x14ac:dyDescent="0.25">
      <c r="A62" s="199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99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99"/>
      <c r="B64" s="44" t="s">
        <v>1072</v>
      </c>
      <c r="C64" s="45">
        <v>42</v>
      </c>
      <c r="D64" s="45">
        <v>28</v>
      </c>
      <c r="E64" s="45">
        <v>7</v>
      </c>
      <c r="F64" s="40">
        <v>27</v>
      </c>
    </row>
    <row r="65" spans="1:6" x14ac:dyDescent="0.25">
      <c r="A65" s="199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200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3" t="s">
        <v>1075</v>
      </c>
      <c r="B67" s="194"/>
      <c r="C67" s="46">
        <v>573</v>
      </c>
      <c r="D67" s="46">
        <v>124</v>
      </c>
      <c r="E67" s="46">
        <v>53</v>
      </c>
      <c r="F67" s="46">
        <v>77</v>
      </c>
    </row>
    <row r="68" spans="1:6" x14ac:dyDescent="0.25">
      <c r="A68" s="198" t="s">
        <v>969</v>
      </c>
      <c r="B68" s="44" t="s">
        <v>1076</v>
      </c>
      <c r="C68" s="45">
        <v>0</v>
      </c>
      <c r="D68" s="45">
        <v>0</v>
      </c>
      <c r="E68" s="45">
        <v>0</v>
      </c>
      <c r="F68" s="40">
        <v>0</v>
      </c>
    </row>
    <row r="69" spans="1:6" x14ac:dyDescent="0.25">
      <c r="A69" s="199"/>
      <c r="B69" s="44" t="s">
        <v>1077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200"/>
      <c r="B70" s="44" t="s">
        <v>106</v>
      </c>
      <c r="C70" s="45">
        <v>0</v>
      </c>
      <c r="D70" s="45">
        <v>0</v>
      </c>
      <c r="E70" s="45">
        <v>0</v>
      </c>
      <c r="F70" s="40">
        <v>0</v>
      </c>
    </row>
    <row r="71" spans="1:6" x14ac:dyDescent="0.25">
      <c r="A71" s="193" t="s">
        <v>1078</v>
      </c>
      <c r="B71" s="194"/>
      <c r="C71" s="46">
        <v>0</v>
      </c>
      <c r="D71" s="46">
        <v>0</v>
      </c>
      <c r="E71" s="46">
        <v>0</v>
      </c>
      <c r="F71" s="46">
        <v>0</v>
      </c>
    </row>
  </sheetData>
  <sheetProtection algorithmName="SHA-512" hashValue="QgKlFtLcVeEFhqWUalHVdbI7zrQJwIoMNE3PZjeE8YxHg6Q/D04Ymkn9nN3LyT/2gSCkAnigQ/ecLtXrJ2zZOw==" saltValue="UOQ5S+Im0gJBfhJkY/C87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3">
        <v>1783</v>
      </c>
    </row>
    <row r="6" spans="1:3" x14ac:dyDescent="0.25">
      <c r="A6" s="187"/>
      <c r="B6" s="13" t="s">
        <v>1024</v>
      </c>
      <c r="C6" s="23">
        <v>527</v>
      </c>
    </row>
    <row r="7" spans="1:3" x14ac:dyDescent="0.25">
      <c r="A7" s="187"/>
      <c r="B7" s="13" t="s">
        <v>1083</v>
      </c>
      <c r="C7" s="23">
        <v>1923</v>
      </c>
    </row>
    <row r="8" spans="1:3" x14ac:dyDescent="0.25">
      <c r="A8" s="187"/>
      <c r="B8" s="13" t="s">
        <v>1084</v>
      </c>
      <c r="C8" s="23">
        <v>462</v>
      </c>
    </row>
    <row r="9" spans="1:3" x14ac:dyDescent="0.25">
      <c r="A9" s="187"/>
      <c r="B9" s="13" t="s">
        <v>1026</v>
      </c>
      <c r="C9" s="23">
        <v>51</v>
      </c>
    </row>
    <row r="10" spans="1:3" x14ac:dyDescent="0.25">
      <c r="A10" s="187"/>
      <c r="B10" s="13" t="s">
        <v>1027</v>
      </c>
      <c r="C10" s="33"/>
    </row>
    <row r="11" spans="1:3" x14ac:dyDescent="0.25">
      <c r="A11" s="187"/>
      <c r="B11" s="13" t="s">
        <v>1085</v>
      </c>
      <c r="C11" s="23">
        <v>15</v>
      </c>
    </row>
    <row r="12" spans="1:3" x14ac:dyDescent="0.25">
      <c r="A12" s="188"/>
      <c r="B12" s="13" t="s">
        <v>1086</v>
      </c>
      <c r="C12" s="33"/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934</v>
      </c>
    </row>
    <row r="17" spans="1:3" x14ac:dyDescent="0.25">
      <c r="A17" s="22" t="s">
        <v>1089</v>
      </c>
      <c r="B17" s="17"/>
      <c r="C17" s="23">
        <v>511</v>
      </c>
    </row>
    <row r="18" spans="1:3" x14ac:dyDescent="0.25">
      <c r="A18" s="22" t="s">
        <v>1090</v>
      </c>
      <c r="B18" s="17"/>
      <c r="C18" s="23">
        <v>769</v>
      </c>
    </row>
    <row r="19" spans="1:3" x14ac:dyDescent="0.25">
      <c r="A19" s="22" t="s">
        <v>1091</v>
      </c>
      <c r="B19" s="17"/>
      <c r="C19" s="23">
        <v>493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33"/>
    </row>
    <row r="24" spans="1:3" x14ac:dyDescent="0.25">
      <c r="A24" s="22" t="s">
        <v>1094</v>
      </c>
      <c r="B24" s="17"/>
      <c r="C24" s="23">
        <v>5</v>
      </c>
    </row>
    <row r="25" spans="1:3" x14ac:dyDescent="0.25">
      <c r="A25" s="22" t="s">
        <v>1095</v>
      </c>
      <c r="B25" s="17"/>
      <c r="C25" s="33"/>
    </row>
    <row r="26" spans="1:3" x14ac:dyDescent="0.25">
      <c r="A26" s="22" t="s">
        <v>1096</v>
      </c>
      <c r="B26" s="17"/>
      <c r="C26" s="33"/>
    </row>
    <row r="27" spans="1:3" x14ac:dyDescent="0.25">
      <c r="A27" s="22" t="s">
        <v>1097</v>
      </c>
      <c r="B27" s="17"/>
      <c r="C27" s="23">
        <v>2</v>
      </c>
    </row>
    <row r="28" spans="1:3" x14ac:dyDescent="0.25">
      <c r="A28" s="22" t="s">
        <v>1098</v>
      </c>
      <c r="B28" s="17"/>
      <c r="C28" s="23">
        <v>8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3</v>
      </c>
    </row>
    <row r="33" spans="1:3" x14ac:dyDescent="0.25">
      <c r="A33" s="22" t="s">
        <v>1101</v>
      </c>
      <c r="B33" s="17"/>
      <c r="C33" s="33"/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13</v>
      </c>
    </row>
    <row r="38" spans="1:3" x14ac:dyDescent="0.25">
      <c r="A38" s="22" t="s">
        <v>1103</v>
      </c>
      <c r="B38" s="17"/>
      <c r="C38" s="23">
        <v>135</v>
      </c>
    </row>
    <row r="39" spans="1:3" x14ac:dyDescent="0.25">
      <c r="A39" s="22" t="s">
        <v>1104</v>
      </c>
      <c r="B39" s="17"/>
      <c r="C39" s="23">
        <v>684</v>
      </c>
    </row>
    <row r="40" spans="1:3" x14ac:dyDescent="0.25">
      <c r="A40" s="22" t="s">
        <v>1105</v>
      </c>
      <c r="B40" s="17"/>
      <c r="C40" s="23">
        <v>401</v>
      </c>
    </row>
    <row r="41" spans="1:3" x14ac:dyDescent="0.25">
      <c r="A41" s="22" t="s">
        <v>1106</v>
      </c>
      <c r="B41" s="17"/>
      <c r="C41" s="23">
        <v>266</v>
      </c>
    </row>
    <row r="42" spans="1:3" x14ac:dyDescent="0.25">
      <c r="A42" s="22" t="s">
        <v>1107</v>
      </c>
      <c r="B42" s="17"/>
      <c r="C42" s="23">
        <v>17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33"/>
    </row>
    <row r="47" spans="1:3" x14ac:dyDescent="0.25">
      <c r="A47" s="22" t="s">
        <v>1110</v>
      </c>
      <c r="B47" s="17"/>
      <c r="C47" s="33"/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3">
        <v>37</v>
      </c>
    </row>
    <row r="52" spans="1:6" x14ac:dyDescent="0.25">
      <c r="A52" s="187"/>
      <c r="B52" s="13" t="s">
        <v>1114</v>
      </c>
      <c r="C52" s="23">
        <v>63</v>
      </c>
    </row>
    <row r="53" spans="1:6" x14ac:dyDescent="0.25">
      <c r="A53" s="187"/>
      <c r="B53" s="13" t="s">
        <v>1115</v>
      </c>
      <c r="C53" s="23">
        <v>13</v>
      </c>
    </row>
    <row r="54" spans="1:6" x14ac:dyDescent="0.25">
      <c r="A54" s="188"/>
      <c r="B54" s="13" t="s">
        <v>1116</v>
      </c>
      <c r="C54" s="23">
        <v>20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33"/>
    </row>
    <row r="59" spans="1:6" x14ac:dyDescent="0.25">
      <c r="A59" s="22" t="s">
        <v>109</v>
      </c>
      <c r="B59" s="17"/>
      <c r="C59" s="33"/>
    </row>
    <row r="60" spans="1:6" x14ac:dyDescent="0.25">
      <c r="A60" s="22" t="s">
        <v>1055</v>
      </c>
      <c r="B60" s="17"/>
      <c r="C60" s="3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6" t="s">
        <v>954</v>
      </c>
      <c r="B63" s="13" t="s">
        <v>1058</v>
      </c>
      <c r="C63" s="14">
        <v>0</v>
      </c>
      <c r="D63" s="14">
        <v>2</v>
      </c>
      <c r="E63" s="14">
        <v>0</v>
      </c>
      <c r="F63" s="23">
        <v>0</v>
      </c>
    </row>
    <row r="64" spans="1:6" x14ac:dyDescent="0.25">
      <c r="A64" s="187"/>
      <c r="B64" s="13" t="s">
        <v>1059</v>
      </c>
      <c r="C64" s="14">
        <v>1</v>
      </c>
      <c r="D64" s="14">
        <v>1</v>
      </c>
      <c r="E64" s="18"/>
      <c r="F64" s="33"/>
    </row>
    <row r="65" spans="1:6" x14ac:dyDescent="0.25">
      <c r="A65" s="187"/>
      <c r="B65" s="13" t="s">
        <v>1060</v>
      </c>
      <c r="C65" s="18"/>
      <c r="D65" s="18"/>
      <c r="E65" s="18"/>
      <c r="F65" s="33"/>
    </row>
    <row r="66" spans="1:6" x14ac:dyDescent="0.25">
      <c r="A66" s="187"/>
      <c r="B66" s="13" t="s">
        <v>1061</v>
      </c>
      <c r="C66" s="14">
        <v>1</v>
      </c>
      <c r="D66" s="14">
        <v>1</v>
      </c>
      <c r="E66" s="18"/>
      <c r="F66" s="33"/>
    </row>
    <row r="67" spans="1:6" x14ac:dyDescent="0.25">
      <c r="A67" s="187"/>
      <c r="B67" s="13" t="s">
        <v>329</v>
      </c>
      <c r="C67" s="14">
        <v>319</v>
      </c>
      <c r="D67" s="14">
        <v>209</v>
      </c>
      <c r="E67" s="14">
        <v>27</v>
      </c>
      <c r="F67" s="23">
        <v>20</v>
      </c>
    </row>
    <row r="68" spans="1:6" x14ac:dyDescent="0.25">
      <c r="A68" s="187"/>
      <c r="B68" s="13" t="s">
        <v>1117</v>
      </c>
      <c r="C68" s="14">
        <v>2481</v>
      </c>
      <c r="D68" s="14">
        <v>317</v>
      </c>
      <c r="E68" s="14">
        <v>203</v>
      </c>
      <c r="F68" s="23">
        <v>342</v>
      </c>
    </row>
    <row r="69" spans="1:6" x14ac:dyDescent="0.25">
      <c r="A69" s="187"/>
      <c r="B69" s="13" t="s">
        <v>1118</v>
      </c>
      <c r="C69" s="14">
        <v>37</v>
      </c>
      <c r="D69" s="14">
        <v>5</v>
      </c>
      <c r="E69" s="14">
        <v>10</v>
      </c>
      <c r="F69" s="23">
        <v>10</v>
      </c>
    </row>
    <row r="70" spans="1:6" x14ac:dyDescent="0.25">
      <c r="A70" s="187"/>
      <c r="B70" s="13" t="s">
        <v>1064</v>
      </c>
      <c r="C70" s="14">
        <v>62</v>
      </c>
      <c r="D70" s="14">
        <v>29</v>
      </c>
      <c r="E70" s="14">
        <v>5</v>
      </c>
      <c r="F70" s="23">
        <v>8</v>
      </c>
    </row>
    <row r="71" spans="1:6" x14ac:dyDescent="0.25">
      <c r="A71" s="187"/>
      <c r="B71" s="13" t="s">
        <v>1119</v>
      </c>
      <c r="C71" s="14">
        <v>27</v>
      </c>
      <c r="D71" s="14">
        <v>5</v>
      </c>
      <c r="E71" s="18"/>
      <c r="F71" s="23">
        <v>2</v>
      </c>
    </row>
    <row r="72" spans="1:6" x14ac:dyDescent="0.25">
      <c r="A72" s="187"/>
      <c r="B72" s="13" t="s">
        <v>1120</v>
      </c>
      <c r="C72" s="14">
        <v>336</v>
      </c>
      <c r="D72" s="14">
        <v>109</v>
      </c>
      <c r="E72" s="14">
        <v>85</v>
      </c>
      <c r="F72" s="23">
        <v>143</v>
      </c>
    </row>
    <row r="73" spans="1:6" x14ac:dyDescent="0.25">
      <c r="A73" s="187"/>
      <c r="B73" s="13" t="s">
        <v>1121</v>
      </c>
      <c r="C73" s="14">
        <v>69</v>
      </c>
      <c r="D73" s="14">
        <v>53</v>
      </c>
      <c r="E73" s="14">
        <v>10</v>
      </c>
      <c r="F73" s="23">
        <v>16</v>
      </c>
    </row>
    <row r="74" spans="1:6" x14ac:dyDescent="0.25">
      <c r="A74" s="187"/>
      <c r="B74" s="13" t="s">
        <v>1068</v>
      </c>
      <c r="C74" s="18"/>
      <c r="D74" s="18"/>
      <c r="E74" s="18"/>
      <c r="F74" s="33"/>
    </row>
    <row r="75" spans="1:6" x14ac:dyDescent="0.25">
      <c r="A75" s="187"/>
      <c r="B75" s="13" t="s">
        <v>400</v>
      </c>
      <c r="C75" s="18"/>
      <c r="D75" s="18"/>
      <c r="E75" s="18"/>
      <c r="F75" s="33"/>
    </row>
    <row r="76" spans="1:6" x14ac:dyDescent="0.25">
      <c r="A76" s="187"/>
      <c r="B76" s="13" t="s">
        <v>1069</v>
      </c>
      <c r="C76" s="14">
        <v>27</v>
      </c>
      <c r="D76" s="14">
        <v>4</v>
      </c>
      <c r="E76" s="18"/>
      <c r="F76" s="33"/>
    </row>
    <row r="77" spans="1:6" x14ac:dyDescent="0.25">
      <c r="A77" s="187"/>
      <c r="B77" s="13" t="s">
        <v>1070</v>
      </c>
      <c r="C77" s="14">
        <v>55</v>
      </c>
      <c r="D77" s="14">
        <v>2</v>
      </c>
      <c r="E77" s="18"/>
      <c r="F77" s="33"/>
    </row>
    <row r="78" spans="1:6" x14ac:dyDescent="0.25">
      <c r="A78" s="187"/>
      <c r="B78" s="13" t="s">
        <v>1071</v>
      </c>
      <c r="C78" s="14">
        <v>91</v>
      </c>
      <c r="D78" s="14">
        <v>7</v>
      </c>
      <c r="E78" s="14">
        <v>2</v>
      </c>
      <c r="F78" s="33"/>
    </row>
    <row r="79" spans="1:6" x14ac:dyDescent="0.25">
      <c r="A79" s="187"/>
      <c r="B79" s="13" t="s">
        <v>1072</v>
      </c>
      <c r="C79" s="14">
        <v>663</v>
      </c>
      <c r="D79" s="14">
        <v>185</v>
      </c>
      <c r="E79" s="14">
        <v>162</v>
      </c>
      <c r="F79" s="23">
        <v>219</v>
      </c>
    </row>
    <row r="80" spans="1:6" x14ac:dyDescent="0.25">
      <c r="A80" s="187"/>
      <c r="B80" s="13" t="s">
        <v>1073</v>
      </c>
      <c r="C80" s="14">
        <v>33</v>
      </c>
      <c r="D80" s="14">
        <v>1</v>
      </c>
      <c r="E80" s="14">
        <v>2</v>
      </c>
      <c r="F80" s="23">
        <v>1</v>
      </c>
    </row>
    <row r="81" spans="1:6" x14ac:dyDescent="0.25">
      <c r="A81" s="188"/>
      <c r="B81" s="13" t="s">
        <v>1074</v>
      </c>
      <c r="C81" s="14">
        <v>12</v>
      </c>
      <c r="D81" s="14">
        <v>4</v>
      </c>
      <c r="E81" s="14">
        <v>3</v>
      </c>
      <c r="F81" s="23">
        <v>6</v>
      </c>
    </row>
    <row r="82" spans="1:6" x14ac:dyDescent="0.25">
      <c r="A82" s="201" t="s">
        <v>1075</v>
      </c>
      <c r="B82" s="202"/>
      <c r="C82" s="31">
        <v>4214</v>
      </c>
      <c r="D82" s="31">
        <v>934</v>
      </c>
      <c r="E82" s="31">
        <v>509</v>
      </c>
      <c r="F82" s="31">
        <v>767</v>
      </c>
    </row>
    <row r="83" spans="1:6" x14ac:dyDescent="0.25">
      <c r="A83" s="186" t="s">
        <v>1122</v>
      </c>
      <c r="B83" s="13" t="s">
        <v>1076</v>
      </c>
      <c r="C83" s="14">
        <v>5</v>
      </c>
      <c r="D83" s="14">
        <v>2</v>
      </c>
      <c r="E83" s="14">
        <v>7</v>
      </c>
      <c r="F83" s="23">
        <v>7</v>
      </c>
    </row>
    <row r="84" spans="1:6" x14ac:dyDescent="0.25">
      <c r="A84" s="187"/>
      <c r="B84" s="13" t="s">
        <v>1077</v>
      </c>
      <c r="C84" s="14">
        <v>1</v>
      </c>
      <c r="D84" s="14">
        <v>1</v>
      </c>
      <c r="E84" s="14">
        <v>8</v>
      </c>
      <c r="F84" s="33"/>
    </row>
    <row r="85" spans="1:6" x14ac:dyDescent="0.25">
      <c r="A85" s="188"/>
      <c r="B85" s="13" t="s">
        <v>106</v>
      </c>
      <c r="C85" s="14">
        <v>35</v>
      </c>
      <c r="D85" s="14">
        <v>20</v>
      </c>
      <c r="E85" s="14">
        <v>2</v>
      </c>
      <c r="F85" s="23">
        <v>13</v>
      </c>
    </row>
    <row r="86" spans="1:6" x14ac:dyDescent="0.25">
      <c r="A86" s="201" t="s">
        <v>1123</v>
      </c>
      <c r="B86" s="202"/>
      <c r="C86" s="31">
        <v>41</v>
      </c>
      <c r="D86" s="31">
        <v>23</v>
      </c>
      <c r="E86" s="31">
        <v>17</v>
      </c>
      <c r="F86" s="31">
        <v>20</v>
      </c>
    </row>
  </sheetData>
  <sheetProtection algorithmName="SHA-512" hashValue="CG8CmMo4SNVb5W/eYAl3/Rf73T47wto7yH+F+so7R6SODiW5A1aHLKklu441+/CVipGx+s99Hl62Jf2MOVS/nA==" saltValue="Bt8jI8MxcSQm8px8wey2y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4</v>
      </c>
    </row>
    <row r="6" spans="1:3" x14ac:dyDescent="0.25">
      <c r="A6" s="12" t="s">
        <v>1127</v>
      </c>
      <c r="B6" s="17"/>
      <c r="C6" s="23">
        <v>1243</v>
      </c>
    </row>
    <row r="7" spans="1:3" x14ac:dyDescent="0.25">
      <c r="A7" s="12" t="s">
        <v>1128</v>
      </c>
      <c r="B7" s="17"/>
      <c r="C7" s="23">
        <v>75</v>
      </c>
    </row>
    <row r="8" spans="1:3" x14ac:dyDescent="0.25">
      <c r="A8" s="12" t="s">
        <v>1129</v>
      </c>
      <c r="B8" s="17"/>
      <c r="C8" s="23">
        <v>0</v>
      </c>
    </row>
    <row r="9" spans="1:3" x14ac:dyDescent="0.25">
      <c r="A9" s="12" t="s">
        <v>1130</v>
      </c>
      <c r="B9" s="17"/>
      <c r="C9" s="23">
        <v>11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>
        <v>16</v>
      </c>
    </row>
    <row r="14" spans="1:3" x14ac:dyDescent="0.25">
      <c r="A14" s="12" t="s">
        <v>1127</v>
      </c>
      <c r="B14" s="17"/>
      <c r="C14" s="23">
        <v>32</v>
      </c>
    </row>
    <row r="15" spans="1:3" x14ac:dyDescent="0.25">
      <c r="A15" s="12" t="s">
        <v>1132</v>
      </c>
      <c r="B15" s="17"/>
      <c r="C15" s="23">
        <v>5</v>
      </c>
    </row>
    <row r="16" spans="1:3" x14ac:dyDescent="0.25">
      <c r="A16" s="12" t="s">
        <v>1129</v>
      </c>
      <c r="B16" s="17"/>
      <c r="C16" s="23">
        <v>0</v>
      </c>
    </row>
    <row r="17" spans="1:3" x14ac:dyDescent="0.25">
      <c r="A17" s="12" t="s">
        <v>1130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0</v>
      </c>
    </row>
    <row r="22" spans="1:3" x14ac:dyDescent="0.25">
      <c r="A22" s="12" t="s">
        <v>1134</v>
      </c>
      <c r="B22" s="17"/>
      <c r="C22" s="23">
        <v>0</v>
      </c>
    </row>
    <row r="23" spans="1:3" x14ac:dyDescent="0.25">
      <c r="A23" s="12" t="s">
        <v>1135</v>
      </c>
      <c r="B23" s="17"/>
      <c r="C23" s="23">
        <v>0</v>
      </c>
    </row>
    <row r="24" spans="1:3" x14ac:dyDescent="0.25">
      <c r="A24" s="12" t="s">
        <v>1136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6</v>
      </c>
    </row>
    <row r="29" spans="1:3" x14ac:dyDescent="0.25">
      <c r="A29" s="12" t="s">
        <v>1139</v>
      </c>
      <c r="B29" s="17"/>
      <c r="C29" s="23">
        <v>1</v>
      </c>
    </row>
    <row r="30" spans="1:3" x14ac:dyDescent="0.25">
      <c r="A30" s="12" t="s">
        <v>1140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>
        <v>0</v>
      </c>
    </row>
    <row r="35" spans="1:3" x14ac:dyDescent="0.25">
      <c r="A35" s="12" t="s">
        <v>1143</v>
      </c>
      <c r="B35" s="17"/>
      <c r="C35" s="23">
        <v>6</v>
      </c>
    </row>
    <row r="36" spans="1:3" x14ac:dyDescent="0.25">
      <c r="A36" s="12" t="s">
        <v>1144</v>
      </c>
      <c r="B36" s="17"/>
      <c r="C36" s="23">
        <v>0</v>
      </c>
    </row>
  </sheetData>
  <sheetProtection algorithmName="SHA-512" hashValue="BBWmjKs8Ss9I1Kn5UW4GMVIAOYOFrmlAMaUHzi+EZ6lyy9+M1XzfNWf8lyiF0sAQVuSVDY0TbLPmazly8yiYJA==" saltValue="m4y8ErZWHjFIgFSOqeVTr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1</v>
      </c>
    </row>
    <row r="6" spans="1:3" x14ac:dyDescent="0.25">
      <c r="A6" s="12" t="s">
        <v>1148</v>
      </c>
      <c r="B6" s="17"/>
      <c r="C6" s="23">
        <v>0</v>
      </c>
    </row>
    <row r="7" spans="1:3" x14ac:dyDescent="0.25">
      <c r="A7" s="12" t="s">
        <v>1149</v>
      </c>
      <c r="B7" s="17"/>
      <c r="C7" s="23">
        <v>0</v>
      </c>
    </row>
    <row r="8" spans="1:3" x14ac:dyDescent="0.25">
      <c r="A8" s="12" t="s">
        <v>1150</v>
      </c>
      <c r="B8" s="17"/>
      <c r="C8" s="23">
        <v>8</v>
      </c>
    </row>
    <row r="9" spans="1:3" x14ac:dyDescent="0.25">
      <c r="A9" s="12" t="s">
        <v>1151</v>
      </c>
      <c r="B9" s="17"/>
      <c r="C9" s="23">
        <v>0</v>
      </c>
    </row>
    <row r="10" spans="1:3" x14ac:dyDescent="0.25">
      <c r="A10" s="12" t="s">
        <v>1152</v>
      </c>
      <c r="B10" s="17"/>
      <c r="C10" s="23">
        <v>8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3</v>
      </c>
    </row>
    <row r="15" spans="1:3" x14ac:dyDescent="0.25">
      <c r="A15" s="12" t="s">
        <v>1155</v>
      </c>
      <c r="B15" s="17"/>
      <c r="C15" s="23">
        <v>0</v>
      </c>
    </row>
    <row r="16" spans="1:3" x14ac:dyDescent="0.25">
      <c r="A16" s="12" t="s">
        <v>1156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19</v>
      </c>
    </row>
    <row r="21" spans="1:3" x14ac:dyDescent="0.25">
      <c r="A21" s="12" t="s">
        <v>1159</v>
      </c>
      <c r="B21" s="17"/>
      <c r="C21" s="23">
        <v>9</v>
      </c>
    </row>
    <row r="22" spans="1:3" x14ac:dyDescent="0.25">
      <c r="A22" s="12" t="s">
        <v>1160</v>
      </c>
      <c r="B22" s="17"/>
      <c r="C22" s="23">
        <v>4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>
        <v>0</v>
      </c>
    </row>
    <row r="27" spans="1:3" x14ac:dyDescent="0.25">
      <c r="A27" s="12" t="s">
        <v>1163</v>
      </c>
      <c r="B27" s="17"/>
      <c r="C27" s="23">
        <v>0</v>
      </c>
    </row>
    <row r="28" spans="1:3" x14ac:dyDescent="0.25">
      <c r="A28" s="12" t="s">
        <v>1164</v>
      </c>
      <c r="B28" s="17"/>
      <c r="C28" s="23">
        <v>0</v>
      </c>
    </row>
    <row r="29" spans="1:3" x14ac:dyDescent="0.25">
      <c r="A29" s="12" t="s">
        <v>1165</v>
      </c>
      <c r="B29" s="17"/>
      <c r="C29" s="23">
        <v>0</v>
      </c>
    </row>
    <row r="30" spans="1:3" x14ac:dyDescent="0.25">
      <c r="A30" s="12" t="s">
        <v>1166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>
        <v>0</v>
      </c>
    </row>
    <row r="35" spans="1:3" x14ac:dyDescent="0.25">
      <c r="A35" s="12" t="s">
        <v>1169</v>
      </c>
      <c r="B35" s="17"/>
      <c r="C35" s="23">
        <v>0</v>
      </c>
    </row>
    <row r="36" spans="1:3" x14ac:dyDescent="0.25">
      <c r="A36" s="12" t="s">
        <v>1170</v>
      </c>
      <c r="B36" s="17"/>
      <c r="C36" s="23">
        <v>5</v>
      </c>
    </row>
    <row r="37" spans="1:3" x14ac:dyDescent="0.25">
      <c r="A37" s="12" t="s">
        <v>1088</v>
      </c>
      <c r="B37" s="17"/>
      <c r="C37" s="23">
        <v>1</v>
      </c>
    </row>
    <row r="38" spans="1:3" x14ac:dyDescent="0.25">
      <c r="A38" s="12" t="s">
        <v>1171</v>
      </c>
      <c r="B38" s="17"/>
      <c r="C38" s="23">
        <v>0</v>
      </c>
    </row>
    <row r="39" spans="1:3" x14ac:dyDescent="0.25">
      <c r="A39" s="12" t="s">
        <v>1172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>
        <v>0</v>
      </c>
    </row>
    <row r="44" spans="1:3" x14ac:dyDescent="0.25">
      <c r="A44" s="12" t="s">
        <v>1169</v>
      </c>
      <c r="B44" s="17"/>
      <c r="C44" s="23">
        <v>0</v>
      </c>
    </row>
    <row r="45" spans="1:3" x14ac:dyDescent="0.25">
      <c r="A45" s="12" t="s">
        <v>1170</v>
      </c>
      <c r="B45" s="17"/>
      <c r="C45" s="23">
        <v>0</v>
      </c>
    </row>
    <row r="46" spans="1:3" x14ac:dyDescent="0.25">
      <c r="A46" s="12" t="s">
        <v>1088</v>
      </c>
      <c r="B46" s="17"/>
      <c r="C46" s="23">
        <v>0</v>
      </c>
    </row>
    <row r="47" spans="1:3" x14ac:dyDescent="0.25">
      <c r="A47" s="12" t="s">
        <v>1171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0</v>
      </c>
    </row>
    <row r="52" spans="1:3" x14ac:dyDescent="0.25">
      <c r="A52" s="12" t="s">
        <v>1169</v>
      </c>
      <c r="B52" s="17"/>
      <c r="C52" s="23">
        <v>0</v>
      </c>
    </row>
    <row r="53" spans="1:3" x14ac:dyDescent="0.25">
      <c r="A53" s="12" t="s">
        <v>1170</v>
      </c>
      <c r="B53" s="17"/>
      <c r="C53" s="23">
        <v>0</v>
      </c>
    </row>
    <row r="54" spans="1:3" x14ac:dyDescent="0.25">
      <c r="A54" s="12" t="s">
        <v>1088</v>
      </c>
      <c r="B54" s="17"/>
      <c r="C54" s="23">
        <v>0</v>
      </c>
    </row>
    <row r="55" spans="1:3" x14ac:dyDescent="0.25">
      <c r="A55" s="12" t="s">
        <v>1171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>
        <v>0</v>
      </c>
    </row>
    <row r="60" spans="1:3" x14ac:dyDescent="0.25">
      <c r="A60" s="12" t="s">
        <v>1169</v>
      </c>
      <c r="B60" s="17"/>
      <c r="C60" s="23">
        <v>0</v>
      </c>
    </row>
    <row r="61" spans="1:3" x14ac:dyDescent="0.25">
      <c r="A61" s="12" t="s">
        <v>1170</v>
      </c>
      <c r="B61" s="17"/>
      <c r="C61" s="23">
        <v>18</v>
      </c>
    </row>
    <row r="62" spans="1:3" x14ac:dyDescent="0.25">
      <c r="A62" s="12" t="s">
        <v>1088</v>
      </c>
      <c r="B62" s="17"/>
      <c r="C62" s="23">
        <v>11</v>
      </c>
    </row>
    <row r="63" spans="1:3" x14ac:dyDescent="0.25">
      <c r="A63" s="12" t="s">
        <v>1171</v>
      </c>
      <c r="B63" s="17"/>
      <c r="C63" s="23">
        <v>1</v>
      </c>
    </row>
  </sheetData>
  <sheetProtection algorithmName="SHA-512" hashValue="+VbcVfrqT7x+/uHQ9J0fz1Y1bk+acPMlilLEbOdR12/bq1FluVjj8YK0uFHyCFaCqZE1da8TmFHg8kE3DxZwKw==" saltValue="/vtk1xUK5q5BwXtu3wK7C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3" t="s">
        <v>640</v>
      </c>
      <c r="B4" s="204"/>
      <c r="C4" s="31">
        <v>936</v>
      </c>
      <c r="D4" s="31">
        <v>900</v>
      </c>
      <c r="E4" s="32">
        <v>0</v>
      </c>
      <c r="F4" s="31">
        <v>3125</v>
      </c>
      <c r="G4" s="31">
        <v>2811</v>
      </c>
      <c r="H4" s="31">
        <v>483</v>
      </c>
      <c r="I4" s="31">
        <v>487</v>
      </c>
      <c r="J4" s="31">
        <v>0</v>
      </c>
      <c r="K4" s="31">
        <v>1</v>
      </c>
      <c r="L4" s="31">
        <v>0</v>
      </c>
      <c r="M4" s="31">
        <v>0</v>
      </c>
      <c r="N4" s="31">
        <v>1</v>
      </c>
      <c r="O4" s="31">
        <v>9</v>
      </c>
      <c r="P4" s="31">
        <v>3016</v>
      </c>
    </row>
    <row r="5" spans="1:16" ht="45" x14ac:dyDescent="0.25">
      <c r="A5" s="48" t="s">
        <v>641</v>
      </c>
      <c r="B5" s="48" t="s">
        <v>642</v>
      </c>
      <c r="C5" s="14">
        <v>29</v>
      </c>
      <c r="D5" s="14">
        <v>28</v>
      </c>
      <c r="E5" s="30">
        <v>0</v>
      </c>
      <c r="F5" s="14">
        <v>16</v>
      </c>
      <c r="G5" s="14">
        <v>13</v>
      </c>
      <c r="H5" s="14">
        <v>7</v>
      </c>
      <c r="I5" s="14">
        <v>8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13</v>
      </c>
    </row>
    <row r="6" spans="1:16" ht="33.75" x14ac:dyDescent="0.25">
      <c r="A6" s="48" t="s">
        <v>643</v>
      </c>
      <c r="B6" s="48" t="s">
        <v>644</v>
      </c>
      <c r="C6" s="14">
        <v>346</v>
      </c>
      <c r="D6" s="14">
        <v>399</v>
      </c>
      <c r="E6" s="30">
        <v>-1</v>
      </c>
      <c r="F6" s="14">
        <v>1464</v>
      </c>
      <c r="G6" s="14">
        <v>1383</v>
      </c>
      <c r="H6" s="14">
        <v>212</v>
      </c>
      <c r="I6" s="14">
        <v>199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2</v>
      </c>
      <c r="P6" s="23">
        <v>1521</v>
      </c>
    </row>
    <row r="7" spans="1:16" ht="22.5" x14ac:dyDescent="0.25">
      <c r="A7" s="48" t="s">
        <v>645</v>
      </c>
      <c r="B7" s="48" t="s">
        <v>646</v>
      </c>
      <c r="C7" s="14">
        <v>87</v>
      </c>
      <c r="D7" s="14">
        <v>79</v>
      </c>
      <c r="E7" s="30">
        <v>0</v>
      </c>
      <c r="F7" s="14">
        <v>54</v>
      </c>
      <c r="G7" s="14">
        <v>46</v>
      </c>
      <c r="H7" s="14">
        <v>34</v>
      </c>
      <c r="I7" s="14">
        <v>44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3">
        <v>81</v>
      </c>
    </row>
    <row r="8" spans="1:16" ht="33.75" x14ac:dyDescent="0.25">
      <c r="A8" s="48" t="s">
        <v>647</v>
      </c>
      <c r="B8" s="48" t="s">
        <v>648</v>
      </c>
      <c r="C8" s="14">
        <v>11</v>
      </c>
      <c r="D8" s="14">
        <v>2</v>
      </c>
      <c r="E8" s="30">
        <v>4</v>
      </c>
      <c r="F8" s="14">
        <v>2</v>
      </c>
      <c r="G8" s="14">
        <v>1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ht="45" x14ac:dyDescent="0.25">
      <c r="A9" s="48" t="s">
        <v>649</v>
      </c>
      <c r="B9" s="48" t="s">
        <v>650</v>
      </c>
      <c r="C9" s="14">
        <v>46</v>
      </c>
      <c r="D9" s="14">
        <v>39</v>
      </c>
      <c r="E9" s="30">
        <v>0</v>
      </c>
      <c r="F9" s="14">
        <v>170</v>
      </c>
      <c r="G9" s="14">
        <v>158</v>
      </c>
      <c r="H9" s="14">
        <v>29</v>
      </c>
      <c r="I9" s="14">
        <v>35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3">
        <v>106</v>
      </c>
    </row>
    <row r="10" spans="1:16" ht="33.75" x14ac:dyDescent="0.25">
      <c r="A10" s="48" t="s">
        <v>651</v>
      </c>
      <c r="B10" s="48" t="s">
        <v>652</v>
      </c>
      <c r="C10" s="14">
        <v>413</v>
      </c>
      <c r="D10" s="14">
        <v>351</v>
      </c>
      <c r="E10" s="30">
        <v>0</v>
      </c>
      <c r="F10" s="14">
        <v>1418</v>
      </c>
      <c r="G10" s="14">
        <v>1210</v>
      </c>
      <c r="H10" s="14">
        <v>199</v>
      </c>
      <c r="I10" s="14">
        <v>199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3</v>
      </c>
      <c r="P10" s="23">
        <v>1290</v>
      </c>
    </row>
    <row r="11" spans="1:16" ht="45" x14ac:dyDescent="0.25">
      <c r="A11" s="48" t="s">
        <v>653</v>
      </c>
      <c r="B11" s="48" t="s">
        <v>654</v>
      </c>
      <c r="C11" s="14">
        <v>4</v>
      </c>
      <c r="D11" s="14">
        <v>2</v>
      </c>
      <c r="E11" s="30">
        <v>1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2</v>
      </c>
    </row>
  </sheetData>
  <sheetProtection algorithmName="SHA-512" hashValue="msRCET/kU6Zn3huBOTkTUb9BfinHMol3E5ARnoBcOwP8HDk5pj9OluD2H5o8XnmZS5K8JaKOv+LgnkP4Rdb71A==" saltValue="3SLDbwlR5r1UFoBPqVIkK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E10AC-48E9-4A6E-8965-5A398BA5D908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FB8C070F-8844-4964-955F-FFE11EFA9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051F7-121C-4FC4-AEB0-240C64E1C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2023-04-13T08:29:42Z</dcterms:created>
  <dcterms:modified xsi:type="dcterms:W3CDTF">2023-05-31T10:51:49Z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