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5" documentId="13_ncr:1_{977FAF3A-8CFF-4850-82D7-04FD0315E8D3}" xr6:coauthVersionLast="47" xr6:coauthVersionMax="47" xr10:uidLastSave="{13F96EB5-29F6-4704-A7EA-41C046445221}"/>
  <workbookProtection workbookAlgorithmName="SHA-512" workbookHashValue="DjqoDKtbCRO7PVUfuH5m1wWYjaXWFPleDHAQJwFjUxdot7YNTIbz6wyf0ke2G52G+XmD51wzqUA5xVvinL/nqA==" workbookSaltValue="6NMXj56GbiqMt20KAwsqJ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43" i="16" s="1"/>
  <c r="D123" i="16"/>
  <c r="E82" i="16"/>
  <c r="D82" i="16"/>
  <c r="L43" i="16"/>
  <c r="K43" i="16"/>
  <c r="J43" i="16"/>
  <c r="I43" i="16"/>
  <c r="H43" i="16"/>
  <c r="G43" i="16"/>
  <c r="F43" i="16"/>
  <c r="E43" i="16"/>
  <c r="V7" i="21" l="1"/>
  <c r="N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327336D-FFE4-452A-8576-6058822A45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085C42-B965-48D5-B424-BACD10D697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1A43173-2606-41B7-A467-FEEBDD8DFB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24DC49D-E8AD-4275-8CCD-9CA7990026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5593FD1-C284-423E-979C-1696418ABC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8BAF57-F329-4616-906A-5C2928817E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6D16468-B133-4C1F-A8A3-FFA34184B9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668361E-17DD-4124-9046-76B35B61CB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6F323F8-9C29-4B63-9A5B-D0C1988482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3696EB9-BB6A-4BCB-96E9-ED1ECF8D09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8A56711-4CAD-4310-8305-75A259A12E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4102CBF-2AEE-41F7-8181-7387ED9CFE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2CC94CB-8F48-4F9C-88BD-35D6FF1EC3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ACD67BA-386B-42BC-8F35-B743185744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B027EB6-FF17-452E-A969-03DA5501A4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56AAF53-6F3F-4ED8-BB98-448414DB7E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FA64387-4FA2-44AD-902D-21277552BA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B7CA04D-2E48-4305-8773-0B1498A63A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511FC1-8E65-47A1-961C-B70411BFEA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0252B65-3169-4ECE-8613-650AEC0DE2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28D9733-A371-46CE-8D11-753D038BE0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553BC63-1DE5-439E-8BCD-5810AD5522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B9B8786-2ADE-4B85-8D2C-AA9FCD2999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E7E9E95-06C5-4A8C-BBEC-35DF5EB25A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CBFB168-073F-4475-B72D-A3F0E620BB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77813B8-6D79-493D-B488-4483BBA077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60CC031-502B-4A5C-8823-8BD5961742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6B4EE1B-5FD0-4D7D-B01D-1F72CE8857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C70EBCB-B105-4563-A1E6-F1046CD9D6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7FD8C18-94C4-439F-927E-3165A6C981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3EA5E0D-6494-4073-A69C-11380DDD40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DACFFE1-764C-4175-9911-CA23F2DCC8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<sst xmlns="http://schemas.openxmlformats.org/spreadsheetml/2006/main" count="2979" uniqueCount="1831">
  <si>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</si>
  <si>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</si>
  <si>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</si>
  <si>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</si>
  <si>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</si>
  <si>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</si>
  <si>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Sevilla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</si>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</sst>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EC2A2B3F-1CDB-4B4A-AB03-EA0806662DB4}"/>
    <cellStyle name="Normal" xfId="0" builtinId="0"/>
    <cellStyle name="Normal 2" xfId="1" xr:uid="{1C3453FE-CAB2-452B-BBC6-CBE0FB6CA0CE}"/>
    <cellStyle name="Normal 3" xfId="3" xr:uid="{25C8F6DF-EF62-4F07-AC57-7DCCE1B682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91-4C05-B42C-B42554B12C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91-4C05-B42C-B42554B12C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11221</c:v>
                </c:pt>
                <c:pt idx="1">
                  <c:v>67417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1-4C05-B42C-B42554B1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2-4381-A8ED-A7FD933CEB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62-4381-A8ED-A7FD933CEB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62-4381-A8ED-A7FD933CEB4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58</c:v>
                </c:pt>
                <c:pt idx="1">
                  <c:v>2054</c:v>
                </c:pt>
                <c:pt idx="2">
                  <c:v>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2-4381-A8ED-A7FD933C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B4-4631-8D18-618B8ECA6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B4-4631-8D18-618B8ECA6B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B4-4631-8D18-618B8ECA6B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29</c:v>
                </c:pt>
                <c:pt idx="1">
                  <c:v>26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4-4631-8D18-618B8ECA6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C2-4649-8BEF-69A6E5673F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C2-4649-8BEF-69A6E5673F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180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2-4649-8BEF-69A6E567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1C-46E3-BB45-DF81A4C9C7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1C-46E3-BB45-DF81A4C9C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14682</c:v>
                </c:pt>
                <c:pt idx="1">
                  <c:v>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C-46E3-BB45-DF81A4C9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1957</c:v>
              </c:pt>
              <c:pt idx="1">
                <c:v>8107</c:v>
              </c:pt>
              <c:pt idx="2">
                <c:v>85</c:v>
              </c:pt>
              <c:pt idx="3">
                <c:v>8</c:v>
              </c:pt>
              <c:pt idx="4">
                <c:v>1064</c:v>
              </c:pt>
            </c:numLit>
          </c:val>
          <c:extLst>
            <c:ext xmlns:c16="http://schemas.microsoft.com/office/drawing/2014/chart" uri="{C3380CC4-5D6E-409C-BE32-E72D297353CC}">
              <c16:uniqueId val="{00000000-CCC1-43BD-A360-0B1C2A4C2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4557</c:v>
              </c:pt>
              <c:pt idx="1">
                <c:v>6583</c:v>
              </c:pt>
              <c:pt idx="2">
                <c:v>253</c:v>
              </c:pt>
              <c:pt idx="3">
                <c:v>84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45F-4CA1-8D3F-3B2AFE8EB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552</c:v>
              </c:pt>
              <c:pt idx="2">
                <c:v>98</c:v>
              </c:pt>
              <c:pt idx="3">
                <c:v>45</c:v>
              </c:pt>
              <c:pt idx="4">
                <c:v>92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1A-48E3-8D32-F108C091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204</c:v>
              </c:pt>
              <c:pt idx="1">
                <c:v>690</c:v>
              </c:pt>
              <c:pt idx="2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D779-4311-8F9D-50A99D5CB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6123</c:v>
              </c:pt>
              <c:pt idx="1">
                <c:v>61</c:v>
              </c:pt>
              <c:pt idx="2">
                <c:v>723</c:v>
              </c:pt>
              <c:pt idx="3">
                <c:v>351</c:v>
              </c:pt>
              <c:pt idx="4">
                <c:v>30</c:v>
              </c:pt>
              <c:pt idx="5">
                <c:v>2</c:v>
              </c:pt>
              <c:pt idx="6">
                <c:v>59</c:v>
              </c:pt>
              <c:pt idx="7">
                <c:v>1352</c:v>
              </c:pt>
              <c:pt idx="8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4EFF-4CCD-ACFB-51944EE9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1053</c:v>
              </c:pt>
              <c:pt idx="1">
                <c:v>926</c:v>
              </c:pt>
              <c:pt idx="2">
                <c:v>45</c:v>
              </c:pt>
              <c:pt idx="3">
                <c:v>73</c:v>
              </c:pt>
              <c:pt idx="4">
                <c:v>163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00A-4801-8F12-B5BD609E1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74-4AB1-BDC3-973B7E34EF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74-4AB1-BDC3-973B7E34EF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74-4AB1-BDC3-973B7E34EF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641</c:v>
                </c:pt>
                <c:pt idx="1">
                  <c:v>513</c:v>
                </c:pt>
                <c:pt idx="2">
                  <c:v>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4-4AB1-BDC3-973B7E34E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15656</c:v>
              </c:pt>
              <c:pt idx="1">
                <c:v>4708</c:v>
              </c:pt>
              <c:pt idx="2">
                <c:v>2048</c:v>
              </c:pt>
              <c:pt idx="3">
                <c:v>720</c:v>
              </c:pt>
              <c:pt idx="4">
                <c:v>112</c:v>
              </c:pt>
              <c:pt idx="5">
                <c:v>167</c:v>
              </c:pt>
              <c:pt idx="6">
                <c:v>1054</c:v>
              </c:pt>
              <c:pt idx="7">
                <c:v>10318</c:v>
              </c:pt>
              <c:pt idx="8">
                <c:v>122</c:v>
              </c:pt>
              <c:pt idx="9">
                <c:v>228</c:v>
              </c:pt>
              <c:pt idx="10">
                <c:v>527</c:v>
              </c:pt>
              <c:pt idx="11">
                <c:v>1228</c:v>
              </c:pt>
              <c:pt idx="12">
                <c:v>318</c:v>
              </c:pt>
              <c:pt idx="13">
                <c:v>126</c:v>
              </c:pt>
              <c:pt idx="14">
                <c:v>1104</c:v>
              </c:pt>
              <c:pt idx="15">
                <c:v>442</c:v>
              </c:pt>
              <c:pt idx="16">
                <c:v>31000</c:v>
              </c:pt>
              <c:pt idx="17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91F5-438D-A6C9-CF32EC774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90</c:v>
              </c:pt>
              <c:pt idx="1">
                <c:v>1806</c:v>
              </c:pt>
              <c:pt idx="2">
                <c:v>226</c:v>
              </c:pt>
              <c:pt idx="3">
                <c:v>544</c:v>
              </c:pt>
              <c:pt idx="4">
                <c:v>3019</c:v>
              </c:pt>
              <c:pt idx="5">
                <c:v>281</c:v>
              </c:pt>
              <c:pt idx="6">
                <c:v>211</c:v>
              </c:pt>
              <c:pt idx="7">
                <c:v>305</c:v>
              </c:pt>
              <c:pt idx="8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8424-4059-A26F-AC87FCDA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180</c:v>
              </c:pt>
              <c:pt idx="1">
                <c:v>532</c:v>
              </c:pt>
              <c:pt idx="2">
                <c:v>243</c:v>
              </c:pt>
              <c:pt idx="3">
                <c:v>13</c:v>
              </c:pt>
              <c:pt idx="4">
                <c:v>501</c:v>
              </c:pt>
              <c:pt idx="5">
                <c:v>22</c:v>
              </c:pt>
              <c:pt idx="6">
                <c:v>420</c:v>
              </c:pt>
              <c:pt idx="7">
                <c:v>2677</c:v>
              </c:pt>
              <c:pt idx="8">
                <c:v>20</c:v>
              </c:pt>
              <c:pt idx="9">
                <c:v>23</c:v>
              </c:pt>
              <c:pt idx="10">
                <c:v>190</c:v>
              </c:pt>
              <c:pt idx="11">
                <c:v>209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A55-4719-8D35-6C5B2A1C8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740</c:v>
              </c:pt>
              <c:pt idx="1">
                <c:v>816</c:v>
              </c:pt>
              <c:pt idx="2">
                <c:v>232</c:v>
              </c:pt>
              <c:pt idx="3">
                <c:v>174</c:v>
              </c:pt>
              <c:pt idx="4">
                <c:v>641</c:v>
              </c:pt>
              <c:pt idx="5">
                <c:v>3214</c:v>
              </c:pt>
              <c:pt idx="6">
                <c:v>106</c:v>
              </c:pt>
              <c:pt idx="7">
                <c:v>411</c:v>
              </c:pt>
              <c:pt idx="8">
                <c:v>1085</c:v>
              </c:pt>
              <c:pt idx="9">
                <c:v>176</c:v>
              </c:pt>
              <c:pt idx="10">
                <c:v>74</c:v>
              </c:pt>
              <c:pt idx="11">
                <c:v>549</c:v>
              </c:pt>
              <c:pt idx="12">
                <c:v>321</c:v>
              </c:pt>
              <c:pt idx="13">
                <c:v>536</c:v>
              </c:pt>
              <c:pt idx="14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3B9B-4883-92A1-E8C20CE9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603</c:v>
              </c:pt>
              <c:pt idx="1">
                <c:v>98</c:v>
              </c:pt>
              <c:pt idx="2">
                <c:v>335</c:v>
              </c:pt>
              <c:pt idx="3">
                <c:v>129</c:v>
              </c:pt>
              <c:pt idx="4">
                <c:v>375</c:v>
              </c:pt>
              <c:pt idx="5">
                <c:v>2263</c:v>
              </c:pt>
              <c:pt idx="6">
                <c:v>298</c:v>
              </c:pt>
              <c:pt idx="7">
                <c:v>912</c:v>
              </c:pt>
              <c:pt idx="8">
                <c:v>150</c:v>
              </c:pt>
              <c:pt idx="9">
                <c:v>92</c:v>
              </c:pt>
              <c:pt idx="10">
                <c:v>390</c:v>
              </c:pt>
              <c:pt idx="11">
                <c:v>330</c:v>
              </c:pt>
              <c:pt idx="1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FC3D-4DA5-A5BC-153B877E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5</c:v>
              </c:pt>
              <c:pt idx="2">
                <c:v>46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A7A-447B-AC7E-904E51FA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50</c:v>
              </c:pt>
              <c:pt idx="1">
                <c:v>2</c:v>
              </c:pt>
              <c:pt idx="2">
                <c:v>12</c:v>
              </c:pt>
              <c:pt idx="3">
                <c:v>2</c:v>
              </c:pt>
              <c:pt idx="4">
                <c:v>95</c:v>
              </c:pt>
              <c:pt idx="5">
                <c:v>8</c:v>
              </c:pt>
              <c:pt idx="6">
                <c:v>4</c:v>
              </c:pt>
              <c:pt idx="7">
                <c:v>7</c:v>
              </c:pt>
              <c:pt idx="8">
                <c:v>4</c:v>
              </c:pt>
              <c:pt idx="9">
                <c:v>2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16E-4D7A-8826-002BAA134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78-4390-886F-39D8EA93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5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7B-4FF3-B7CB-3A9F1056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Incendios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96</c:v>
              </c:pt>
              <c:pt idx="1">
                <c:v>89</c:v>
              </c:pt>
              <c:pt idx="2">
                <c:v>29</c:v>
              </c:pt>
              <c:pt idx="3">
                <c:v>21</c:v>
              </c:pt>
              <c:pt idx="4">
                <c:v>271</c:v>
              </c:pt>
              <c:pt idx="5">
                <c:v>119</c:v>
              </c:pt>
              <c:pt idx="6">
                <c:v>37</c:v>
              </c:pt>
              <c:pt idx="7">
                <c:v>45</c:v>
              </c:pt>
              <c:pt idx="8">
                <c:v>22</c:v>
              </c:pt>
              <c:pt idx="9">
                <c:v>21</c:v>
              </c:pt>
              <c:pt idx="10">
                <c:v>16</c:v>
              </c:pt>
              <c:pt idx="1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061F-4320-9061-B323BDB94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5-4659-B754-8619D074FD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A5-4659-B754-8619D074FD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3750</c:v>
                </c:pt>
                <c:pt idx="1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5-4659-B754-8619D074F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De la trata de seres humanos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49</c:v>
              </c:pt>
              <c:pt idx="1">
                <c:v>32</c:v>
              </c:pt>
              <c:pt idx="2">
                <c:v>9</c:v>
              </c:pt>
              <c:pt idx="3">
                <c:v>17</c:v>
              </c:pt>
              <c:pt idx="4">
                <c:v>1</c:v>
              </c:pt>
              <c:pt idx="5">
                <c:v>193</c:v>
              </c:pt>
              <c:pt idx="6">
                <c:v>1</c:v>
              </c:pt>
              <c:pt idx="7">
                <c:v>6</c:v>
              </c:pt>
              <c:pt idx="8">
                <c:v>67</c:v>
              </c:pt>
              <c:pt idx="9">
                <c:v>1</c:v>
              </c:pt>
              <c:pt idx="10">
                <c:v>22</c:v>
              </c:pt>
              <c:pt idx="11">
                <c:v>1</c:v>
              </c:pt>
              <c:pt idx="12">
                <c:v>13</c:v>
              </c:pt>
              <c:pt idx="13">
                <c:v>2</c:v>
              </c:pt>
              <c:pt idx="14">
                <c:v>11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46-4340-A71C-51AA4288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314960629921263E-2"/>
          <c:w val="0.27398425196850396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952</c:v>
              </c:pt>
              <c:pt idx="1">
                <c:v>779</c:v>
              </c:pt>
              <c:pt idx="2">
                <c:v>550</c:v>
              </c:pt>
              <c:pt idx="3">
                <c:v>146</c:v>
              </c:pt>
              <c:pt idx="4">
                <c:v>328</c:v>
              </c:pt>
              <c:pt idx="5">
                <c:v>2775</c:v>
              </c:pt>
              <c:pt idx="6">
                <c:v>64</c:v>
              </c:pt>
              <c:pt idx="7">
                <c:v>288</c:v>
              </c:pt>
              <c:pt idx="8">
                <c:v>4180</c:v>
              </c:pt>
              <c:pt idx="9">
                <c:v>147</c:v>
              </c:pt>
              <c:pt idx="10">
                <c:v>88</c:v>
              </c:pt>
              <c:pt idx="11">
                <c:v>631</c:v>
              </c:pt>
              <c:pt idx="12">
                <c:v>615</c:v>
              </c:pt>
              <c:pt idx="13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55D6-41BC-A0E8-8A060910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17-4B71-93FB-66D01D8CA8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17-4B71-93FB-66D01D8CA8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17-4B71-93FB-66D01D8CA8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17-4B71-93FB-66D01D8CA80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7-4B71-93FB-66D01D8CA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7</c:v>
                </c:pt>
                <c:pt idx="1">
                  <c:v>94</c:v>
                </c:pt>
                <c:pt idx="2">
                  <c:v>1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17-4B71-93FB-66D01D8CA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6-4A8E-B862-704544DAA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C6-4A8E-B862-704544DAA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C6-4A8E-B862-704544DAA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C6-4A8E-B862-704544DAA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6C6-4A8E-B862-704544DAA9D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6-4A8E-B862-704544DAA9D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6-4A8E-B862-704544DAA9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6-4A8E-B862-704544DAA9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6-4A8E-B862-704544DAA9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48</c:v>
                </c:pt>
                <c:pt idx="1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C6-4A8E-B862-704544DA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3915</c:v>
              </c:pt>
              <c:pt idx="1">
                <c:v>396</c:v>
              </c:pt>
              <c:pt idx="2">
                <c:v>223</c:v>
              </c:pt>
              <c:pt idx="3">
                <c:v>3298</c:v>
              </c:pt>
              <c:pt idx="4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2F20-4085-BA95-B8359C634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832</c:v>
              </c:pt>
              <c:pt idx="1">
                <c:v>159</c:v>
              </c:pt>
              <c:pt idx="2">
                <c:v>2</c:v>
              </c:pt>
              <c:pt idx="3">
                <c:v>586</c:v>
              </c:pt>
              <c:pt idx="4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841E-4681-9B18-5B9A8AC8C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180</c:v>
              </c:pt>
              <c:pt idx="2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07C4-4FCC-BA4E-60A984646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4F5-4B00-9BAA-428780F6C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645</c:v>
              </c:pt>
              <c:pt idx="1">
                <c:v>148</c:v>
              </c:pt>
              <c:pt idx="2">
                <c:v>390</c:v>
              </c:pt>
              <c:pt idx="3">
                <c:v>4</c:v>
              </c:pt>
              <c:pt idx="4">
                <c:v>13</c:v>
              </c:pt>
              <c:pt idx="5">
                <c:v>27</c:v>
              </c:pt>
              <c:pt idx="6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54E8-48FC-84A4-E3A63A59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5</c:v>
              </c:pt>
              <c:pt idx="1">
                <c:v>1030</c:v>
              </c:pt>
              <c:pt idx="2">
                <c:v>63</c:v>
              </c:pt>
              <c:pt idx="3">
                <c:v>150</c:v>
              </c:pt>
              <c:pt idx="4">
                <c:v>126</c:v>
              </c:pt>
              <c:pt idx="5">
                <c:v>177</c:v>
              </c:pt>
              <c:pt idx="6">
                <c:v>477</c:v>
              </c:pt>
              <c:pt idx="7">
                <c:v>131</c:v>
              </c:pt>
              <c:pt idx="8">
                <c:v>34</c:v>
              </c:pt>
              <c:pt idx="9">
                <c:v>9</c:v>
              </c:pt>
              <c:pt idx="10">
                <c:v>16</c:v>
              </c:pt>
              <c:pt idx="11">
                <c:v>178</c:v>
              </c:pt>
              <c:pt idx="12">
                <c:v>493</c:v>
              </c:pt>
              <c:pt idx="13">
                <c:v>24</c:v>
              </c:pt>
              <c:pt idx="14">
                <c:v>498</c:v>
              </c:pt>
              <c:pt idx="15">
                <c:v>42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105-47F9-96AE-711941C0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7-4EC0-8829-986F8E095D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7-4EC0-8829-986F8E09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6435</c:v>
                </c:pt>
                <c:pt idx="1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7-4EC0-8829-986F8E09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  <c:pt idx="4">
                  <c:v>Defensa de los derechos fundamentales</c:v>
                </c:pt>
                <c:pt idx="5">
                  <c:v>Visitas a Centros</c:v>
                </c:pt>
                <c:pt idx="6">
                  <c:v>Ensayos Clínicos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147</c:v>
              </c:pt>
              <c:pt idx="1">
                <c:v>1192</c:v>
              </c:pt>
              <c:pt idx="2">
                <c:v>47</c:v>
              </c:pt>
              <c:pt idx="3">
                <c:v>59</c:v>
              </c:pt>
              <c:pt idx="4">
                <c:v>2</c:v>
              </c:pt>
              <c:pt idx="5">
                <c:v>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73-41D6-AB15-D73695F05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96-41D0-8636-8C016C4E8A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96-41D0-8636-8C016C4E8A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93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6-41D0-8636-8C016C4E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BD-4937-B41F-413FB5F55E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BD-4937-B41F-413FB5F55E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BD-4937-B41F-413FB5F55E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BD-4937-B41F-413FB5F55EB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30</c:v>
                </c:pt>
                <c:pt idx="1">
                  <c:v>24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D-4937-B41F-413FB5F55E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2.6927362204724411E-2"/>
                  <c:y val="-7.0510866141732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5-4037-ACAD-6F942BB8CC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768</c:v>
              </c:pt>
              <c:pt idx="1">
                <c:v>19</c:v>
              </c:pt>
              <c:pt idx="2">
                <c:v>1</c:v>
              </c:pt>
              <c:pt idx="3">
                <c:v>3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94F7-42EE-9E4A-E836EADC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185</c:v>
              </c:pt>
              <c:pt idx="1">
                <c:v>13</c:v>
              </c:pt>
              <c:pt idx="2">
                <c:v>1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2BD6-46F2-93AA-DD0DA4D0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</c:v>
              </c:pt>
              <c:pt idx="1">
                <c:v>33</c:v>
              </c:pt>
              <c:pt idx="2">
                <c:v>82</c:v>
              </c:pt>
              <c:pt idx="3">
                <c:v>68</c:v>
              </c:pt>
              <c:pt idx="4">
                <c:v>375</c:v>
              </c:pt>
              <c:pt idx="5">
                <c:v>146</c:v>
              </c:pt>
              <c:pt idx="6">
                <c:v>97</c:v>
              </c:pt>
              <c:pt idx="7">
                <c:v>4</c:v>
              </c:pt>
              <c:pt idx="8">
                <c:v>5</c:v>
              </c:pt>
              <c:pt idx="9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5899-4F64-B467-A1F77BDC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53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AF12-4F28-8D57-73B3BB78F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27-4C3C-ADD1-50DC8CB29A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27-4C3C-ADD1-50DC8CB29A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284</c:v>
                </c:pt>
                <c:pt idx="1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7-4C3C-ADD1-50DC8CB29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1D-422E-BBD9-96CF0F666F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1D-422E-BBD9-96CF0F666F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1D-422E-BBD9-96CF0F666F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1D-422E-BBD9-96CF0F666F3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D-422E-BBD9-96CF0F666F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352</c:v>
                </c:pt>
                <c:pt idx="1">
                  <c:v>181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1D-422E-BBD9-96CF0F666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3.4813976377952756E-3"/>
                  <c:y val="-9.88494488188976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A-4841-8C87-80C7C3A2E538}"/>
                </c:ext>
              </c:extLst>
            </c:dLbl>
            <c:dLbl>
              <c:idx val="3"/>
              <c:layout>
                <c:manualLayout>
                  <c:x val="9.6293897637795278E-2"/>
                  <c:y val="-8.58494488188976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A-4841-8C87-80C7C3A2E5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4310</c:v>
              </c:pt>
              <c:pt idx="1">
                <c:v>42</c:v>
              </c:pt>
              <c:pt idx="2">
                <c:v>7</c:v>
              </c:pt>
              <c:pt idx="3">
                <c:v>1</c:v>
              </c:pt>
              <c:pt idx="4">
                <c:v>263</c:v>
              </c:pt>
            </c:numLit>
          </c:val>
          <c:extLst>
            <c:ext xmlns:c16="http://schemas.microsoft.com/office/drawing/2014/chart" uri="{C3380CC4-5D6E-409C-BE32-E72D297353CC}">
              <c16:uniqueId val="{00000000-8FC7-4108-8AA8-357EC681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20-4466-998F-F7CCE3940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20-4466-998F-F7CCE39404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3831</c:v>
                </c:pt>
                <c:pt idx="1">
                  <c:v>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0-4466-998F-F7CCE394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814</c:v>
              </c:pt>
              <c:pt idx="1">
                <c:v>143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  <c:pt idx="5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DB0E-45F8-98B2-E7784316C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0348-4FF0-9ABB-F07C328C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94</c:v>
              </c:pt>
              <c:pt idx="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9D96-4E61-BF60-0C140FBE2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80</c:v>
              </c:pt>
              <c:pt idx="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F25E-4F4E-AA1C-8864F5CB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361</c:v>
              </c:pt>
              <c:pt idx="1">
                <c:v>344</c:v>
              </c:pt>
              <c:pt idx="2">
                <c:v>35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8F4-4F29-A45A-8FDFEF5AB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7A0-473A-A113-307BC260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ACB-459F-8FB3-E1F151EC8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451</c:v>
              </c:pt>
              <c:pt idx="2">
                <c:v>51</c:v>
              </c:pt>
              <c:pt idx="3">
                <c:v>7</c:v>
              </c:pt>
              <c:pt idx="4">
                <c:v>11</c:v>
              </c:pt>
              <c:pt idx="5">
                <c:v>702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60-4AE9-8ADF-2A3A1F63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5B-4C11-8DA7-61A3A32F56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5B-4C11-8DA7-61A3A32F56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190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B-4C11-8DA7-61A3A32F5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1535</c:v>
              </c:pt>
              <c:pt idx="2">
                <c:v>20</c:v>
              </c:pt>
              <c:pt idx="3">
                <c:v>2</c:v>
              </c:pt>
              <c:pt idx="4">
                <c:v>19</c:v>
              </c:pt>
              <c:pt idx="5">
                <c:v>1436</c:v>
              </c:pt>
            </c:numLit>
          </c:val>
          <c:extLst>
            <c:ext xmlns:c16="http://schemas.microsoft.com/office/drawing/2014/chart" uri="{C3380CC4-5D6E-409C-BE32-E72D297353CC}">
              <c16:uniqueId val="{00000000-B77E-4836-B163-646CEF07D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1339</c:v>
              </c:pt>
              <c:pt idx="2">
                <c:v>25</c:v>
              </c:pt>
              <c:pt idx="3">
                <c:v>3</c:v>
              </c:pt>
              <c:pt idx="4">
                <c:v>50</c:v>
              </c:pt>
              <c:pt idx="5">
                <c:v>1254</c:v>
              </c:pt>
            </c:numLit>
          </c:val>
          <c:extLst>
            <c:ext xmlns:c16="http://schemas.microsoft.com/office/drawing/2014/chart" uri="{C3380CC4-5D6E-409C-BE32-E72D297353CC}">
              <c16:uniqueId val="{00000000-D5B6-435B-B8E3-6E6D2F12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353</c:v>
              </c:pt>
              <c:pt idx="2">
                <c:v>64</c:v>
              </c:pt>
              <c:pt idx="3">
                <c:v>2</c:v>
              </c:pt>
              <c:pt idx="4">
                <c:v>8</c:v>
              </c:pt>
              <c:pt idx="5">
                <c:v>647</c:v>
              </c:pt>
            </c:numLit>
          </c:val>
          <c:extLst>
            <c:ext xmlns:c16="http://schemas.microsoft.com/office/drawing/2014/chart" uri="{C3380CC4-5D6E-409C-BE32-E72D297353CC}">
              <c16:uniqueId val="{00000000-2B7A-47E2-BBC2-88DC7B64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292</c:v>
              </c:pt>
              <c:pt idx="2">
                <c:v>60</c:v>
              </c:pt>
              <c:pt idx="3">
                <c:v>6</c:v>
              </c:pt>
              <c:pt idx="4">
                <c:v>28</c:v>
              </c:pt>
              <c:pt idx="5">
                <c:v>523</c:v>
              </c:pt>
            </c:numLit>
          </c:val>
          <c:extLst>
            <c:ext xmlns:c16="http://schemas.microsoft.com/office/drawing/2014/chart" uri="{C3380CC4-5D6E-409C-BE32-E72D297353CC}">
              <c16:uniqueId val="{00000000-06CA-4629-B233-9F1D69EC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07-4CB9-BC26-57C01EA7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48-4C7A-8CBD-21A24024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1919</c:v>
              </c:pt>
              <c:pt idx="2">
                <c:v>109</c:v>
              </c:pt>
              <c:pt idx="3">
                <c:v>4</c:v>
              </c:pt>
              <c:pt idx="4">
                <c:v>124</c:v>
              </c:pt>
              <c:pt idx="5">
                <c:v>2017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D1-4E85-B8C0-3735795A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158</c:v>
              </c:pt>
              <c:pt idx="2">
                <c:v>3</c:v>
              </c:pt>
              <c:pt idx="3">
                <c:v>13</c:v>
              </c:pt>
              <c:pt idx="4">
                <c:v>45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DF6E-4245-8625-BB513241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</c:v>
              </c:pt>
              <c:pt idx="2">
                <c:v>336</c:v>
              </c:pt>
              <c:pt idx="3">
                <c:v>9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3724-49E8-BAEC-CD1D2B3E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37</c:v>
              </c:pt>
              <c:pt idx="2">
                <c:v>5</c:v>
              </c:pt>
              <c:pt idx="3">
                <c:v>8</c:v>
              </c:pt>
              <c:pt idx="4">
                <c:v>1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AD79-4EFD-A0E4-4B40B9DE7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7F-42A0-AA84-A6DD1CC10C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7F-42A0-AA84-A6DD1CC10C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F-42A0-AA84-A6DD1CC1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C47-4065-BEE2-FE6E621ED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7-4B50-9986-3F436B3E4C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7-4B50-9986-3F436B3E4C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87-4B50-9986-3F436B3E4C07}"/>
              </c:ext>
            </c:extLst>
          </c:dPt>
          <c:dLbls>
            <c:dLbl>
              <c:idx val="2"/>
              <c:layout>
                <c:manualLayout>
                  <c:x val="5.2408362024291326E-2"/>
                  <c:y val="-1.34393440181679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87-4B50-9986-3F436B3E4C0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428</c:v>
                </c:pt>
                <c:pt idx="1">
                  <c:v>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7-4B50-9986-3F436B3E4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99-43DB-A351-C4C8C5484A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99-43DB-A351-C4C8C5484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1950</c:v>
                </c:pt>
                <c:pt idx="1">
                  <c:v>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9-43DB-A351-C4C8C548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47624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40F84D4-3F67-D51E-F437-05D3E16D1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7778F9E-58D9-1B20-BFE0-87C49AC1E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2A20855-3492-CA98-3FA6-172367C16B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76199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1A80EE1-F445-DBD2-D29A-40E4B96FB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9EFEAC8-AA80-7049-6B5A-50756C6BD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34FE737-4C20-154A-D1F9-BB8770747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C46454E-7701-05C0-FCFF-E4F0A018C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760737C-C801-9857-2521-900FA8193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28574</xdr:rowOff>
    </xdr:from>
    <xdr:to>
      <xdr:col>44</xdr:col>
      <xdr:colOff>3295650</xdr:colOff>
      <xdr:row>21</xdr:row>
      <xdr:rowOff>114299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D1BD00D-EC05-9DC0-0145-3708F7F77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146CB2D-DF08-D6DD-167D-4A33E886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C7EB957-3D9F-2129-C598-D65D499B8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22</xdr:row>
      <xdr:rowOff>28575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6328FE0-7EDA-2AD8-C597-BFC937B54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3C1DE4-5DCB-499E-A585-A84EF04E8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8A8B80-D66F-41C7-8551-806338E79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8FAC9FFE-9C5B-55FF-23BE-CD50A1EBD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F8774FD-5FBB-62E0-ECE2-DB5FBDBEF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005C9CC-812F-620F-4201-D2D92727A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222250</xdr:colOff>
      <xdr:row>9</xdr:row>
      <xdr:rowOff>11112</xdr:rowOff>
    </xdr:from>
    <xdr:to>
      <xdr:col>18</xdr:col>
      <xdr:colOff>12700</xdr:colOff>
      <xdr:row>23</xdr:row>
      <xdr:rowOff>55562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C42F9AA-5483-AD4D-36C2-B5EC096BE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A60BEB5-BBB3-B338-254E-CF1234795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ADF6E33-EF4C-676B-D442-8CA092978E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A28EDC2-7E98-4323-430B-F665F0A0D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F5A37C8-764E-47F6-96E1-693BDDB7B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D9349A0-AF3B-46B1-9263-00BAAAAD4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E53AC74-E7EB-47BF-9473-3FB588383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DA0D395-92F0-49D8-AB79-AF9BD1941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F50EABA-B8D4-4ACF-A0DA-B639E9877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E0D1925-38F9-48B1-B240-78B6A9AFD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EB5ED36-77A5-43A6-AFD2-52BC988A5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2714E18-14FD-4A4F-B47A-11F09231E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C96AC76-4D0F-42C8-B625-72E2685B2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D79AB29-290A-4FB9-925A-C3B2F2EB1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6830EC1-98D4-4AC5-8442-2CC443318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6B3BC2F-37B7-44B7-837D-FC8A31ACD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AFA34FC-43E2-4CE0-A223-543AB6DE9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35D2DF7-D696-2D3D-AB1F-AFC5041F4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384175</xdr:colOff>
      <xdr:row>6</xdr:row>
      <xdr:rowOff>114300</xdr:rowOff>
    </xdr:from>
    <xdr:to>
      <xdr:col>22</xdr:col>
      <xdr:colOff>66675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CB89C5B-D6C8-B013-599A-313371B34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</xdr:colOff>
      <xdr:row>7</xdr:row>
      <xdr:rowOff>152400</xdr:rowOff>
    </xdr:from>
    <xdr:to>
      <xdr:col>53</xdr:col>
      <xdr:colOff>146050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287078C-B156-19D0-2EEC-069E14DBE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485775</xdr:colOff>
      <xdr:row>6</xdr:row>
      <xdr:rowOff>184150</xdr:rowOff>
    </xdr:from>
    <xdr:to>
      <xdr:col>60</xdr:col>
      <xdr:colOff>381000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1FFE121-C8DD-2961-E0B9-0FF8B40AA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20</xdr:row>
      <xdr:rowOff>142875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D517FAF-73DD-E8F3-376E-C3E70BA1A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00AA231-D168-55DC-8962-9FEFABD89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D95ECE-F47A-4DB6-95C3-F40A108F9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F637476-942F-487B-B465-BCFC6AFCA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C8D1B2E-1950-2D44-F108-4639226B8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D126891-693B-A0B7-7045-3F08BFBAF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16CF3C0-8E05-6BD3-797B-BC03309C4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B1582E7-D92B-D9BD-7271-506AF985CE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F218516-C3DC-4D83-963F-9A72A6FC8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E329BC7-B84E-41FA-ACDB-D5998DCB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49BE65A-4DB5-3B03-E9D8-FC22A7EC6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75CE511-A864-E28F-7244-A4F6B6878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BD0EAB9-3B07-2224-BAD1-95021F730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2F80D4-DE2E-4E90-8481-98F4C6348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8866D63-71CD-481A-BB98-27975EA5C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0F96CA4-86B7-54AB-9E38-D7B1EFCC5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D263BA9-6E0F-65A3-57A2-C59F9F1B3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086AFA6-C47B-C852-E876-DA5DC94A7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347EEA9-FE01-14C3-5DF8-E8747F738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FE98770-0509-7DE4-B8AE-11E936434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FF45D7A-212B-2128-E0DC-5C5D7FDCF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0C62745-7EF8-0E0D-1C08-46C7DED5E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5215A01-BD63-DFEF-B6AA-9FDFF6465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D6EC8F2-879B-3B0A-DCC9-479B60F8F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C75E6CC-1627-D811-2E48-D8069FA68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0315DA6-CC13-63D7-44A5-24B72E83B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107CCA26-3F6E-19C4-E58C-BA8C3A6E5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EA566DF2-3922-15C0-120D-B11DCAF84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7122724-3943-E20F-D7DA-D39562210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761990D-3E16-052E-D59C-534A29052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30BB8F6-5446-9B3C-902A-A0CA0601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03A654D-BC8E-75F3-2D7F-27E428A29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rFuGv2qZhcmIGpv66reqmLfzRt1m3HCrptcviBmuZvrDtT25U77Ew8Cj+WjnrThhNnGagwCATn7DI6hlUpFvRQ==" saltValue="6+knIpJwG+S1N06SupRgv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18</v>
      </c>
      <c r="D5" s="14">
        <v>6</v>
      </c>
      <c r="E5" s="24">
        <v>6</v>
      </c>
    </row>
    <row r="6" spans="1:5" x14ac:dyDescent="0.25">
      <c r="A6" s="22" t="s">
        <v>1180</v>
      </c>
      <c r="B6" s="17"/>
      <c r="C6" s="14">
        <v>158</v>
      </c>
      <c r="D6" s="14">
        <v>100</v>
      </c>
      <c r="E6" s="24">
        <v>76</v>
      </c>
    </row>
    <row r="7" spans="1:5" x14ac:dyDescent="0.25">
      <c r="A7" s="22" t="s">
        <v>1181</v>
      </c>
      <c r="B7" s="17"/>
      <c r="C7" s="14">
        <v>3</v>
      </c>
      <c r="D7" s="14">
        <v>0</v>
      </c>
      <c r="E7" s="24">
        <v>0</v>
      </c>
    </row>
    <row r="8" spans="1:5" x14ac:dyDescent="0.25">
      <c r="A8" s="22" t="s">
        <v>1182</v>
      </c>
      <c r="B8" s="17"/>
      <c r="C8" s="14">
        <v>13</v>
      </c>
      <c r="D8" s="14">
        <v>10</v>
      </c>
      <c r="E8" s="24">
        <v>4</v>
      </c>
    </row>
    <row r="9" spans="1:5" x14ac:dyDescent="0.25">
      <c r="A9" s="22" t="s">
        <v>610</v>
      </c>
      <c r="B9" s="17"/>
      <c r="C9" s="14">
        <v>45</v>
      </c>
      <c r="D9" s="14">
        <v>0</v>
      </c>
      <c r="E9" s="24">
        <v>42</v>
      </c>
    </row>
    <row r="10" spans="1:5" x14ac:dyDescent="0.25">
      <c r="A10" s="22" t="s">
        <v>1183</v>
      </c>
      <c r="B10" s="17"/>
      <c r="C10" s="14">
        <v>9</v>
      </c>
      <c r="D10" s="14">
        <v>4</v>
      </c>
      <c r="E10" s="24">
        <v>5</v>
      </c>
    </row>
    <row r="11" spans="1:5" x14ac:dyDescent="0.25">
      <c r="A11" s="202" t="s">
        <v>951</v>
      </c>
      <c r="B11" s="203"/>
      <c r="C11" s="32">
        <v>246</v>
      </c>
      <c r="D11" s="32">
        <v>120</v>
      </c>
      <c r="E11" s="32">
        <v>133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4">
        <v>0</v>
      </c>
    </row>
    <row r="15" spans="1:5" x14ac:dyDescent="0.25">
      <c r="A15" s="22" t="s">
        <v>1186</v>
      </c>
      <c r="B15" s="17"/>
      <c r="C15" s="24">
        <v>0</v>
      </c>
    </row>
    <row r="16" spans="1:5" x14ac:dyDescent="0.25">
      <c r="A16" s="22" t="s">
        <v>1187</v>
      </c>
      <c r="B16" s="17"/>
      <c r="C16" s="24">
        <v>0</v>
      </c>
    </row>
    <row r="17" spans="1:3" x14ac:dyDescent="0.25">
      <c r="A17" s="202" t="s">
        <v>951</v>
      </c>
      <c r="B17" s="203"/>
      <c r="C17" s="32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18</v>
      </c>
    </row>
    <row r="22" spans="1:3" x14ac:dyDescent="0.25">
      <c r="A22" s="22" t="s">
        <v>1180</v>
      </c>
      <c r="B22" s="17"/>
      <c r="C22" s="24">
        <v>94</v>
      </c>
    </row>
    <row r="23" spans="1:3" x14ac:dyDescent="0.25">
      <c r="A23" s="22" t="s">
        <v>1181</v>
      </c>
      <c r="B23" s="17"/>
      <c r="C23" s="24">
        <v>17</v>
      </c>
    </row>
    <row r="24" spans="1:3" x14ac:dyDescent="0.25">
      <c r="A24" s="22" t="s">
        <v>1182</v>
      </c>
      <c r="B24" s="17"/>
      <c r="C24" s="24">
        <v>24</v>
      </c>
    </row>
    <row r="25" spans="1:3" x14ac:dyDescent="0.25">
      <c r="A25" s="22" t="s">
        <v>610</v>
      </c>
      <c r="B25" s="17"/>
      <c r="C25" s="24">
        <v>20</v>
      </c>
    </row>
    <row r="26" spans="1:3" x14ac:dyDescent="0.25">
      <c r="A26" s="22" t="s">
        <v>1183</v>
      </c>
      <c r="B26" s="17"/>
      <c r="C26" s="24">
        <v>87</v>
      </c>
    </row>
    <row r="27" spans="1:3" x14ac:dyDescent="0.25">
      <c r="A27" s="202" t="s">
        <v>951</v>
      </c>
      <c r="B27" s="203"/>
      <c r="C27" s="32">
        <v>260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9</v>
      </c>
    </row>
    <row r="32" spans="1:3" x14ac:dyDescent="0.25">
      <c r="A32" s="22" t="s">
        <v>1024</v>
      </c>
      <c r="B32" s="17"/>
      <c r="C32" s="24">
        <v>1</v>
      </c>
    </row>
    <row r="33" spans="1:3" x14ac:dyDescent="0.25">
      <c r="A33" s="22" t="s">
        <v>1189</v>
      </c>
      <c r="B33" s="17"/>
      <c r="C33" s="24">
        <v>336</v>
      </c>
    </row>
    <row r="34" spans="1:3" x14ac:dyDescent="0.25">
      <c r="A34" s="22" t="s">
        <v>1122</v>
      </c>
      <c r="B34" s="17"/>
      <c r="C34" s="24">
        <v>9</v>
      </c>
    </row>
    <row r="35" spans="1:3" x14ac:dyDescent="0.25">
      <c r="A35" s="22" t="s">
        <v>1190</v>
      </c>
      <c r="B35" s="17"/>
      <c r="C35" s="24">
        <v>21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2" t="s">
        <v>951</v>
      </c>
      <c r="B40" s="203"/>
      <c r="C40" s="32">
        <v>376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6</v>
      </c>
    </row>
    <row r="45" spans="1:3" x14ac:dyDescent="0.25">
      <c r="A45" s="22" t="s">
        <v>1180</v>
      </c>
      <c r="B45" s="17"/>
      <c r="C45" s="24">
        <v>57</v>
      </c>
    </row>
    <row r="46" spans="1:3" x14ac:dyDescent="0.25">
      <c r="A46" s="22" t="s">
        <v>1181</v>
      </c>
      <c r="B46" s="17"/>
      <c r="C46" s="24">
        <v>5</v>
      </c>
    </row>
    <row r="47" spans="1:3" x14ac:dyDescent="0.25">
      <c r="A47" s="22" t="s">
        <v>1182</v>
      </c>
      <c r="B47" s="17"/>
      <c r="C47" s="24">
        <v>11</v>
      </c>
    </row>
    <row r="48" spans="1:3" x14ac:dyDescent="0.25">
      <c r="A48" s="22" t="s">
        <v>610</v>
      </c>
      <c r="B48" s="17"/>
      <c r="C48" s="24">
        <v>4</v>
      </c>
    </row>
    <row r="49" spans="1:3" x14ac:dyDescent="0.25">
      <c r="A49" s="22" t="s">
        <v>1183</v>
      </c>
      <c r="B49" s="17"/>
      <c r="C49" s="24">
        <v>8</v>
      </c>
    </row>
    <row r="50" spans="1:3" x14ac:dyDescent="0.25">
      <c r="A50" s="202" t="s">
        <v>951</v>
      </c>
      <c r="B50" s="203"/>
      <c r="C50" s="32">
        <v>91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5" t="s">
        <v>1179</v>
      </c>
      <c r="B53" s="13" t="s">
        <v>76</v>
      </c>
      <c r="C53" s="24">
        <v>5</v>
      </c>
    </row>
    <row r="54" spans="1:3" x14ac:dyDescent="0.25">
      <c r="A54" s="187"/>
      <c r="B54" s="13" t="s">
        <v>77</v>
      </c>
      <c r="C54" s="24">
        <v>0</v>
      </c>
    </row>
    <row r="55" spans="1:3" x14ac:dyDescent="0.25">
      <c r="A55" s="185" t="s">
        <v>1180</v>
      </c>
      <c r="B55" s="13" t="s">
        <v>76</v>
      </c>
      <c r="C55" s="24">
        <v>37</v>
      </c>
    </row>
    <row r="56" spans="1:3" x14ac:dyDescent="0.25">
      <c r="A56" s="187"/>
      <c r="B56" s="13" t="s">
        <v>77</v>
      </c>
      <c r="C56" s="24">
        <v>2</v>
      </c>
    </row>
    <row r="57" spans="1:3" x14ac:dyDescent="0.25">
      <c r="A57" s="185" t="s">
        <v>1181</v>
      </c>
      <c r="B57" s="13" t="s">
        <v>76</v>
      </c>
      <c r="C57" s="24">
        <v>5</v>
      </c>
    </row>
    <row r="58" spans="1:3" x14ac:dyDescent="0.25">
      <c r="A58" s="187"/>
      <c r="B58" s="13" t="s">
        <v>77</v>
      </c>
      <c r="C58" s="24">
        <v>0</v>
      </c>
    </row>
    <row r="59" spans="1:3" x14ac:dyDescent="0.25">
      <c r="A59" s="185" t="s">
        <v>1182</v>
      </c>
      <c r="B59" s="13" t="s">
        <v>76</v>
      </c>
      <c r="C59" s="24">
        <v>8</v>
      </c>
    </row>
    <row r="60" spans="1:3" x14ac:dyDescent="0.25">
      <c r="A60" s="187"/>
      <c r="B60" s="13" t="s">
        <v>77</v>
      </c>
      <c r="C60" s="24">
        <v>0</v>
      </c>
    </row>
    <row r="61" spans="1:3" x14ac:dyDescent="0.25">
      <c r="A61" s="185" t="s">
        <v>610</v>
      </c>
      <c r="B61" s="13" t="s">
        <v>76</v>
      </c>
      <c r="C61" s="24">
        <v>1</v>
      </c>
    </row>
    <row r="62" spans="1:3" x14ac:dyDescent="0.25">
      <c r="A62" s="187"/>
      <c r="B62" s="13" t="s">
        <v>77</v>
      </c>
      <c r="C62" s="24">
        <v>0</v>
      </c>
    </row>
    <row r="63" spans="1:3" x14ac:dyDescent="0.25">
      <c r="A63" s="185" t="s">
        <v>1183</v>
      </c>
      <c r="B63" s="13" t="s">
        <v>76</v>
      </c>
      <c r="C63" s="24">
        <v>23</v>
      </c>
    </row>
    <row r="64" spans="1:3" x14ac:dyDescent="0.25">
      <c r="A64" s="187"/>
      <c r="B64" s="13" t="s">
        <v>77</v>
      </c>
      <c r="C64" s="24">
        <v>4</v>
      </c>
    </row>
    <row r="65" spans="1:3" x14ac:dyDescent="0.25">
      <c r="A65" s="202" t="s">
        <v>951</v>
      </c>
      <c r="B65" s="203"/>
      <c r="C65" s="32">
        <v>85</v>
      </c>
    </row>
  </sheetData>
  <sheetProtection algorithmName="SHA-512" hashValue="cgp0ORwuyrIslv+c8TC69mKQEAp4lhpE5aZ3KWP6ftfVhWN08Uu/yg9Wb1GlfKa+fiYJd8Z06EXfyNZfeuOZww==" saltValue="eLqkrUUm+yjDCWrEiekqT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4" t="s">
        <v>1197</v>
      </c>
      <c r="B5" s="39" t="s">
        <v>1198</v>
      </c>
      <c r="C5" s="45">
        <v>7</v>
      </c>
      <c r="D5" s="45">
        <v>9</v>
      </c>
      <c r="E5" s="45">
        <v>1</v>
      </c>
      <c r="F5" s="40">
        <v>0</v>
      </c>
    </row>
    <row r="6" spans="1:6" x14ac:dyDescent="0.25">
      <c r="A6" s="196"/>
      <c r="B6" s="39" t="s">
        <v>1199</v>
      </c>
      <c r="C6" s="45">
        <v>9</v>
      </c>
      <c r="D6" s="45">
        <v>6</v>
      </c>
      <c r="E6" s="45">
        <v>0</v>
      </c>
      <c r="F6" s="40">
        <v>3</v>
      </c>
    </row>
    <row r="7" spans="1:6" x14ac:dyDescent="0.25">
      <c r="A7" s="38" t="s">
        <v>1200</v>
      </c>
      <c r="B7" s="39" t="s">
        <v>1201</v>
      </c>
      <c r="C7" s="45">
        <v>0</v>
      </c>
      <c r="D7" s="45">
        <v>1</v>
      </c>
      <c r="E7" s="45">
        <v>0</v>
      </c>
      <c r="F7" s="40">
        <v>0</v>
      </c>
    </row>
    <row r="8" spans="1:6" ht="22.5" x14ac:dyDescent="0.25">
      <c r="A8" s="194" t="s">
        <v>1202</v>
      </c>
      <c r="B8" s="39" t="s">
        <v>1203</v>
      </c>
      <c r="C8" s="45">
        <v>17</v>
      </c>
      <c r="D8" s="45">
        <v>33</v>
      </c>
      <c r="E8" s="45">
        <v>18</v>
      </c>
      <c r="F8" s="40">
        <v>0</v>
      </c>
    </row>
    <row r="9" spans="1:6" ht="22.5" x14ac:dyDescent="0.25">
      <c r="A9" s="195"/>
      <c r="B9" s="39" t="s">
        <v>1204</v>
      </c>
      <c r="C9" s="45">
        <v>0</v>
      </c>
      <c r="D9" s="45">
        <v>2</v>
      </c>
      <c r="E9" s="45">
        <v>0</v>
      </c>
      <c r="F9" s="40">
        <v>0</v>
      </c>
    </row>
    <row r="10" spans="1:6" ht="22.5" x14ac:dyDescent="0.25">
      <c r="A10" s="196"/>
      <c r="B10" s="39" t="s">
        <v>1205</v>
      </c>
      <c r="C10" s="45">
        <v>43</v>
      </c>
      <c r="D10" s="45">
        <v>27</v>
      </c>
      <c r="E10" s="45">
        <v>11</v>
      </c>
      <c r="F10" s="40">
        <v>4</v>
      </c>
    </row>
    <row r="11" spans="1:6" ht="22.5" x14ac:dyDescent="0.25">
      <c r="A11" s="194" t="s">
        <v>1206</v>
      </c>
      <c r="B11" s="39" t="s">
        <v>1207</v>
      </c>
      <c r="C11" s="45">
        <v>3</v>
      </c>
      <c r="D11" s="45">
        <v>1</v>
      </c>
      <c r="E11" s="45">
        <v>0</v>
      </c>
      <c r="F11" s="40">
        <v>0</v>
      </c>
    </row>
    <row r="12" spans="1:6" x14ac:dyDescent="0.25">
      <c r="A12" s="195"/>
      <c r="B12" s="39" t="s">
        <v>1208</v>
      </c>
      <c r="C12" s="18"/>
      <c r="D12" s="18"/>
      <c r="E12" s="18"/>
      <c r="F12" s="23"/>
    </row>
    <row r="13" spans="1:6" ht="22.5" x14ac:dyDescent="0.25">
      <c r="A13" s="196"/>
      <c r="B13" s="39" t="s">
        <v>1209</v>
      </c>
      <c r="C13" s="45">
        <v>3</v>
      </c>
      <c r="D13" s="45">
        <v>2</v>
      </c>
      <c r="E13" s="45">
        <v>2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1</v>
      </c>
      <c r="D14" s="45">
        <v>0</v>
      </c>
      <c r="E14" s="45">
        <v>0</v>
      </c>
      <c r="F14" s="40">
        <v>0</v>
      </c>
    </row>
    <row r="15" spans="1:6" x14ac:dyDescent="0.25">
      <c r="A15" s="194" t="s">
        <v>1212</v>
      </c>
      <c r="B15" s="39" t="s">
        <v>1213</v>
      </c>
      <c r="C15" s="45">
        <v>34</v>
      </c>
      <c r="D15" s="45">
        <v>11</v>
      </c>
      <c r="E15" s="45">
        <v>5</v>
      </c>
      <c r="F15" s="40">
        <v>2</v>
      </c>
    </row>
    <row r="16" spans="1:6" x14ac:dyDescent="0.25">
      <c r="A16" s="195"/>
      <c r="B16" s="39" t="s">
        <v>1214</v>
      </c>
      <c r="C16" s="18"/>
      <c r="D16" s="18"/>
      <c r="E16" s="18"/>
      <c r="F16" s="23"/>
    </row>
    <row r="17" spans="1:6" ht="22.5" x14ac:dyDescent="0.25">
      <c r="A17" s="195"/>
      <c r="B17" s="39" t="s">
        <v>1215</v>
      </c>
      <c r="C17" s="45">
        <v>0</v>
      </c>
      <c r="D17" s="45">
        <v>0</v>
      </c>
      <c r="E17" s="45">
        <v>6</v>
      </c>
      <c r="F17" s="40">
        <v>0</v>
      </c>
    </row>
    <row r="18" spans="1:6" x14ac:dyDescent="0.25">
      <c r="A18" s="195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2.5" x14ac:dyDescent="0.25">
      <c r="A19" s="196"/>
      <c r="B19" s="39" t="s">
        <v>1217</v>
      </c>
      <c r="C19" s="45">
        <v>1</v>
      </c>
      <c r="D19" s="45">
        <v>1</v>
      </c>
      <c r="E19" s="45">
        <v>4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0</v>
      </c>
      <c r="D20" s="45">
        <v>1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2" t="s">
        <v>951</v>
      </c>
      <c r="B22" s="193"/>
      <c r="C22" s="46">
        <v>119</v>
      </c>
      <c r="D22" s="46">
        <v>94</v>
      </c>
      <c r="E22" s="46">
        <v>47</v>
      </c>
      <c r="F22" s="46">
        <v>9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6</v>
      </c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1055</v>
      </c>
      <c r="B27" s="17"/>
      <c r="C27" s="23"/>
    </row>
    <row r="28" spans="1:6" x14ac:dyDescent="0.25">
      <c r="A28" s="192" t="s">
        <v>951</v>
      </c>
      <c r="B28" s="193"/>
      <c r="C28" s="46">
        <v>6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4</v>
      </c>
    </row>
    <row r="33" spans="1:3" x14ac:dyDescent="0.25">
      <c r="A33" s="43" t="s">
        <v>1224</v>
      </c>
      <c r="B33" s="17"/>
      <c r="C33" s="40">
        <v>39</v>
      </c>
    </row>
    <row r="34" spans="1:3" x14ac:dyDescent="0.25">
      <c r="A34" s="43" t="s">
        <v>77</v>
      </c>
      <c r="B34" s="17"/>
      <c r="C34" s="40">
        <v>8</v>
      </c>
    </row>
    <row r="35" spans="1:3" x14ac:dyDescent="0.25">
      <c r="A35" s="192" t="s">
        <v>951</v>
      </c>
      <c r="B35" s="193"/>
      <c r="C35" s="46">
        <v>51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141</v>
      </c>
    </row>
    <row r="40" spans="1:3" x14ac:dyDescent="0.25">
      <c r="A40" s="43" t="s">
        <v>1227</v>
      </c>
      <c r="B40" s="17"/>
      <c r="C40" s="40">
        <v>49</v>
      </c>
    </row>
    <row r="41" spans="1:3" x14ac:dyDescent="0.25">
      <c r="A41" s="192" t="s">
        <v>951</v>
      </c>
      <c r="B41" s="193"/>
      <c r="C41" s="46">
        <v>190</v>
      </c>
    </row>
    <row r="42" spans="1:3" ht="15.95" customHeight="1" x14ac:dyDescent="0.25"/>
  </sheetData>
  <sheetProtection algorithmName="SHA-512" hashValue="YmKMEp3v0nQlyk4j8hm4QbXGN/RUvTVDFacQ57YswS2xd4JCpo8vvha4Be+c0aYcvNZWhwLLxLuNtl+wVqtf0w==" saltValue="cPweNHGEIbW1Uz+ZrboHo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1230</v>
      </c>
      <c r="B5" s="13" t="s">
        <v>1231</v>
      </c>
      <c r="C5" s="14">
        <v>1856</v>
      </c>
      <c r="D5" s="14">
        <v>2381</v>
      </c>
      <c r="E5" s="15">
        <v>-0.220495590088198</v>
      </c>
    </row>
    <row r="6" spans="1:5" x14ac:dyDescent="0.25">
      <c r="A6" s="179"/>
      <c r="B6" s="13" t="s">
        <v>1232</v>
      </c>
      <c r="C6" s="14">
        <v>13</v>
      </c>
      <c r="D6" s="14">
        <v>31</v>
      </c>
      <c r="E6" s="15">
        <v>-0.58064516129032295</v>
      </c>
    </row>
    <row r="7" spans="1:5" x14ac:dyDescent="0.25">
      <c r="A7" s="180"/>
      <c r="B7" s="13" t="s">
        <v>1233</v>
      </c>
      <c r="C7" s="14">
        <v>1158</v>
      </c>
      <c r="D7" s="14">
        <v>1052</v>
      </c>
      <c r="E7" s="15">
        <v>0.100760456273764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8" t="s">
        <v>1235</v>
      </c>
      <c r="B11" s="13" t="s">
        <v>1236</v>
      </c>
      <c r="C11" s="14">
        <v>18</v>
      </c>
      <c r="D11" s="14">
        <v>43</v>
      </c>
      <c r="E11" s="15">
        <v>-0.581395348837209</v>
      </c>
    </row>
    <row r="12" spans="1:5" x14ac:dyDescent="0.25">
      <c r="A12" s="179"/>
      <c r="B12" s="13" t="s">
        <v>1237</v>
      </c>
      <c r="C12" s="14">
        <v>0</v>
      </c>
      <c r="D12" s="14">
        <v>0</v>
      </c>
      <c r="E12" s="15">
        <v>0</v>
      </c>
    </row>
    <row r="13" spans="1:5" x14ac:dyDescent="0.25">
      <c r="A13" s="179"/>
      <c r="B13" s="13" t="s">
        <v>1238</v>
      </c>
      <c r="C13" s="14">
        <v>1192</v>
      </c>
      <c r="D13" s="14">
        <v>1083</v>
      </c>
      <c r="E13" s="15">
        <v>0.10064635272391501</v>
      </c>
    </row>
    <row r="14" spans="1:5" x14ac:dyDescent="0.25">
      <c r="A14" s="179"/>
      <c r="B14" s="13" t="s">
        <v>1239</v>
      </c>
      <c r="C14" s="14">
        <v>147</v>
      </c>
      <c r="D14" s="14">
        <v>173</v>
      </c>
      <c r="E14" s="15">
        <v>-0.15028901734104</v>
      </c>
    </row>
    <row r="15" spans="1:5" x14ac:dyDescent="0.25">
      <c r="A15" s="179"/>
      <c r="B15" s="13" t="s">
        <v>1240</v>
      </c>
      <c r="C15" s="14">
        <v>1</v>
      </c>
      <c r="D15" s="14">
        <v>1</v>
      </c>
      <c r="E15" s="15">
        <v>0</v>
      </c>
    </row>
    <row r="16" spans="1:5" x14ac:dyDescent="0.25">
      <c r="A16" s="179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9"/>
      <c r="B18" s="13" t="s">
        <v>1243</v>
      </c>
      <c r="C18" s="14">
        <v>0</v>
      </c>
      <c r="D18" s="14">
        <v>50</v>
      </c>
      <c r="E18" s="15">
        <v>-1</v>
      </c>
    </row>
    <row r="19" spans="1:5" x14ac:dyDescent="0.25">
      <c r="A19" s="180"/>
      <c r="B19" s="13" t="s">
        <v>1244</v>
      </c>
      <c r="C19" s="14">
        <v>1</v>
      </c>
      <c r="D19" s="14">
        <v>4</v>
      </c>
      <c r="E19" s="15">
        <v>-0.75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9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79"/>
      <c r="B25" s="13" t="s">
        <v>169</v>
      </c>
      <c r="C25" s="14">
        <v>2</v>
      </c>
      <c r="D25" s="14">
        <v>0</v>
      </c>
      <c r="E25" s="15">
        <v>2</v>
      </c>
    </row>
    <row r="26" spans="1:5" x14ac:dyDescent="0.25">
      <c r="A26" s="180"/>
      <c r="B26" s="13" t="s">
        <v>1249</v>
      </c>
      <c r="C26" s="14">
        <v>1</v>
      </c>
      <c r="D26" s="14">
        <v>4</v>
      </c>
      <c r="E26" s="15">
        <v>-0.75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8" t="s">
        <v>1251</v>
      </c>
      <c r="B30" s="13" t="s">
        <v>1252</v>
      </c>
      <c r="C30" s="14">
        <v>16</v>
      </c>
      <c r="D30" s="14">
        <v>33</v>
      </c>
      <c r="E30" s="15">
        <v>-0.51515151515151503</v>
      </c>
    </row>
    <row r="31" spans="1:5" x14ac:dyDescent="0.25">
      <c r="A31" s="179"/>
      <c r="B31" s="13" t="s">
        <v>1253</v>
      </c>
      <c r="C31" s="14">
        <v>1</v>
      </c>
      <c r="D31" s="14">
        <v>2</v>
      </c>
      <c r="E31" s="15">
        <v>-0.5</v>
      </c>
    </row>
    <row r="32" spans="1:5" x14ac:dyDescent="0.25">
      <c r="A32" s="180"/>
      <c r="B32" s="13" t="s">
        <v>1254</v>
      </c>
      <c r="C32" s="14">
        <v>2</v>
      </c>
      <c r="D32" s="14">
        <v>15</v>
      </c>
      <c r="E32" s="15">
        <v>-0.86666666666666703</v>
      </c>
    </row>
  </sheetData>
  <sheetProtection algorithmName="SHA-512" hashValue="Ub0G5lAXgTmq8rDj1X1tkl6Kc12EsCDekZhXJdcSNaa7xGSxTG2J1B7TLPd+YOn0Y5EvJ6k88LMoRnTCEJWv+A==" saltValue="EnDGjDv6x2msJmc7waDWO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>
      <selection activeCell="B26" sqref="B26"/>
    </sheetView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9"/>
      <c r="B7" s="13" t="s">
        <v>1260</v>
      </c>
      <c r="C7" s="14">
        <v>1</v>
      </c>
      <c r="D7" s="14">
        <v>0</v>
      </c>
      <c r="E7" s="15">
        <v>1</v>
      </c>
    </row>
    <row r="8" spans="1:5" x14ac:dyDescent="0.25">
      <c r="A8" s="179"/>
      <c r="B8" s="13" t="s">
        <v>1261</v>
      </c>
      <c r="C8" s="14">
        <v>0</v>
      </c>
      <c r="D8" s="14">
        <v>0</v>
      </c>
      <c r="E8" s="15">
        <v>0</v>
      </c>
    </row>
    <row r="9" spans="1:5" x14ac:dyDescent="0.25">
      <c r="A9" s="179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9"/>
      <c r="B11" s="13" t="s">
        <v>1264</v>
      </c>
      <c r="C11" s="14">
        <v>3</v>
      </c>
      <c r="D11" s="14">
        <v>0</v>
      </c>
      <c r="E11" s="15">
        <v>3</v>
      </c>
    </row>
    <row r="12" spans="1:5" x14ac:dyDescent="0.25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79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25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106</v>
      </c>
      <c r="C16" s="14">
        <v>72</v>
      </c>
      <c r="D16" s="14">
        <v>5</v>
      </c>
      <c r="E16" s="15">
        <v>13.4</v>
      </c>
    </row>
  </sheetData>
  <sheetProtection algorithmName="SHA-512" hashValue="j7PrEXPXtuaGhFGA/KUyF4i6BgBv36pAx6Te3WpzhAZNQ+P/Mw8T3J5nn/sJbzx3qSRGWEEfiKDYB7cmPy2ppg==" saltValue="nasHKxTKxXfi9Nc0dv3gA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8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52" t="s">
        <v>1023</v>
      </c>
      <c r="C5" s="53">
        <v>32</v>
      </c>
      <c r="D5" s="53">
        <v>0</v>
      </c>
      <c r="E5" s="53">
        <v>38</v>
      </c>
      <c r="F5" s="53">
        <v>72</v>
      </c>
      <c r="G5" s="53">
        <v>1</v>
      </c>
      <c r="H5" s="53">
        <v>81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52" t="s">
        <v>1282</v>
      </c>
      <c r="C6" s="53">
        <v>0</v>
      </c>
      <c r="D6" s="53">
        <v>0</v>
      </c>
      <c r="E6" s="53">
        <v>2</v>
      </c>
      <c r="F6" s="53">
        <v>0</v>
      </c>
      <c r="G6" s="53">
        <v>0</v>
      </c>
      <c r="H6" s="53">
        <v>7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1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52" t="s">
        <v>1287</v>
      </c>
      <c r="C10" s="53">
        <v>11</v>
      </c>
      <c r="D10" s="53">
        <v>0</v>
      </c>
      <c r="E10" s="53">
        <v>9</v>
      </c>
      <c r="F10" s="53">
        <v>2</v>
      </c>
      <c r="G10" s="53">
        <v>0</v>
      </c>
      <c r="H10" s="53">
        <v>6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52" t="s">
        <v>1301</v>
      </c>
      <c r="C24" s="53">
        <v>6</v>
      </c>
      <c r="D24" s="53">
        <v>0</v>
      </c>
      <c r="E24" s="53">
        <v>5</v>
      </c>
      <c r="F24" s="53">
        <v>0</v>
      </c>
      <c r="G24" s="53">
        <v>0</v>
      </c>
      <c r="H24" s="53">
        <v>3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52" t="s">
        <v>1307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1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52" t="s">
        <v>1329</v>
      </c>
      <c r="C52" s="53">
        <v>1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52" t="s">
        <v>1347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1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66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1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52" t="s">
        <v>1357</v>
      </c>
      <c r="C80" s="53">
        <v>0</v>
      </c>
      <c r="D80" s="53">
        <v>0</v>
      </c>
      <c r="E80" s="53">
        <v>2</v>
      </c>
      <c r="F80" s="53">
        <v>1</v>
      </c>
      <c r="G80" s="53">
        <v>0</v>
      </c>
      <c r="H80" s="53">
        <v>9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52" t="s">
        <v>1365</v>
      </c>
      <c r="C88" s="53">
        <v>0</v>
      </c>
      <c r="D88" s="53">
        <v>0</v>
      </c>
      <c r="E88" s="53">
        <v>1</v>
      </c>
      <c r="F88" s="53">
        <v>0</v>
      </c>
      <c r="G88" s="53">
        <v>0</v>
      </c>
      <c r="H88" s="53">
        <v>3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3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1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52" t="s">
        <v>1436</v>
      </c>
      <c r="C159" s="53">
        <v>0</v>
      </c>
      <c r="D159" s="53">
        <v>0</v>
      </c>
      <c r="E159" s="53">
        <v>1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52" t="s">
        <v>1461</v>
      </c>
      <c r="C184" s="53">
        <v>0</v>
      </c>
      <c r="D184" s="53">
        <v>0</v>
      </c>
      <c r="E184" s="53">
        <v>0</v>
      </c>
      <c r="F184" s="53">
        <v>1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52" t="s">
        <v>1463</v>
      </c>
      <c r="C186" s="53">
        <v>2</v>
      </c>
      <c r="D186" s="53">
        <v>0</v>
      </c>
      <c r="E186" s="53">
        <v>2</v>
      </c>
      <c r="F186" s="53">
        <v>0</v>
      </c>
      <c r="G186" s="53">
        <v>0</v>
      </c>
      <c r="H186" s="53">
        <v>11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52" t="s">
        <v>1464</v>
      </c>
      <c r="C187" s="53">
        <v>7</v>
      </c>
      <c r="D187" s="53">
        <v>0</v>
      </c>
      <c r="E187" s="53">
        <v>17</v>
      </c>
      <c r="F187" s="53">
        <v>0</v>
      </c>
      <c r="G187" s="53">
        <v>0</v>
      </c>
      <c r="H187" s="53">
        <v>32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52" t="s">
        <v>1469</v>
      </c>
      <c r="C192" s="53">
        <v>3</v>
      </c>
      <c r="D192" s="53">
        <v>0</v>
      </c>
      <c r="E192" s="53">
        <v>0</v>
      </c>
      <c r="F192" s="53">
        <v>0</v>
      </c>
      <c r="G192" s="53">
        <v>0</v>
      </c>
      <c r="H192" s="53">
        <v>2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52" t="s">
        <v>1479</v>
      </c>
      <c r="C202" s="53">
        <v>1</v>
      </c>
      <c r="D202" s="53">
        <v>0</v>
      </c>
      <c r="E202" s="53">
        <v>0</v>
      </c>
      <c r="F202" s="53">
        <v>0</v>
      </c>
      <c r="G202" s="53">
        <v>0</v>
      </c>
      <c r="H202" s="53">
        <v>4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52" t="s">
        <v>1504</v>
      </c>
      <c r="C227" s="53">
        <v>0</v>
      </c>
      <c r="D227" s="53">
        <v>0</v>
      </c>
      <c r="E227" s="53">
        <v>0</v>
      </c>
      <c r="F227" s="53">
        <v>1</v>
      </c>
      <c r="G227" s="53">
        <v>0</v>
      </c>
      <c r="H227" s="53">
        <v>4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52" t="s">
        <v>1527</v>
      </c>
      <c r="C250" s="53">
        <v>0</v>
      </c>
      <c r="D250" s="53">
        <v>0</v>
      </c>
      <c r="E250" s="53">
        <v>1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2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52" t="s">
        <v>1540</v>
      </c>
      <c r="C262" s="53">
        <v>32</v>
      </c>
      <c r="D262" s="53">
        <v>0</v>
      </c>
      <c r="E262" s="53">
        <v>19</v>
      </c>
      <c r="F262" s="53">
        <v>59</v>
      </c>
      <c r="G262" s="53">
        <v>1</v>
      </c>
      <c r="H262" s="53">
        <v>56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52" t="s">
        <v>1548</v>
      </c>
      <c r="C270" s="53">
        <v>0</v>
      </c>
      <c r="D270" s="53">
        <v>0</v>
      </c>
      <c r="E270" s="53">
        <v>3</v>
      </c>
      <c r="F270" s="53">
        <v>0</v>
      </c>
      <c r="G270" s="53">
        <v>0</v>
      </c>
      <c r="H270" s="53">
        <v>3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52" t="s">
        <v>961</v>
      </c>
      <c r="C271" s="53">
        <v>0</v>
      </c>
      <c r="D271" s="53">
        <v>0</v>
      </c>
      <c r="E271" s="53">
        <v>3</v>
      </c>
      <c r="F271" s="53">
        <v>1</v>
      </c>
      <c r="G271" s="53">
        <v>0</v>
      </c>
      <c r="H271" s="53">
        <v>6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52" t="s">
        <v>1549</v>
      </c>
      <c r="C272" s="53">
        <v>0</v>
      </c>
      <c r="D272" s="53">
        <v>0</v>
      </c>
      <c r="E272" s="53">
        <v>1</v>
      </c>
      <c r="F272" s="53">
        <v>0</v>
      </c>
      <c r="G272" s="53">
        <v>0</v>
      </c>
      <c r="H272" s="53">
        <v>1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52" t="s">
        <v>1550</v>
      </c>
      <c r="C273" s="53">
        <v>0</v>
      </c>
      <c r="D273" s="53">
        <v>0</v>
      </c>
      <c r="E273" s="53">
        <v>0</v>
      </c>
      <c r="F273" s="53">
        <v>1</v>
      </c>
      <c r="G273" s="53">
        <v>0</v>
      </c>
      <c r="H273" s="53">
        <v>3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3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52" t="s">
        <v>1555</v>
      </c>
      <c r="C278" s="53">
        <v>0</v>
      </c>
      <c r="D278" s="53">
        <v>0</v>
      </c>
      <c r="E278" s="53">
        <v>0</v>
      </c>
      <c r="F278" s="53">
        <v>4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6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52" t="s">
        <v>1561</v>
      </c>
      <c r="C284" s="53">
        <v>0</v>
      </c>
      <c r="D284" s="53">
        <v>0</v>
      </c>
      <c r="E284" s="53">
        <v>1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52" t="s">
        <v>921</v>
      </c>
      <c r="C285" s="53">
        <v>0</v>
      </c>
      <c r="D285" s="53">
        <v>0</v>
      </c>
      <c r="E285" s="53">
        <v>2</v>
      </c>
      <c r="F285" s="53">
        <v>5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52" t="s">
        <v>1562</v>
      </c>
      <c r="C287" s="53">
        <v>0</v>
      </c>
      <c r="D287" s="53">
        <v>0</v>
      </c>
      <c r="E287" s="53">
        <v>9</v>
      </c>
      <c r="F287" s="53">
        <v>2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1</v>
      </c>
      <c r="H294" s="53">
        <v>61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18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6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1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3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2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ebYB9CmB6xPbJ/YQCHW9uVpEVEXGcgNbH82GDk/zL1wf2XlkI1K9oONbjuTrHIMqrg3bdgJ8N4X4Jw93b21H5Q==" saltValue="6YqJ/aNnbb/92dtME6Xme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180</v>
      </c>
      <c r="D5" s="45">
        <v>151</v>
      </c>
      <c r="E5" s="56">
        <v>0.19205298013245001</v>
      </c>
    </row>
    <row r="6" spans="1:5" ht="22.5" x14ac:dyDescent="0.25">
      <c r="A6" s="38" t="s">
        <v>1587</v>
      </c>
      <c r="B6" s="44" t="s">
        <v>1588</v>
      </c>
      <c r="C6" s="45">
        <v>88</v>
      </c>
      <c r="D6" s="18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24</v>
      </c>
      <c r="D7" s="45">
        <v>185</v>
      </c>
      <c r="E7" s="56">
        <v>-0.87027027027027004</v>
      </c>
    </row>
    <row r="8" spans="1:5" ht="22.5" x14ac:dyDescent="0.25">
      <c r="A8" s="38" t="s">
        <v>1587</v>
      </c>
      <c r="B8" s="44" t="s">
        <v>1590</v>
      </c>
      <c r="C8" s="45">
        <v>112</v>
      </c>
      <c r="D8" s="18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128</v>
      </c>
      <c r="D9" s="45">
        <v>14</v>
      </c>
      <c r="E9" s="56">
        <v>8.1428571428571406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6">
        <v>0</v>
      </c>
    </row>
    <row r="11" spans="1:5" x14ac:dyDescent="0.25">
      <c r="A11" s="38" t="s">
        <v>1593</v>
      </c>
      <c r="B11" s="17"/>
      <c r="C11" s="45">
        <v>264</v>
      </c>
      <c r="D11" s="45">
        <v>500</v>
      </c>
      <c r="E11" s="56">
        <v>-0.47199999999999998</v>
      </c>
    </row>
    <row r="12" spans="1:5" x14ac:dyDescent="0.25">
      <c r="A12" s="38" t="s">
        <v>1594</v>
      </c>
      <c r="B12" s="17"/>
      <c r="C12" s="45">
        <v>355</v>
      </c>
      <c r="D12" s="18"/>
      <c r="E12" s="56">
        <v>0</v>
      </c>
    </row>
    <row r="13" spans="1:5" x14ac:dyDescent="0.25">
      <c r="A13" s="194" t="s">
        <v>1595</v>
      </c>
      <c r="B13" s="44" t="s">
        <v>1596</v>
      </c>
      <c r="C13" s="45">
        <v>9</v>
      </c>
      <c r="D13" s="18"/>
      <c r="E13" s="56">
        <v>0</v>
      </c>
    </row>
    <row r="14" spans="1:5" x14ac:dyDescent="0.25">
      <c r="A14" s="196"/>
      <c r="B14" s="44" t="s">
        <v>1597</v>
      </c>
      <c r="C14" s="18"/>
      <c r="D14" s="18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7" t="s">
        <v>1599</v>
      </c>
      <c r="B17" s="44" t="s">
        <v>1600</v>
      </c>
      <c r="C17" s="18"/>
      <c r="D17" s="18"/>
      <c r="E17" s="23"/>
    </row>
    <row r="18" spans="1:5" x14ac:dyDescent="0.25">
      <c r="A18" s="198"/>
      <c r="B18" s="44" t="s">
        <v>1601</v>
      </c>
      <c r="C18" s="45">
        <v>108</v>
      </c>
      <c r="D18" s="45">
        <v>165</v>
      </c>
      <c r="E18" s="40">
        <v>115</v>
      </c>
    </row>
    <row r="19" spans="1:5" x14ac:dyDescent="0.25">
      <c r="A19" s="198"/>
      <c r="B19" s="44" t="s">
        <v>1602</v>
      </c>
      <c r="C19" s="18"/>
      <c r="D19" s="18"/>
      <c r="E19" s="23"/>
    </row>
    <row r="20" spans="1:5" x14ac:dyDescent="0.25">
      <c r="A20" s="198"/>
      <c r="B20" s="44" t="s">
        <v>1603</v>
      </c>
      <c r="C20" s="18"/>
      <c r="D20" s="18"/>
      <c r="E20" s="23"/>
    </row>
    <row r="21" spans="1:5" x14ac:dyDescent="0.25">
      <c r="A21" s="198"/>
      <c r="B21" s="44" t="s">
        <v>1604</v>
      </c>
      <c r="C21" s="18"/>
      <c r="D21" s="18"/>
      <c r="E21" s="23"/>
    </row>
    <row r="22" spans="1:5" x14ac:dyDescent="0.25">
      <c r="A22" s="198"/>
      <c r="B22" s="44" t="s">
        <v>975</v>
      </c>
      <c r="C22" s="45">
        <v>3485</v>
      </c>
      <c r="D22" s="45">
        <v>4634</v>
      </c>
      <c r="E22" s="40">
        <v>0</v>
      </c>
    </row>
    <row r="23" spans="1:5" x14ac:dyDescent="0.25">
      <c r="A23" s="198"/>
      <c r="B23" s="44" t="s">
        <v>1605</v>
      </c>
      <c r="C23" s="45">
        <v>10</v>
      </c>
      <c r="D23" s="45">
        <v>30</v>
      </c>
      <c r="E23" s="40">
        <v>2</v>
      </c>
    </row>
    <row r="24" spans="1:5" x14ac:dyDescent="0.25">
      <c r="A24" s="198"/>
      <c r="B24" s="44" t="s">
        <v>1606</v>
      </c>
      <c r="C24" s="45">
        <v>8</v>
      </c>
      <c r="D24" s="45">
        <v>91</v>
      </c>
      <c r="E24" s="40">
        <v>2</v>
      </c>
    </row>
    <row r="25" spans="1:5" x14ac:dyDescent="0.25">
      <c r="A25" s="198"/>
      <c r="B25" s="44" t="s">
        <v>1607</v>
      </c>
      <c r="C25" s="45">
        <v>19</v>
      </c>
      <c r="D25" s="45">
        <v>35</v>
      </c>
      <c r="E25" s="40">
        <v>8</v>
      </c>
    </row>
    <row r="26" spans="1:5" x14ac:dyDescent="0.25">
      <c r="A26" s="198"/>
      <c r="B26" s="44" t="s">
        <v>1608</v>
      </c>
      <c r="C26" s="45">
        <v>452</v>
      </c>
      <c r="D26" s="45">
        <v>5394</v>
      </c>
      <c r="E26" s="40">
        <v>0</v>
      </c>
    </row>
    <row r="27" spans="1:5" x14ac:dyDescent="0.25">
      <c r="A27" s="198"/>
      <c r="B27" s="44" t="s">
        <v>1609</v>
      </c>
      <c r="C27" s="18"/>
      <c r="D27" s="18"/>
      <c r="E27" s="23"/>
    </row>
    <row r="28" spans="1:5" x14ac:dyDescent="0.25">
      <c r="A28" s="198"/>
      <c r="B28" s="44" t="s">
        <v>1610</v>
      </c>
      <c r="C28" s="18"/>
      <c r="D28" s="18"/>
      <c r="E28" s="23"/>
    </row>
    <row r="29" spans="1:5" x14ac:dyDescent="0.25">
      <c r="A29" s="198"/>
      <c r="B29" s="44" t="s">
        <v>1611</v>
      </c>
      <c r="C29" s="18"/>
      <c r="D29" s="18"/>
      <c r="E29" s="23"/>
    </row>
    <row r="30" spans="1:5" x14ac:dyDescent="0.25">
      <c r="A30" s="199"/>
      <c r="B30" s="44" t="s">
        <v>1612</v>
      </c>
      <c r="C30" s="18"/>
      <c r="D30" s="18"/>
      <c r="E30" s="23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XeGdxOqhxqPTtDW3osFf/WGtJkPIgGZTMGPvPHsWvRfjSncf4Kvc7rA+ji6jCrT8oG1SzO9YuuRe29NJ659I9g==" saltValue="At2VtolfTiB1Hb0uTXBBV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AD246-E8FC-451A-BAB5-06971C7A1AA7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1.25" x14ac:dyDescent="0.25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25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85098</v>
      </c>
      <c r="D7" s="125">
        <f>SUM(DatosGenerales!C15:C19)</f>
        <v>11221</v>
      </c>
      <c r="E7" s="124">
        <f>SUM(DatosGenerales!C12:C14)</f>
        <v>67417</v>
      </c>
      <c r="I7" s="126">
        <f>DatosGenerales!C31</f>
        <v>6632</v>
      </c>
      <c r="J7" s="125">
        <f>DatosGenerales!C32</f>
        <v>641</v>
      </c>
      <c r="K7" s="124">
        <f>SUM(DatosGenerales!C33:C34)</f>
        <v>513</v>
      </c>
      <c r="L7" s="125">
        <f>DatosGenerales!C36</f>
        <v>4557</v>
      </c>
      <c r="M7" s="124">
        <f>DatosGenerales!C95</f>
        <v>3750</v>
      </c>
      <c r="N7" s="127">
        <f>L7-M7</f>
        <v>807</v>
      </c>
      <c r="O7" s="127"/>
      <c r="Q7" s="126">
        <f>DatosGenerales!C36</f>
        <v>4557</v>
      </c>
      <c r="R7" s="125">
        <f>DatosGenerales!C49</f>
        <v>6583</v>
      </c>
      <c r="S7" s="125">
        <f>DatosGenerales!C50</f>
        <v>253</v>
      </c>
      <c r="T7" s="125">
        <f>DatosGenerales!C62</f>
        <v>84</v>
      </c>
      <c r="U7" s="125">
        <f>DatosGenerales!C78</f>
        <v>13</v>
      </c>
      <c r="V7" s="128">
        <f>SUM(Q7:U7)</f>
        <v>11490</v>
      </c>
      <c r="Z7" s="126">
        <f>SUM(DatosGenerales!C106,DatosGenerales!C107,DatosGenerales!C109)</f>
        <v>6435</v>
      </c>
      <c r="AA7" s="125">
        <f>SUM(DatosGenerales!C108,DatosGenerales!C110)</f>
        <v>1466</v>
      </c>
      <c r="AB7" s="125">
        <f>DatosGenerales!C106</f>
        <v>3831</v>
      </c>
      <c r="AC7" s="128">
        <f>DatosGenerales!C107</f>
        <v>2127</v>
      </c>
      <c r="AH7" s="126">
        <f>SUM(DatosGenerales!C115,DatosGenerales!C116,DatosGenerales!C118)</f>
        <v>271</v>
      </c>
      <c r="AI7" s="125">
        <f>SUM(DatosGenerales!C117,DatosGenerales!C119)</f>
        <v>70</v>
      </c>
      <c r="AJ7" s="125">
        <f>DatosGenerales!C115</f>
        <v>190</v>
      </c>
      <c r="AK7" s="128">
        <f>DatosGenerales!C116</f>
        <v>58</v>
      </c>
      <c r="AP7" s="126">
        <f>SUM(DatosGenerales!C135:C136)</f>
        <v>428</v>
      </c>
      <c r="AQ7" s="125">
        <f>SUM(DatosGenerales!C137:C138)</f>
        <v>1</v>
      </c>
      <c r="AR7" s="128">
        <f>SUM(DatosGenerales!C139:C140)</f>
        <v>16</v>
      </c>
      <c r="AV7" s="126">
        <f>DatosGenerales!C145</f>
        <v>15</v>
      </c>
      <c r="AW7" s="125">
        <f>DatosGenerales!C146</f>
        <v>552</v>
      </c>
      <c r="AX7" s="125">
        <f>DatosGenerales!C147</f>
        <v>98</v>
      </c>
      <c r="AY7" s="125">
        <f>DatosGenerales!C148</f>
        <v>45</v>
      </c>
      <c r="AZ7" s="125">
        <f>DatosGenerales!C149</f>
        <v>92</v>
      </c>
      <c r="BA7" s="128">
        <f>DatosGenerales!C150</f>
        <v>1</v>
      </c>
      <c r="BE7" s="126">
        <f>DatosGenerales!C151</f>
        <v>204</v>
      </c>
      <c r="BF7" s="125">
        <f>DatosGenerales!C152</f>
        <v>690</v>
      </c>
      <c r="BG7" s="128">
        <f>DatosGenerales!C154</f>
        <v>210</v>
      </c>
      <c r="BK7" s="126">
        <f>SUM(DatosGenerales!C297:C311)</f>
        <v>6123</v>
      </c>
      <c r="BL7" s="125">
        <f>SUM(DatosGenerales!C294:C296)</f>
        <v>61</v>
      </c>
      <c r="BM7" s="125">
        <f>SUM(DatosGenerales!C312:C344)</f>
        <v>723</v>
      </c>
      <c r="BN7" s="125">
        <f>SUM(DatosGenerales!C289)</f>
        <v>351</v>
      </c>
      <c r="BO7" s="125">
        <f>SUM(DatosGenerales!C356:C364)</f>
        <v>30</v>
      </c>
      <c r="BP7" s="125">
        <f>SUM(DatosGenerales!C286:C288)</f>
        <v>0</v>
      </c>
      <c r="BQ7" s="125">
        <f>SUM(DatosGenerales!C345:C355)</f>
        <v>2</v>
      </c>
      <c r="BR7" s="125">
        <f>SUM(DatosGenerales!C290:C292)</f>
        <v>59</v>
      </c>
      <c r="BS7" s="128">
        <f>SUM(DatosGenerales!C283:C285)</f>
        <v>1352</v>
      </c>
      <c r="BT7" s="128">
        <f>SUM(DatosGenerales!C293)</f>
        <v>0</v>
      </c>
      <c r="BU7" s="128">
        <f>SUM(DatosGenerales!C365:C377)</f>
        <v>347</v>
      </c>
      <c r="BY7" s="126">
        <f>DatosGenerales!C246</f>
        <v>29</v>
      </c>
      <c r="BZ7" s="125">
        <f>DatosGenerales!C247</f>
        <v>26</v>
      </c>
      <c r="CA7" s="128">
        <f>DatosGenerales!C248</f>
        <v>108</v>
      </c>
      <c r="CF7" s="126">
        <f>DatosDiscapacidad!C5</f>
        <v>180</v>
      </c>
      <c r="CG7" s="128">
        <f>DatosDiscapacidad!C11</f>
        <v>264</v>
      </c>
      <c r="CM7" s="126">
        <f>DatosGenerales!C40</f>
        <v>14682</v>
      </c>
      <c r="CN7" s="128">
        <f>DatosGenerales!C41</f>
        <v>8028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1950</v>
      </c>
      <c r="BL53" s="136">
        <f>SUM(DatosGenerales!C311,DatosGenerales!C300,DatosGenerales!C309)</f>
        <v>2141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58</v>
      </c>
      <c r="BL66" s="136">
        <f>SUM(DatosGenerales!C299:C300)</f>
        <v>2054</v>
      </c>
      <c r="BM66" s="136">
        <f>SUM(DatosGenerales!C308:C309)</f>
        <v>1979</v>
      </c>
      <c r="BN66" s="136"/>
      <c r="BO66" s="123"/>
      <c r="BP66" s="123"/>
      <c r="BQ66" s="123"/>
      <c r="BR66" s="123"/>
      <c r="BS66" s="123"/>
    </row>
  </sheetData>
  <sheetProtection algorithmName="SHA-512" hashValue="5t6zcHK9u9yFnD5mr8x6zijCXaFhgdrSZSUHZUuB41WWeekqwSOU8uX6eNCi5a19aQaujuw4FD7LQQTM4OMS1Q==" saltValue="jGlr/sEQM3U2kUCBTu2WS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00F2B-E9A3-4BB8-8013-1E10C4AE362B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26eQJMiiXDOxnLJAv4aMBW8XzeTqRdY+Z/zx9SZonTiAJzOvSr/BB/mJBqgvQGsJYucW9eGMCzG6ju5SN7wtSw==" saltValue="BdGlGDcIeJNevJGCiAwOv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0DC-E7B0-4539-995F-9D09DABB4DC5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25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147</v>
      </c>
    </row>
    <row r="8" spans="1:50" s="123" customFormat="1" ht="14.85" customHeight="1" x14ac:dyDescent="0.25">
      <c r="C8" s="212"/>
      <c r="D8" s="125">
        <f>DatosMenores!C56</f>
        <v>3915</v>
      </c>
      <c r="E8" s="125">
        <f>DatosMenores!C57</f>
        <v>396</v>
      </c>
      <c r="F8" s="125">
        <f>DatosMenores!C58</f>
        <v>223</v>
      </c>
      <c r="G8" s="125">
        <f>DatosMenores!C59</f>
        <v>3298</v>
      </c>
      <c r="H8" s="124">
        <f>DatosMenores!C60</f>
        <v>113</v>
      </c>
      <c r="I8" s="107"/>
      <c r="L8" s="124">
        <f>DatosMenores!C48</f>
        <v>31</v>
      </c>
      <c r="M8" s="125">
        <f>DatosMenores!C49</f>
        <v>180</v>
      </c>
      <c r="N8" s="125">
        <f>DatosMenores!C50</f>
        <v>409</v>
      </c>
      <c r="O8" s="125">
        <f>DatosMenores!C51</f>
        <v>4</v>
      </c>
      <c r="P8" s="124">
        <f>DatosMenores!C52</f>
        <v>0</v>
      </c>
      <c r="S8" s="124">
        <f>DatosMenores!C28</f>
        <v>645</v>
      </c>
      <c r="T8" s="125">
        <f>SUM(DatosMenores!C29:C32)</f>
        <v>148</v>
      </c>
      <c r="U8" s="125">
        <f>DatosMenores!C33</f>
        <v>0</v>
      </c>
      <c r="V8" s="125">
        <f>DatosMenores!C34</f>
        <v>390</v>
      </c>
      <c r="W8" s="125">
        <f>DatosMenores!C35</f>
        <v>4</v>
      </c>
      <c r="X8" s="125">
        <f>DatosMenores!C36</f>
        <v>0</v>
      </c>
      <c r="Y8" s="125">
        <f>DatosMenores!C38</f>
        <v>13</v>
      </c>
      <c r="Z8" s="125">
        <f>DatosMenores!C37</f>
        <v>27</v>
      </c>
      <c r="AA8" s="124">
        <f>DatosMenores!C39</f>
        <v>160</v>
      </c>
      <c r="AC8" s="109"/>
      <c r="AE8" s="126">
        <f>DatosMenores!C5</f>
        <v>5</v>
      </c>
      <c r="AF8" s="125">
        <f>DatosMenores!C6</f>
        <v>1030</v>
      </c>
      <c r="AG8" s="125">
        <f>DatosMenores!C7</f>
        <v>63</v>
      </c>
      <c r="AH8" s="125">
        <f>DatosMenores!C8</f>
        <v>150</v>
      </c>
      <c r="AI8" s="125">
        <f>DatosMenores!C9</f>
        <v>126</v>
      </c>
      <c r="AJ8" s="124">
        <f>DatosMenores!C10</f>
        <v>177</v>
      </c>
      <c r="AK8" s="125">
        <f>DatosMenores!C11</f>
        <v>477</v>
      </c>
      <c r="AL8" s="125">
        <f>DatosMenores!C12</f>
        <v>131</v>
      </c>
      <c r="AM8" s="124">
        <f>DatosMenores!C13</f>
        <v>34</v>
      </c>
      <c r="AN8" s="109"/>
      <c r="AP8" s="126">
        <f>DatosMenores!C69</f>
        <v>147</v>
      </c>
      <c r="AQ8" s="126">
        <f>DatosMenores!C70</f>
        <v>0</v>
      </c>
      <c r="AR8" s="125">
        <f>DatosMenores!C71</f>
        <v>1192</v>
      </c>
      <c r="AS8" s="125">
        <f>DatosMenores!C74</f>
        <v>0</v>
      </c>
      <c r="AT8" s="125">
        <f>DatosMenores!C75</f>
        <v>59</v>
      </c>
      <c r="AU8" s="124">
        <f>DatosMenores!C76</f>
        <v>2</v>
      </c>
      <c r="AW8" s="147" t="s">
        <v>1663</v>
      </c>
      <c r="AX8" s="148">
        <f>DatosMenores!C70</f>
        <v>0</v>
      </c>
    </row>
    <row r="9" spans="1:50" ht="14.85" customHeight="1" x14ac:dyDescent="0.25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1192</v>
      </c>
    </row>
    <row r="10" spans="1:50" ht="29.85" customHeight="1" x14ac:dyDescent="0.25">
      <c r="C10" s="212"/>
      <c r="D10" s="124">
        <f>DatosMenores!C61</f>
        <v>832</v>
      </c>
      <c r="E10" s="125">
        <f>DatosMenores!C62</f>
        <v>159</v>
      </c>
      <c r="F10" s="128">
        <f>DatosMenores!C63</f>
        <v>2</v>
      </c>
      <c r="G10" s="128">
        <f>DatosMenores!C64</f>
        <v>586</v>
      </c>
      <c r="H10" s="128">
        <f>DatosMenores!C65</f>
        <v>202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9</v>
      </c>
      <c r="AF11" s="125">
        <f>DatosMenores!C15</f>
        <v>16</v>
      </c>
      <c r="AG11" s="125">
        <f>DatosMenores!C16</f>
        <v>178</v>
      </c>
      <c r="AH11" s="125">
        <f>DatosMenores!C17</f>
        <v>493</v>
      </c>
      <c r="AI11" s="125">
        <f>DatosMenores!C18</f>
        <v>24</v>
      </c>
      <c r="AJ11" s="125">
        <f>DatosMenores!C20</f>
        <v>42</v>
      </c>
      <c r="AK11" s="125">
        <f>DatosMenores!C21</f>
        <v>10</v>
      </c>
      <c r="AL11" s="124">
        <f>DatosMenores!C19</f>
        <v>498</v>
      </c>
      <c r="AP11" s="126">
        <f>DatosMenores!C78</f>
        <v>0</v>
      </c>
      <c r="AQ11" s="125">
        <f>DatosMenores!C77</f>
        <v>4</v>
      </c>
      <c r="AR11" s="125">
        <f>DatosMenores!C79</f>
        <v>1</v>
      </c>
      <c r="AS11" s="126">
        <f>DatosMenores!C72</f>
        <v>0</v>
      </c>
      <c r="AT11" s="124">
        <f>DatosMenores!C73</f>
        <v>47</v>
      </c>
      <c r="AW11" s="147" t="s">
        <v>1804</v>
      </c>
      <c r="AX11" s="148">
        <f>DatosMenores!C73</f>
        <v>47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59</v>
      </c>
    </row>
    <row r="14" spans="1:50" ht="12.75" customHeight="1" x14ac:dyDescent="0.25">
      <c r="AW14" s="147" t="s">
        <v>1666</v>
      </c>
      <c r="AX14" s="148">
        <f>DatosMenores!C76</f>
        <v>2</v>
      </c>
    </row>
    <row r="15" spans="1:50" ht="12.75" customHeight="1" x14ac:dyDescent="0.25">
      <c r="AW15" s="147" t="s">
        <v>1667</v>
      </c>
      <c r="AX15" s="148">
        <f>DatosMenores!C77</f>
        <v>4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1668</v>
      </c>
      <c r="AX17" s="148">
        <f>DatosMenores!C79</f>
        <v>1</v>
      </c>
    </row>
  </sheetData>
  <sheetProtection algorithmName="SHA-512" hashValue="0X5F+pzdqdiv+CSCz4TwUcIuOFlutthVpYERPodaKAl7YnlfnmqFc7TxyKIn9FEFVsPNTDAjOQ5LF68sr12YqA==" saltValue="+Ue88YmAGwbex/KSzkrKD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8171-ADC1-4D96-8514-43380048C75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69</v>
      </c>
      <c r="F4" s="161" t="s">
        <v>1812</v>
      </c>
      <c r="G4" s="163">
        <f>DatosViolenciaDoméstica!E67</f>
        <v>149</v>
      </c>
      <c r="H4" s="164"/>
    </row>
    <row r="5" spans="1:30" x14ac:dyDescent="0.2">
      <c r="C5" s="161" t="s">
        <v>8</v>
      </c>
      <c r="D5" s="162">
        <f>DatosViolenciaDoméstica!C6</f>
        <v>818</v>
      </c>
      <c r="F5" s="161" t="s">
        <v>1813</v>
      </c>
      <c r="G5" s="165">
        <f>DatosViolenciaDoméstica!F67</f>
        <v>59</v>
      </c>
      <c r="H5" s="164"/>
    </row>
    <row r="6" spans="1:30" x14ac:dyDescent="0.2">
      <c r="C6" s="161" t="s">
        <v>1814</v>
      </c>
      <c r="D6" s="162">
        <f>DatosViolenciaDoméstica!C7</f>
        <v>176</v>
      </c>
    </row>
    <row r="7" spans="1:30" x14ac:dyDescent="0.2">
      <c r="C7" s="161" t="s">
        <v>55</v>
      </c>
      <c r="D7" s="162">
        <f>DatosViolenciaDoméstica!C8</f>
        <v>7</v>
      </c>
    </row>
    <row r="8" spans="1:30" x14ac:dyDescent="0.2">
      <c r="C8" s="161" t="s">
        <v>1815</v>
      </c>
      <c r="D8" s="162">
        <f>DatosViolenciaDoméstica!C9</f>
        <v>6</v>
      </c>
    </row>
    <row r="9" spans="1:30" x14ac:dyDescent="0.2">
      <c r="C9" s="161" t="s">
        <v>1816</v>
      </c>
      <c r="D9" s="162">
        <f>SUM(DatosViolenciaDoméstica!C10:C11)</f>
        <v>2</v>
      </c>
    </row>
    <row r="21" spans="6:32" x14ac:dyDescent="0.2">
      <c r="F21" s="166"/>
      <c r="G21" s="166"/>
    </row>
    <row r="22" spans="6:32" s="166" customFormat="1" ht="12.75" customHeight="1" x14ac:dyDescent="0.2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H7qammq1uqllY2DjdTPcvifEYSh4BOheUfUDZ9M4SXPjxQHx5ZR+go2QJcpqjc6ByJMi8q7jyBWtG973Ew6UqA==" saltValue="ZnJJeefkfpZOUE8G/fcPW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E09A-234F-4C30-92DC-3D838AA25B94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8" t="s">
        <v>13</v>
      </c>
      <c r="B7" s="13" t="s">
        <v>14</v>
      </c>
      <c r="C7" s="14">
        <v>30445</v>
      </c>
      <c r="D7" s="14">
        <v>29192</v>
      </c>
      <c r="E7" s="15">
        <v>4.2922718553028198E-2</v>
      </c>
    </row>
    <row r="8" spans="1:5" x14ac:dyDescent="0.25">
      <c r="A8" s="179"/>
      <c r="B8" s="13" t="s">
        <v>15</v>
      </c>
      <c r="C8" s="14">
        <v>85098</v>
      </c>
      <c r="D8" s="14">
        <v>79478</v>
      </c>
      <c r="E8" s="15">
        <v>7.07113918317019E-2</v>
      </c>
    </row>
    <row r="9" spans="1:5" x14ac:dyDescent="0.25">
      <c r="A9" s="179"/>
      <c r="B9" s="13" t="s">
        <v>16</v>
      </c>
      <c r="C9" s="14">
        <v>67111</v>
      </c>
      <c r="D9" s="14">
        <v>65096</v>
      </c>
      <c r="E9" s="15">
        <v>3.0954282905247599E-2</v>
      </c>
    </row>
    <row r="10" spans="1:5" x14ac:dyDescent="0.25">
      <c r="A10" s="179"/>
      <c r="B10" s="13" t="s">
        <v>17</v>
      </c>
      <c r="C10" s="14">
        <v>178</v>
      </c>
      <c r="D10" s="14">
        <v>212</v>
      </c>
      <c r="E10" s="15">
        <v>-0.160377358490566</v>
      </c>
    </row>
    <row r="11" spans="1:5" x14ac:dyDescent="0.25">
      <c r="A11" s="180"/>
      <c r="B11" s="13" t="s">
        <v>18</v>
      </c>
      <c r="C11" s="14">
        <v>24405</v>
      </c>
      <c r="D11" s="14">
        <v>20193</v>
      </c>
      <c r="E11" s="15">
        <v>0.20858713415540001</v>
      </c>
    </row>
    <row r="12" spans="1:5" x14ac:dyDescent="0.25">
      <c r="A12" s="178" t="s">
        <v>19</v>
      </c>
      <c r="B12" s="13" t="s">
        <v>20</v>
      </c>
      <c r="C12" s="14">
        <v>16869</v>
      </c>
      <c r="D12" s="14">
        <v>18160</v>
      </c>
      <c r="E12" s="15">
        <v>-7.1090308370044097E-2</v>
      </c>
    </row>
    <row r="13" spans="1:5" x14ac:dyDescent="0.25">
      <c r="A13" s="179"/>
      <c r="B13" s="13" t="s">
        <v>21</v>
      </c>
      <c r="C13" s="14">
        <v>16543</v>
      </c>
      <c r="D13" s="14">
        <v>16178</v>
      </c>
      <c r="E13" s="15">
        <v>2.2561503276053899E-2</v>
      </c>
    </row>
    <row r="14" spans="1:5" x14ac:dyDescent="0.25">
      <c r="A14" s="180"/>
      <c r="B14" s="13" t="s">
        <v>22</v>
      </c>
      <c r="C14" s="14">
        <v>34005</v>
      </c>
      <c r="D14" s="14">
        <v>34420</v>
      </c>
      <c r="E14" s="15">
        <v>-1.20569436374201E-2</v>
      </c>
    </row>
    <row r="15" spans="1:5" x14ac:dyDescent="0.25">
      <c r="A15" s="178" t="s">
        <v>23</v>
      </c>
      <c r="B15" s="13" t="s">
        <v>24</v>
      </c>
      <c r="C15" s="14">
        <v>1957</v>
      </c>
      <c r="D15" s="14">
        <v>1950</v>
      </c>
      <c r="E15" s="15">
        <v>3.5897435897435902E-3</v>
      </c>
    </row>
    <row r="16" spans="1:5" x14ac:dyDescent="0.25">
      <c r="A16" s="179"/>
      <c r="B16" s="13" t="s">
        <v>25</v>
      </c>
      <c r="C16" s="14">
        <v>8107</v>
      </c>
      <c r="D16" s="14">
        <v>8840</v>
      </c>
      <c r="E16" s="15">
        <v>-8.2918552036199106E-2</v>
      </c>
    </row>
    <row r="17" spans="1:5" x14ac:dyDescent="0.25">
      <c r="A17" s="179"/>
      <c r="B17" s="13" t="s">
        <v>26</v>
      </c>
      <c r="C17" s="14">
        <v>85</v>
      </c>
      <c r="D17" s="14">
        <v>67</v>
      </c>
      <c r="E17" s="15">
        <v>0.26865671641791</v>
      </c>
    </row>
    <row r="18" spans="1:5" x14ac:dyDescent="0.25">
      <c r="A18" s="179"/>
      <c r="B18" s="13" t="s">
        <v>27</v>
      </c>
      <c r="C18" s="14">
        <v>8</v>
      </c>
      <c r="D18" s="14">
        <v>15</v>
      </c>
      <c r="E18" s="15">
        <v>-0.46666666666666701</v>
      </c>
    </row>
    <row r="19" spans="1:5" x14ac:dyDescent="0.25">
      <c r="A19" s="180"/>
      <c r="B19" s="13" t="s">
        <v>28</v>
      </c>
      <c r="C19" s="14">
        <v>1064</v>
      </c>
      <c r="D19" s="14">
        <v>1156</v>
      </c>
      <c r="E19" s="15">
        <v>-7.9584775086505202E-2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0</v>
      </c>
      <c r="E23" s="15">
        <v>0</v>
      </c>
    </row>
    <row r="24" spans="1:5" x14ac:dyDescent="0.25">
      <c r="A24" s="12" t="s">
        <v>31</v>
      </c>
      <c r="B24" s="17"/>
      <c r="C24" s="18"/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659</v>
      </c>
      <c r="D25" s="14">
        <v>6384</v>
      </c>
      <c r="E25" s="15">
        <v>-0.89677318295739294</v>
      </c>
    </row>
    <row r="26" spans="1:5" x14ac:dyDescent="0.25">
      <c r="A26" s="12" t="s">
        <v>33</v>
      </c>
      <c r="B26" s="17"/>
      <c r="C26" s="14">
        <v>712</v>
      </c>
      <c r="D26" s="14">
        <v>952</v>
      </c>
      <c r="E26" s="15">
        <v>-0.252100840336134</v>
      </c>
    </row>
    <row r="27" spans="1:5" x14ac:dyDescent="0.25">
      <c r="A27" s="12" t="s">
        <v>34</v>
      </c>
      <c r="B27" s="17"/>
      <c r="C27" s="14">
        <v>31</v>
      </c>
      <c r="D27" s="14">
        <v>18</v>
      </c>
      <c r="E27" s="15">
        <v>0.72222222222222199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6632</v>
      </c>
      <c r="D31" s="14">
        <v>6486</v>
      </c>
      <c r="E31" s="15">
        <v>2.2510021584952199E-2</v>
      </c>
    </row>
    <row r="32" spans="1:5" x14ac:dyDescent="0.25">
      <c r="A32" s="178" t="s">
        <v>37</v>
      </c>
      <c r="B32" s="13" t="s">
        <v>38</v>
      </c>
      <c r="C32" s="14">
        <v>641</v>
      </c>
      <c r="D32" s="14">
        <v>718</v>
      </c>
      <c r="E32" s="15">
        <v>-0.107242339832869</v>
      </c>
    </row>
    <row r="33" spans="1:5" x14ac:dyDescent="0.25">
      <c r="A33" s="179"/>
      <c r="B33" s="13" t="s">
        <v>39</v>
      </c>
      <c r="C33" s="14">
        <v>513</v>
      </c>
      <c r="D33" s="14">
        <v>519</v>
      </c>
      <c r="E33" s="15">
        <v>-1.15606936416185E-2</v>
      </c>
    </row>
    <row r="34" spans="1:5" x14ac:dyDescent="0.25">
      <c r="A34" s="179"/>
      <c r="B34" s="13" t="s">
        <v>40</v>
      </c>
      <c r="C34" s="18"/>
      <c r="D34" s="14">
        <v>0</v>
      </c>
      <c r="E34" s="15">
        <v>0</v>
      </c>
    </row>
    <row r="35" spans="1:5" x14ac:dyDescent="0.25">
      <c r="A35" s="179"/>
      <c r="B35" s="13" t="s">
        <v>41</v>
      </c>
      <c r="C35" s="14">
        <v>6167</v>
      </c>
      <c r="D35" s="14">
        <v>4786</v>
      </c>
      <c r="E35" s="15">
        <v>0.28854993731717499</v>
      </c>
    </row>
    <row r="36" spans="1:5" x14ac:dyDescent="0.25">
      <c r="A36" s="180"/>
      <c r="B36" s="13" t="s">
        <v>42</v>
      </c>
      <c r="C36" s="14">
        <v>4557</v>
      </c>
      <c r="D36" s="14">
        <v>4497</v>
      </c>
      <c r="E36" s="15">
        <v>1.33422281521014E-2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14682</v>
      </c>
      <c r="D40" s="14">
        <v>14790</v>
      </c>
      <c r="E40" s="15">
        <v>-7.3022312373225203E-3</v>
      </c>
    </row>
    <row r="41" spans="1:5" x14ac:dyDescent="0.25">
      <c r="A41" s="12" t="s">
        <v>45</v>
      </c>
      <c r="B41" s="17"/>
      <c r="C41" s="14">
        <v>8028</v>
      </c>
      <c r="D41" s="14">
        <v>8857</v>
      </c>
      <c r="E41" s="15">
        <v>-9.3598283843287805E-2</v>
      </c>
    </row>
    <row r="42" spans="1:5" x14ac:dyDescent="0.25">
      <c r="A42" s="16"/>
    </row>
    <row r="43" spans="1:5" x14ac:dyDescent="0.25">
      <c r="A43" s="181" t="s">
        <v>46</v>
      </c>
      <c r="B43" s="181"/>
      <c r="C43" s="181"/>
      <c r="D43" s="181"/>
      <c r="E43" s="181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8" t="s">
        <v>47</v>
      </c>
      <c r="B45" s="13" t="s">
        <v>14</v>
      </c>
      <c r="C45" s="14">
        <v>10044</v>
      </c>
      <c r="D45" s="14">
        <v>10892</v>
      </c>
      <c r="E45" s="15">
        <v>-7.7855306647080402E-2</v>
      </c>
    </row>
    <row r="46" spans="1:5" x14ac:dyDescent="0.25">
      <c r="A46" s="179"/>
      <c r="B46" s="13" t="s">
        <v>48</v>
      </c>
      <c r="C46" s="14">
        <v>59</v>
      </c>
      <c r="D46" s="14">
        <v>60</v>
      </c>
      <c r="E46" s="15">
        <v>-1.6666666666666701E-2</v>
      </c>
    </row>
    <row r="47" spans="1:5" x14ac:dyDescent="0.25">
      <c r="A47" s="179"/>
      <c r="B47" s="13" t="s">
        <v>49</v>
      </c>
      <c r="C47" s="14">
        <v>8107</v>
      </c>
      <c r="D47" s="14">
        <v>8946</v>
      </c>
      <c r="E47" s="15">
        <v>-9.3784931813100797E-2</v>
      </c>
    </row>
    <row r="48" spans="1:5" x14ac:dyDescent="0.25">
      <c r="A48" s="180"/>
      <c r="B48" s="13" t="s">
        <v>18</v>
      </c>
      <c r="C48" s="14">
        <v>4311</v>
      </c>
      <c r="D48" s="14">
        <v>4061</v>
      </c>
      <c r="E48" s="15">
        <v>6.1561191824673699E-2</v>
      </c>
    </row>
    <row r="49" spans="1:5" x14ac:dyDescent="0.25">
      <c r="A49" s="178" t="s">
        <v>50</v>
      </c>
      <c r="B49" s="13" t="s">
        <v>51</v>
      </c>
      <c r="C49" s="14">
        <v>6583</v>
      </c>
      <c r="D49" s="14">
        <v>7075</v>
      </c>
      <c r="E49" s="15">
        <v>-6.9540636042402806E-2</v>
      </c>
    </row>
    <row r="50" spans="1:5" x14ac:dyDescent="0.25">
      <c r="A50" s="179"/>
      <c r="B50" s="13" t="s">
        <v>52</v>
      </c>
      <c r="C50" s="14">
        <v>253</v>
      </c>
      <c r="D50" s="14">
        <v>232</v>
      </c>
      <c r="E50" s="15">
        <v>9.0517241379310304E-2</v>
      </c>
    </row>
    <row r="51" spans="1:5" x14ac:dyDescent="0.25">
      <c r="A51" s="179"/>
      <c r="B51" s="13" t="s">
        <v>53</v>
      </c>
      <c r="C51" s="14">
        <v>1025</v>
      </c>
      <c r="D51" s="14">
        <v>1210</v>
      </c>
      <c r="E51" s="15">
        <v>-0.15289256198347101</v>
      </c>
    </row>
    <row r="52" spans="1:5" x14ac:dyDescent="0.25">
      <c r="A52" s="180"/>
      <c r="B52" s="13" t="s">
        <v>54</v>
      </c>
      <c r="C52" s="14">
        <v>111</v>
      </c>
      <c r="D52" s="14">
        <v>132</v>
      </c>
      <c r="E52" s="15">
        <v>-0.15909090909090901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8" t="s">
        <v>56</v>
      </c>
      <c r="B56" s="13" t="s">
        <v>49</v>
      </c>
      <c r="C56" s="14">
        <v>90</v>
      </c>
      <c r="D56" s="14">
        <v>72</v>
      </c>
      <c r="E56" s="15">
        <v>0.25</v>
      </c>
    </row>
    <row r="57" spans="1:5" x14ac:dyDescent="0.25">
      <c r="A57" s="179"/>
      <c r="B57" s="13" t="s">
        <v>48</v>
      </c>
      <c r="C57" s="18"/>
      <c r="D57" s="14">
        <v>1</v>
      </c>
      <c r="E57" s="15">
        <v>0</v>
      </c>
    </row>
    <row r="58" spans="1:5" x14ac:dyDescent="0.25">
      <c r="A58" s="179"/>
      <c r="B58" s="13" t="s">
        <v>14</v>
      </c>
      <c r="C58" s="14">
        <v>111</v>
      </c>
      <c r="D58" s="14">
        <v>105</v>
      </c>
      <c r="E58" s="15">
        <v>5.7142857142857099E-2</v>
      </c>
    </row>
    <row r="59" spans="1:5" x14ac:dyDescent="0.25">
      <c r="A59" s="179"/>
      <c r="B59" s="13" t="s">
        <v>18</v>
      </c>
      <c r="C59" s="14">
        <v>86</v>
      </c>
      <c r="D59" s="14">
        <v>72</v>
      </c>
      <c r="E59" s="15">
        <v>0.194444444444444</v>
      </c>
    </row>
    <row r="60" spans="1:5" x14ac:dyDescent="0.25">
      <c r="A60" s="179"/>
      <c r="B60" s="13" t="s">
        <v>57</v>
      </c>
      <c r="C60" s="14">
        <v>57</v>
      </c>
      <c r="D60" s="14">
        <v>48</v>
      </c>
      <c r="E60" s="15">
        <v>0.1875</v>
      </c>
    </row>
    <row r="61" spans="1:5" x14ac:dyDescent="0.25">
      <c r="A61" s="180"/>
      <c r="B61" s="13" t="s">
        <v>58</v>
      </c>
      <c r="C61" s="14">
        <v>2</v>
      </c>
      <c r="D61" s="14">
        <v>2</v>
      </c>
      <c r="E61" s="15">
        <v>0</v>
      </c>
    </row>
    <row r="62" spans="1:5" x14ac:dyDescent="0.25">
      <c r="A62" s="178" t="s">
        <v>59</v>
      </c>
      <c r="B62" s="13" t="s">
        <v>60</v>
      </c>
      <c r="C62" s="14">
        <v>84</v>
      </c>
      <c r="D62" s="14">
        <v>71</v>
      </c>
      <c r="E62" s="15">
        <v>0.183098591549296</v>
      </c>
    </row>
    <row r="63" spans="1:5" x14ac:dyDescent="0.25">
      <c r="A63" s="179"/>
      <c r="B63" s="13" t="s">
        <v>53</v>
      </c>
      <c r="C63" s="14">
        <v>1</v>
      </c>
      <c r="D63" s="14">
        <v>4</v>
      </c>
      <c r="E63" s="15">
        <v>-0.75</v>
      </c>
    </row>
    <row r="64" spans="1:5" x14ac:dyDescent="0.25">
      <c r="A64" s="180"/>
      <c r="B64" s="13" t="s">
        <v>61</v>
      </c>
      <c r="C64" s="14">
        <v>4</v>
      </c>
      <c r="D64" s="14">
        <v>2</v>
      </c>
      <c r="E64" s="15">
        <v>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0</v>
      </c>
      <c r="E68" s="15">
        <v>0</v>
      </c>
    </row>
    <row r="69" spans="1:5" x14ac:dyDescent="0.25">
      <c r="A69" s="12" t="s">
        <v>31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2</v>
      </c>
      <c r="D70" s="14">
        <v>4</v>
      </c>
      <c r="E70" s="15">
        <v>-0.5</v>
      </c>
    </row>
    <row r="71" spans="1:5" x14ac:dyDescent="0.25">
      <c r="A71" s="12" t="s">
        <v>33</v>
      </c>
      <c r="B71" s="17"/>
      <c r="C71" s="14">
        <v>2</v>
      </c>
      <c r="D71" s="14">
        <v>4</v>
      </c>
      <c r="E71" s="15">
        <v>-0.5</v>
      </c>
    </row>
    <row r="72" spans="1:5" x14ac:dyDescent="0.25">
      <c r="A72" s="12" t="s">
        <v>34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2"/>
      <c r="B76" s="13" t="s">
        <v>44</v>
      </c>
      <c r="C76" s="14">
        <v>10</v>
      </c>
      <c r="D76" s="14">
        <v>22</v>
      </c>
      <c r="E76" s="15">
        <v>-0.54545454545454497</v>
      </c>
    </row>
    <row r="77" spans="1:5" x14ac:dyDescent="0.25">
      <c r="A77" s="183"/>
      <c r="B77" s="13" t="s">
        <v>53</v>
      </c>
      <c r="C77" s="14">
        <v>4</v>
      </c>
      <c r="D77" s="14">
        <v>3</v>
      </c>
      <c r="E77" s="15">
        <v>0.33333333333333298</v>
      </c>
    </row>
    <row r="78" spans="1:5" x14ac:dyDescent="0.25">
      <c r="A78" s="183"/>
      <c r="B78" s="13" t="s">
        <v>60</v>
      </c>
      <c r="C78" s="14">
        <v>13</v>
      </c>
      <c r="D78" s="14">
        <v>12</v>
      </c>
      <c r="E78" s="15">
        <v>8.3333333333333301E-2</v>
      </c>
    </row>
    <row r="79" spans="1:5" x14ac:dyDescent="0.25">
      <c r="A79" s="183"/>
      <c r="B79" s="13" t="s">
        <v>64</v>
      </c>
      <c r="C79" s="14">
        <v>7</v>
      </c>
      <c r="D79" s="14">
        <v>13</v>
      </c>
      <c r="E79" s="15">
        <v>-0.46153846153846101</v>
      </c>
    </row>
    <row r="80" spans="1:5" x14ac:dyDescent="0.25">
      <c r="A80" s="184"/>
      <c r="B80" s="13" t="s">
        <v>65</v>
      </c>
      <c r="C80" s="18"/>
      <c r="D80" s="14">
        <v>2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8" t="s">
        <v>67</v>
      </c>
      <c r="B84" s="13" t="s">
        <v>68</v>
      </c>
      <c r="C84" s="14">
        <v>8028</v>
      </c>
      <c r="D84" s="14">
        <v>8857</v>
      </c>
      <c r="E84" s="15">
        <v>-9.3598283843287805E-2</v>
      </c>
    </row>
    <row r="85" spans="1:5" x14ac:dyDescent="0.25">
      <c r="A85" s="180"/>
      <c r="B85" s="13" t="s">
        <v>69</v>
      </c>
      <c r="C85" s="14">
        <v>2276</v>
      </c>
      <c r="D85" s="14">
        <v>2271</v>
      </c>
      <c r="E85" s="15">
        <v>2.2016732716864801E-3</v>
      </c>
    </row>
    <row r="86" spans="1:5" x14ac:dyDescent="0.25">
      <c r="A86" s="178" t="s">
        <v>70</v>
      </c>
      <c r="B86" s="13" t="s">
        <v>68</v>
      </c>
      <c r="C86" s="14">
        <v>7733</v>
      </c>
      <c r="D86" s="14">
        <v>8062</v>
      </c>
      <c r="E86" s="15">
        <v>-4.0808732324485203E-2</v>
      </c>
    </row>
    <row r="87" spans="1:5" x14ac:dyDescent="0.25">
      <c r="A87" s="180"/>
      <c r="B87" s="13" t="s">
        <v>69</v>
      </c>
      <c r="C87" s="14">
        <v>5572</v>
      </c>
      <c r="D87" s="14">
        <v>6164</v>
      </c>
      <c r="E87" s="15">
        <v>-9.6041531473069403E-2</v>
      </c>
    </row>
    <row r="88" spans="1:5" x14ac:dyDescent="0.25">
      <c r="A88" s="178" t="s">
        <v>71</v>
      </c>
      <c r="B88" s="13" t="s">
        <v>68</v>
      </c>
      <c r="C88" s="14">
        <v>346</v>
      </c>
      <c r="D88" s="14">
        <v>404</v>
      </c>
      <c r="E88" s="15">
        <v>-0.143564356435643</v>
      </c>
    </row>
    <row r="89" spans="1:5" x14ac:dyDescent="0.25">
      <c r="A89" s="180"/>
      <c r="B89" s="13" t="s">
        <v>69</v>
      </c>
      <c r="C89" s="14">
        <v>273</v>
      </c>
      <c r="D89" s="14">
        <v>291</v>
      </c>
      <c r="E89" s="15">
        <v>-6.18556701030928E-2</v>
      </c>
    </row>
    <row r="90" spans="1:5" x14ac:dyDescent="0.25">
      <c r="A90" s="178" t="s">
        <v>72</v>
      </c>
      <c r="B90" s="13" t="s">
        <v>68</v>
      </c>
      <c r="C90" s="18"/>
      <c r="D90" s="14">
        <v>0</v>
      </c>
      <c r="E90" s="15">
        <v>0</v>
      </c>
    </row>
    <row r="91" spans="1:5" x14ac:dyDescent="0.25">
      <c r="A91" s="180"/>
      <c r="B91" s="13" t="s">
        <v>69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1" t="s">
        <v>73</v>
      </c>
      <c r="B93" s="181"/>
      <c r="C93" s="181"/>
      <c r="D93" s="181"/>
      <c r="E93" s="181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3750</v>
      </c>
      <c r="D95" s="14">
        <v>4220</v>
      </c>
      <c r="E95" s="15">
        <v>-0.111374407582938</v>
      </c>
    </row>
    <row r="96" spans="1:5" x14ac:dyDescent="0.25">
      <c r="A96" s="12" t="s">
        <v>74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2845</v>
      </c>
      <c r="D100" s="14">
        <v>2505</v>
      </c>
      <c r="E100" s="15">
        <v>0.135728542914172</v>
      </c>
    </row>
    <row r="101" spans="1:5" x14ac:dyDescent="0.25">
      <c r="A101" s="12" t="s">
        <v>77</v>
      </c>
      <c r="B101" s="17"/>
      <c r="C101" s="14">
        <v>5117</v>
      </c>
      <c r="D101" s="14">
        <v>6304</v>
      </c>
      <c r="E101" s="15">
        <v>-0.18829314720812201</v>
      </c>
    </row>
    <row r="102" spans="1:5" x14ac:dyDescent="0.25">
      <c r="A102" s="12" t="s">
        <v>74</v>
      </c>
      <c r="B102" s="17"/>
      <c r="C102" s="14">
        <v>16</v>
      </c>
      <c r="D102" s="14">
        <v>21</v>
      </c>
      <c r="E102" s="15">
        <v>-0.238095238095238</v>
      </c>
    </row>
    <row r="103" spans="1:5" x14ac:dyDescent="0.25">
      <c r="A103" s="16"/>
    </row>
    <row r="104" spans="1:5" x14ac:dyDescent="0.25">
      <c r="A104" s="181" t="s">
        <v>78</v>
      </c>
      <c r="B104" s="181"/>
      <c r="C104" s="181"/>
      <c r="D104" s="181"/>
      <c r="E104" s="181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8" t="s">
        <v>76</v>
      </c>
      <c r="B106" s="13" t="s">
        <v>79</v>
      </c>
      <c r="C106" s="14">
        <v>3831</v>
      </c>
      <c r="D106" s="14">
        <v>3685</v>
      </c>
      <c r="E106" s="15">
        <v>3.9620081411126197E-2</v>
      </c>
    </row>
    <row r="107" spans="1:5" x14ac:dyDescent="0.25">
      <c r="A107" s="179"/>
      <c r="B107" s="13" t="s">
        <v>80</v>
      </c>
      <c r="C107" s="14">
        <v>2127</v>
      </c>
      <c r="D107" s="14">
        <v>2251</v>
      </c>
      <c r="E107" s="15">
        <v>-5.5086628165259902E-2</v>
      </c>
    </row>
    <row r="108" spans="1:5" x14ac:dyDescent="0.25">
      <c r="A108" s="180"/>
      <c r="B108" s="13" t="s">
        <v>81</v>
      </c>
      <c r="C108" s="14">
        <v>260</v>
      </c>
      <c r="D108" s="14">
        <v>69</v>
      </c>
      <c r="E108" s="15">
        <v>2.7681159420289898</v>
      </c>
    </row>
    <row r="109" spans="1:5" x14ac:dyDescent="0.25">
      <c r="A109" s="178" t="s">
        <v>77</v>
      </c>
      <c r="B109" s="13" t="s">
        <v>82</v>
      </c>
      <c r="C109" s="14">
        <v>477</v>
      </c>
      <c r="D109" s="14">
        <v>724</v>
      </c>
      <c r="E109" s="15">
        <v>-0.34116022099447502</v>
      </c>
    </row>
    <row r="110" spans="1:5" x14ac:dyDescent="0.25">
      <c r="A110" s="180"/>
      <c r="B110" s="13" t="s">
        <v>81</v>
      </c>
      <c r="C110" s="14">
        <v>1206</v>
      </c>
      <c r="D110" s="14">
        <v>869</v>
      </c>
      <c r="E110" s="15">
        <v>0.38780207134637501</v>
      </c>
    </row>
    <row r="111" spans="1:5" x14ac:dyDescent="0.25">
      <c r="A111" s="12" t="s">
        <v>74</v>
      </c>
      <c r="B111" s="17"/>
      <c r="C111" s="14">
        <v>75</v>
      </c>
      <c r="D111" s="14">
        <v>95</v>
      </c>
      <c r="E111" s="15">
        <v>-0.21052631578947401</v>
      </c>
    </row>
    <row r="112" spans="1:5" x14ac:dyDescent="0.25">
      <c r="A112" s="16"/>
    </row>
    <row r="113" spans="1:5" x14ac:dyDescent="0.25">
      <c r="A113" s="181" t="s">
        <v>83</v>
      </c>
      <c r="B113" s="181"/>
      <c r="C113" s="181"/>
      <c r="D113" s="181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8" t="s">
        <v>76</v>
      </c>
      <c r="B115" s="13" t="s">
        <v>79</v>
      </c>
      <c r="C115" s="14">
        <v>190</v>
      </c>
      <c r="D115" s="14">
        <v>243</v>
      </c>
      <c r="E115" s="15">
        <v>-0.218106995884774</v>
      </c>
    </row>
    <row r="116" spans="1:5" x14ac:dyDescent="0.25">
      <c r="A116" s="179"/>
      <c r="B116" s="13" t="s">
        <v>80</v>
      </c>
      <c r="C116" s="14">
        <v>58</v>
      </c>
      <c r="D116" s="14">
        <v>66</v>
      </c>
      <c r="E116" s="15">
        <v>-0.12121212121212099</v>
      </c>
    </row>
    <row r="117" spans="1:5" x14ac:dyDescent="0.25">
      <c r="A117" s="180"/>
      <c r="B117" s="13" t="s">
        <v>81</v>
      </c>
      <c r="C117" s="14">
        <v>26</v>
      </c>
      <c r="D117" s="14">
        <v>29</v>
      </c>
      <c r="E117" s="15">
        <v>-0.10344827586206901</v>
      </c>
    </row>
    <row r="118" spans="1:5" x14ac:dyDescent="0.25">
      <c r="A118" s="178" t="s">
        <v>77</v>
      </c>
      <c r="B118" s="13" t="s">
        <v>82</v>
      </c>
      <c r="C118" s="14">
        <v>23</v>
      </c>
      <c r="D118" s="14">
        <v>9</v>
      </c>
      <c r="E118" s="15">
        <v>1.55555555555556</v>
      </c>
    </row>
    <row r="119" spans="1:5" x14ac:dyDescent="0.25">
      <c r="A119" s="180"/>
      <c r="B119" s="13" t="s">
        <v>81</v>
      </c>
      <c r="C119" s="14">
        <v>44</v>
      </c>
      <c r="D119" s="14">
        <v>42</v>
      </c>
      <c r="E119" s="15">
        <v>4.7619047619047603E-2</v>
      </c>
    </row>
    <row r="120" spans="1:5" x14ac:dyDescent="0.25">
      <c r="A120" s="12" t="s">
        <v>74</v>
      </c>
      <c r="B120" s="17"/>
      <c r="C120" s="14">
        <v>5</v>
      </c>
      <c r="D120" s="14">
        <v>4</v>
      </c>
      <c r="E120" s="15">
        <v>0.25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8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25">
      <c r="A125" s="180"/>
      <c r="B125" s="13" t="s">
        <v>87</v>
      </c>
      <c r="C125" s="18"/>
      <c r="D125" s="14">
        <v>0</v>
      </c>
      <c r="E125" s="15">
        <v>0</v>
      </c>
    </row>
    <row r="126" spans="1:5" x14ac:dyDescent="0.25">
      <c r="A126" s="178" t="s">
        <v>88</v>
      </c>
      <c r="B126" s="13" t="s">
        <v>86</v>
      </c>
      <c r="C126" s="14">
        <v>293</v>
      </c>
      <c r="D126" s="14">
        <v>337</v>
      </c>
      <c r="E126" s="15">
        <v>-0.130563798219584</v>
      </c>
    </row>
    <row r="127" spans="1:5" x14ac:dyDescent="0.25">
      <c r="A127" s="180"/>
      <c r="B127" s="13" t="s">
        <v>87</v>
      </c>
      <c r="C127" s="14">
        <v>2283</v>
      </c>
      <c r="D127" s="14">
        <v>2595</v>
      </c>
      <c r="E127" s="15">
        <v>-0.120231213872832</v>
      </c>
    </row>
    <row r="128" spans="1:5" x14ac:dyDescent="0.25">
      <c r="A128" s="178" t="s">
        <v>89</v>
      </c>
      <c r="B128" s="13" t="s">
        <v>86</v>
      </c>
      <c r="C128" s="14">
        <v>17155</v>
      </c>
      <c r="D128" s="14">
        <v>9456</v>
      </c>
      <c r="E128" s="15">
        <v>0.81419204737732598</v>
      </c>
    </row>
    <row r="129" spans="1:5" x14ac:dyDescent="0.25">
      <c r="A129" s="180"/>
      <c r="B129" s="13" t="s">
        <v>87</v>
      </c>
      <c r="C129" s="14">
        <v>30725</v>
      </c>
      <c r="D129" s="14">
        <v>28196</v>
      </c>
      <c r="E129" s="15">
        <v>8.9693573556532805E-2</v>
      </c>
    </row>
    <row r="130" spans="1:5" x14ac:dyDescent="0.25">
      <c r="A130" s="178" t="s">
        <v>90</v>
      </c>
      <c r="B130" s="13" t="s">
        <v>86</v>
      </c>
      <c r="C130" s="14">
        <v>3909</v>
      </c>
      <c r="D130" s="14">
        <v>4288</v>
      </c>
      <c r="E130" s="15">
        <v>-8.8386194029850706E-2</v>
      </c>
    </row>
    <row r="131" spans="1:5" x14ac:dyDescent="0.25">
      <c r="A131" s="180"/>
      <c r="B131" s="13" t="s">
        <v>87</v>
      </c>
      <c r="C131" s="14">
        <v>4726</v>
      </c>
      <c r="D131" s="14">
        <v>10438</v>
      </c>
      <c r="E131" s="15">
        <v>-0.54723127035830599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8" t="s">
        <v>92</v>
      </c>
      <c r="B135" s="13" t="s">
        <v>93</v>
      </c>
      <c r="C135" s="14">
        <v>415</v>
      </c>
      <c r="D135" s="14">
        <v>386</v>
      </c>
      <c r="E135" s="15">
        <v>7.5129533678756494E-2</v>
      </c>
    </row>
    <row r="136" spans="1:5" x14ac:dyDescent="0.25">
      <c r="A136" s="180"/>
      <c r="B136" s="13" t="s">
        <v>94</v>
      </c>
      <c r="C136" s="14">
        <v>13</v>
      </c>
      <c r="D136" s="14">
        <v>3</v>
      </c>
      <c r="E136" s="15">
        <v>3.3333333333333299</v>
      </c>
    </row>
    <row r="137" spans="1:5" x14ac:dyDescent="0.25">
      <c r="A137" s="178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80"/>
      <c r="B138" s="13" t="s">
        <v>94</v>
      </c>
      <c r="C138" s="14">
        <v>1</v>
      </c>
      <c r="D138" s="14">
        <v>1</v>
      </c>
      <c r="E138" s="15">
        <v>0</v>
      </c>
    </row>
    <row r="139" spans="1:5" x14ac:dyDescent="0.25">
      <c r="A139" s="178" t="s">
        <v>96</v>
      </c>
      <c r="B139" s="13" t="s">
        <v>93</v>
      </c>
      <c r="C139" s="14">
        <v>14</v>
      </c>
      <c r="D139" s="14">
        <v>6</v>
      </c>
      <c r="E139" s="15">
        <v>1.3333333333333299</v>
      </c>
    </row>
    <row r="140" spans="1:5" x14ac:dyDescent="0.25">
      <c r="A140" s="180"/>
      <c r="B140" s="13" t="s">
        <v>97</v>
      </c>
      <c r="C140" s="14">
        <v>2</v>
      </c>
      <c r="D140" s="14">
        <v>2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803</v>
      </c>
      <c r="D144" s="14">
        <v>918</v>
      </c>
      <c r="E144" s="15">
        <v>-0.125272331154684</v>
      </c>
    </row>
    <row r="145" spans="1:5" x14ac:dyDescent="0.25">
      <c r="A145" s="178" t="s">
        <v>100</v>
      </c>
      <c r="B145" s="13" t="s">
        <v>101</v>
      </c>
      <c r="C145" s="14">
        <v>15</v>
      </c>
      <c r="D145" s="14">
        <v>16</v>
      </c>
      <c r="E145" s="15">
        <v>-6.25E-2</v>
      </c>
    </row>
    <row r="146" spans="1:5" x14ac:dyDescent="0.25">
      <c r="A146" s="179"/>
      <c r="B146" s="13" t="s">
        <v>102</v>
      </c>
      <c r="C146" s="14">
        <v>552</v>
      </c>
      <c r="D146" s="14">
        <v>557</v>
      </c>
      <c r="E146" s="15">
        <v>-8.9766606822262104E-3</v>
      </c>
    </row>
    <row r="147" spans="1:5" x14ac:dyDescent="0.25">
      <c r="A147" s="179"/>
      <c r="B147" s="13" t="s">
        <v>103</v>
      </c>
      <c r="C147" s="14">
        <v>98</v>
      </c>
      <c r="D147" s="14">
        <v>142</v>
      </c>
      <c r="E147" s="15">
        <v>-0.309859154929577</v>
      </c>
    </row>
    <row r="148" spans="1:5" x14ac:dyDescent="0.25">
      <c r="A148" s="179"/>
      <c r="B148" s="13" t="s">
        <v>104</v>
      </c>
      <c r="C148" s="14">
        <v>45</v>
      </c>
      <c r="D148" s="14">
        <v>52</v>
      </c>
      <c r="E148" s="15">
        <v>-0.134615384615385</v>
      </c>
    </row>
    <row r="149" spans="1:5" x14ac:dyDescent="0.25">
      <c r="A149" s="179"/>
      <c r="B149" s="13" t="s">
        <v>105</v>
      </c>
      <c r="C149" s="14">
        <v>92</v>
      </c>
      <c r="D149" s="14">
        <v>150</v>
      </c>
      <c r="E149" s="15">
        <v>-0.38666666666666699</v>
      </c>
    </row>
    <row r="150" spans="1:5" x14ac:dyDescent="0.25">
      <c r="A150" s="180"/>
      <c r="B150" s="13" t="s">
        <v>106</v>
      </c>
      <c r="C150" s="14">
        <v>1</v>
      </c>
      <c r="D150" s="14">
        <v>1</v>
      </c>
      <c r="E150" s="15">
        <v>0</v>
      </c>
    </row>
    <row r="151" spans="1:5" x14ac:dyDescent="0.25">
      <c r="A151" s="178" t="s">
        <v>107</v>
      </c>
      <c r="B151" s="13" t="s">
        <v>108</v>
      </c>
      <c r="C151" s="14">
        <v>204</v>
      </c>
      <c r="D151" s="14">
        <v>244</v>
      </c>
      <c r="E151" s="15">
        <v>-0.16393442622950799</v>
      </c>
    </row>
    <row r="152" spans="1:5" x14ac:dyDescent="0.25">
      <c r="A152" s="180"/>
      <c r="B152" s="13" t="s">
        <v>109</v>
      </c>
      <c r="C152" s="14">
        <v>690</v>
      </c>
      <c r="D152" s="14">
        <v>873</v>
      </c>
      <c r="E152" s="15">
        <v>-0.20962199312714799</v>
      </c>
    </row>
    <row r="153" spans="1:5" x14ac:dyDescent="0.25">
      <c r="A153" s="178" t="s">
        <v>110</v>
      </c>
      <c r="B153" s="13" t="s">
        <v>14</v>
      </c>
      <c r="C153" s="14">
        <v>311</v>
      </c>
      <c r="D153" s="14">
        <v>267</v>
      </c>
      <c r="E153" s="15">
        <v>0.164794007490637</v>
      </c>
    </row>
    <row r="154" spans="1:5" x14ac:dyDescent="0.25">
      <c r="A154" s="180"/>
      <c r="B154" s="13" t="s">
        <v>18</v>
      </c>
      <c r="C154" s="14">
        <v>210</v>
      </c>
      <c r="D154" s="14">
        <v>311</v>
      </c>
      <c r="E154" s="15">
        <v>-0.32475884244372999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8" t="s">
        <v>113</v>
      </c>
      <c r="B159" s="13" t="s">
        <v>114</v>
      </c>
      <c r="C159" s="14">
        <v>3353</v>
      </c>
      <c r="D159" s="14">
        <v>3613</v>
      </c>
      <c r="E159" s="15">
        <v>-7.1962358151120995E-2</v>
      </c>
    </row>
    <row r="160" spans="1:5" x14ac:dyDescent="0.25">
      <c r="A160" s="179"/>
      <c r="B160" s="13" t="s">
        <v>115</v>
      </c>
      <c r="C160" s="14">
        <v>527</v>
      </c>
      <c r="D160" s="14">
        <v>570</v>
      </c>
      <c r="E160" s="15">
        <v>-7.5438596491228097E-2</v>
      </c>
    </row>
    <row r="161" spans="1:5" x14ac:dyDescent="0.25">
      <c r="A161" s="179"/>
      <c r="B161" s="13" t="s">
        <v>116</v>
      </c>
      <c r="C161" s="14">
        <v>418</v>
      </c>
      <c r="D161" s="14">
        <v>371</v>
      </c>
      <c r="E161" s="15">
        <v>0.12668463611859801</v>
      </c>
    </row>
    <row r="162" spans="1:5" x14ac:dyDescent="0.25">
      <c r="A162" s="179"/>
      <c r="B162" s="13" t="s">
        <v>117</v>
      </c>
      <c r="C162" s="14">
        <v>374</v>
      </c>
      <c r="D162" s="14">
        <v>427</v>
      </c>
      <c r="E162" s="15">
        <v>-0.124121779859485</v>
      </c>
    </row>
    <row r="163" spans="1:5" x14ac:dyDescent="0.25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9"/>
      <c r="B164" s="13" t="s">
        <v>119</v>
      </c>
      <c r="C164" s="14">
        <v>363</v>
      </c>
      <c r="D164" s="14">
        <v>280</v>
      </c>
      <c r="E164" s="15">
        <v>0.29642857142857099</v>
      </c>
    </row>
    <row r="165" spans="1:5" x14ac:dyDescent="0.25">
      <c r="A165" s="179"/>
      <c r="B165" s="13" t="s">
        <v>120</v>
      </c>
      <c r="C165" s="14">
        <v>1965</v>
      </c>
      <c r="D165" s="14">
        <v>1910</v>
      </c>
      <c r="E165" s="15">
        <v>2.87958115183246E-2</v>
      </c>
    </row>
    <row r="166" spans="1:5" x14ac:dyDescent="0.25">
      <c r="A166" s="179"/>
      <c r="B166" s="13" t="s">
        <v>121</v>
      </c>
      <c r="C166" s="14">
        <v>2</v>
      </c>
      <c r="D166" s="14">
        <v>0</v>
      </c>
      <c r="E166" s="15">
        <v>0</v>
      </c>
    </row>
    <row r="167" spans="1:5" x14ac:dyDescent="0.25">
      <c r="A167" s="179"/>
      <c r="B167" s="13" t="s">
        <v>122</v>
      </c>
      <c r="C167" s="14">
        <v>333</v>
      </c>
      <c r="D167" s="14">
        <v>564</v>
      </c>
      <c r="E167" s="15">
        <v>-0.409574468085106</v>
      </c>
    </row>
    <row r="168" spans="1:5" x14ac:dyDescent="0.25">
      <c r="A168" s="179"/>
      <c r="B168" s="13" t="s">
        <v>123</v>
      </c>
      <c r="C168" s="14">
        <v>955</v>
      </c>
      <c r="D168" s="14">
        <v>1234</v>
      </c>
      <c r="E168" s="15">
        <v>-0.22609400324149101</v>
      </c>
    </row>
    <row r="169" spans="1:5" x14ac:dyDescent="0.25">
      <c r="A169" s="179"/>
      <c r="B169" s="13" t="s">
        <v>124</v>
      </c>
      <c r="C169" s="14">
        <v>75</v>
      </c>
      <c r="D169" s="14">
        <v>30</v>
      </c>
      <c r="E169" s="15">
        <v>1.5</v>
      </c>
    </row>
    <row r="170" spans="1:5" x14ac:dyDescent="0.25">
      <c r="A170" s="179"/>
      <c r="B170" s="13" t="s">
        <v>125</v>
      </c>
      <c r="C170" s="14">
        <v>170</v>
      </c>
      <c r="D170" s="14">
        <v>1103</v>
      </c>
      <c r="E170" s="15">
        <v>-0.84587488667271105</v>
      </c>
    </row>
    <row r="171" spans="1:5" x14ac:dyDescent="0.25">
      <c r="A171" s="179"/>
      <c r="B171" s="13" t="s">
        <v>126</v>
      </c>
      <c r="C171" s="14">
        <v>21</v>
      </c>
      <c r="D171" s="14">
        <v>17</v>
      </c>
      <c r="E171" s="15">
        <v>0.23529411764705899</v>
      </c>
    </row>
    <row r="172" spans="1:5" x14ac:dyDescent="0.25">
      <c r="A172" s="179"/>
      <c r="B172" s="13" t="s">
        <v>127</v>
      </c>
      <c r="C172" s="14">
        <v>2</v>
      </c>
      <c r="D172" s="14">
        <v>8</v>
      </c>
      <c r="E172" s="15">
        <v>-0.75</v>
      </c>
    </row>
    <row r="173" spans="1:5" x14ac:dyDescent="0.25">
      <c r="A173" s="179"/>
      <c r="B173" s="13" t="s">
        <v>128</v>
      </c>
      <c r="C173" s="14">
        <v>32</v>
      </c>
      <c r="D173" s="14">
        <v>39</v>
      </c>
      <c r="E173" s="15">
        <v>-0.17948717948717899</v>
      </c>
    </row>
    <row r="174" spans="1:5" x14ac:dyDescent="0.25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9"/>
      <c r="B175" s="13" t="s">
        <v>130</v>
      </c>
      <c r="C175" s="14">
        <v>26</v>
      </c>
      <c r="D175" s="14">
        <v>34</v>
      </c>
      <c r="E175" s="15">
        <v>-0.23529411764705899</v>
      </c>
    </row>
    <row r="176" spans="1:5" x14ac:dyDescent="0.25">
      <c r="A176" s="179"/>
      <c r="B176" s="13" t="s">
        <v>131</v>
      </c>
      <c r="C176" s="18"/>
      <c r="D176" s="18"/>
      <c r="E176" s="15">
        <v>0</v>
      </c>
    </row>
    <row r="177" spans="1:5" x14ac:dyDescent="0.25">
      <c r="A177" s="179"/>
      <c r="B177" s="13" t="s">
        <v>132</v>
      </c>
      <c r="C177" s="18"/>
      <c r="D177" s="18"/>
      <c r="E177" s="15">
        <v>0</v>
      </c>
    </row>
    <row r="178" spans="1:5" x14ac:dyDescent="0.25">
      <c r="A178" s="179"/>
      <c r="B178" s="13" t="s">
        <v>133</v>
      </c>
      <c r="C178" s="18"/>
      <c r="D178" s="18"/>
      <c r="E178" s="15">
        <v>0</v>
      </c>
    </row>
    <row r="179" spans="1:5" x14ac:dyDescent="0.25">
      <c r="A179" s="179"/>
      <c r="B179" s="13" t="s">
        <v>134</v>
      </c>
      <c r="C179" s="18"/>
      <c r="D179" s="18"/>
      <c r="E179" s="15">
        <v>0</v>
      </c>
    </row>
    <row r="180" spans="1:5" x14ac:dyDescent="0.25">
      <c r="A180" s="179"/>
      <c r="B180" s="13" t="s">
        <v>135</v>
      </c>
      <c r="C180" s="18"/>
      <c r="D180" s="18"/>
      <c r="E180" s="15">
        <v>0</v>
      </c>
    </row>
    <row r="181" spans="1:5" x14ac:dyDescent="0.25">
      <c r="A181" s="179"/>
      <c r="B181" s="13" t="s">
        <v>136</v>
      </c>
      <c r="C181" s="18"/>
      <c r="D181" s="18"/>
      <c r="E181" s="15">
        <v>0</v>
      </c>
    </row>
    <row r="182" spans="1:5" x14ac:dyDescent="0.25">
      <c r="A182" s="179"/>
      <c r="B182" s="13" t="s">
        <v>137</v>
      </c>
      <c r="C182" s="18"/>
      <c r="D182" s="18"/>
      <c r="E182" s="15">
        <v>0</v>
      </c>
    </row>
    <row r="183" spans="1:5" x14ac:dyDescent="0.25">
      <c r="A183" s="179"/>
      <c r="B183" s="13" t="s">
        <v>138</v>
      </c>
      <c r="C183" s="18"/>
      <c r="D183" s="18"/>
      <c r="E183" s="15">
        <v>0</v>
      </c>
    </row>
    <row r="184" spans="1:5" x14ac:dyDescent="0.25">
      <c r="A184" s="179"/>
      <c r="B184" s="13" t="s">
        <v>139</v>
      </c>
      <c r="C184" s="18"/>
      <c r="D184" s="18"/>
      <c r="E184" s="15">
        <v>0</v>
      </c>
    </row>
    <row r="185" spans="1:5" x14ac:dyDescent="0.25">
      <c r="A185" s="179"/>
      <c r="B185" s="13" t="s">
        <v>140</v>
      </c>
      <c r="C185" s="18"/>
      <c r="D185" s="18"/>
      <c r="E185" s="15">
        <v>0</v>
      </c>
    </row>
    <row r="186" spans="1:5" x14ac:dyDescent="0.25">
      <c r="A186" s="179"/>
      <c r="B186" s="13" t="s">
        <v>141</v>
      </c>
      <c r="C186" s="18"/>
      <c r="D186" s="18"/>
      <c r="E186" s="15">
        <v>0</v>
      </c>
    </row>
    <row r="187" spans="1:5" x14ac:dyDescent="0.25">
      <c r="A187" s="179"/>
      <c r="B187" s="13" t="s">
        <v>142</v>
      </c>
      <c r="C187" s="18"/>
      <c r="D187" s="18"/>
      <c r="E187" s="15">
        <v>0</v>
      </c>
    </row>
    <row r="188" spans="1:5" x14ac:dyDescent="0.25">
      <c r="A188" s="179"/>
      <c r="B188" s="13" t="s">
        <v>143</v>
      </c>
      <c r="C188" s="18"/>
      <c r="D188" s="18"/>
      <c r="E188" s="15">
        <v>0</v>
      </c>
    </row>
    <row r="189" spans="1:5" x14ac:dyDescent="0.25">
      <c r="A189" s="179"/>
      <c r="B189" s="13" t="s">
        <v>144</v>
      </c>
      <c r="C189" s="18"/>
      <c r="D189" s="18"/>
      <c r="E189" s="15">
        <v>0</v>
      </c>
    </row>
    <row r="190" spans="1:5" x14ac:dyDescent="0.25">
      <c r="A190" s="179"/>
      <c r="B190" s="13" t="s">
        <v>145</v>
      </c>
      <c r="C190" s="18"/>
      <c r="D190" s="18"/>
      <c r="E190" s="15">
        <v>0</v>
      </c>
    </row>
    <row r="191" spans="1:5" x14ac:dyDescent="0.25">
      <c r="A191" s="179"/>
      <c r="B191" s="13" t="s">
        <v>146</v>
      </c>
      <c r="C191" s="18"/>
      <c r="D191" s="14">
        <v>147</v>
      </c>
      <c r="E191" s="15">
        <v>0</v>
      </c>
    </row>
    <row r="192" spans="1:5" x14ac:dyDescent="0.25">
      <c r="A192" s="179"/>
      <c r="B192" s="13" t="s">
        <v>147</v>
      </c>
      <c r="C192" s="18"/>
      <c r="D192" s="18"/>
      <c r="E192" s="15">
        <v>0</v>
      </c>
    </row>
    <row r="193" spans="1:5" x14ac:dyDescent="0.25">
      <c r="A193" s="179"/>
      <c r="B193" s="13" t="s">
        <v>148</v>
      </c>
      <c r="C193" s="18"/>
      <c r="D193" s="18"/>
      <c r="E193" s="15">
        <v>0</v>
      </c>
    </row>
    <row r="194" spans="1:5" x14ac:dyDescent="0.25">
      <c r="A194" s="179"/>
      <c r="B194" s="13" t="s">
        <v>149</v>
      </c>
      <c r="C194" s="18"/>
      <c r="D194" s="18"/>
      <c r="E194" s="15">
        <v>0</v>
      </c>
    </row>
    <row r="195" spans="1:5" x14ac:dyDescent="0.25">
      <c r="A195" s="179"/>
      <c r="B195" s="13" t="s">
        <v>150</v>
      </c>
      <c r="C195" s="18"/>
      <c r="D195" s="18"/>
      <c r="E195" s="15">
        <v>0</v>
      </c>
    </row>
    <row r="196" spans="1:5" x14ac:dyDescent="0.25">
      <c r="A196" s="179"/>
      <c r="B196" s="13" t="s">
        <v>151</v>
      </c>
      <c r="C196" s="18"/>
      <c r="D196" s="18"/>
      <c r="E196" s="15">
        <v>0</v>
      </c>
    </row>
    <row r="197" spans="1:5" x14ac:dyDescent="0.25">
      <c r="A197" s="179"/>
      <c r="B197" s="13" t="s">
        <v>152</v>
      </c>
      <c r="C197" s="18"/>
      <c r="D197" s="18"/>
      <c r="E197" s="15">
        <v>0</v>
      </c>
    </row>
    <row r="198" spans="1:5" x14ac:dyDescent="0.25">
      <c r="A198" s="179"/>
      <c r="B198" s="13" t="s">
        <v>153</v>
      </c>
      <c r="C198" s="18"/>
      <c r="D198" s="14">
        <v>480</v>
      </c>
      <c r="E198" s="15">
        <v>0</v>
      </c>
    </row>
    <row r="199" spans="1:5" x14ac:dyDescent="0.25">
      <c r="A199" s="179"/>
      <c r="B199" s="13" t="s">
        <v>154</v>
      </c>
      <c r="C199" s="18"/>
      <c r="D199" s="18"/>
      <c r="E199" s="15">
        <v>0</v>
      </c>
    </row>
    <row r="200" spans="1:5" x14ac:dyDescent="0.25">
      <c r="A200" s="180"/>
      <c r="B200" s="13" t="s">
        <v>155</v>
      </c>
      <c r="C200" s="18"/>
      <c r="D200" s="18"/>
      <c r="E200" s="15">
        <v>0</v>
      </c>
    </row>
    <row r="201" spans="1:5" x14ac:dyDescent="0.25">
      <c r="A201" s="178" t="s">
        <v>156</v>
      </c>
      <c r="B201" s="13" t="s">
        <v>157</v>
      </c>
      <c r="C201" s="14">
        <v>8990</v>
      </c>
      <c r="D201" s="14">
        <v>6985</v>
      </c>
      <c r="E201" s="15">
        <v>0.28704366499642098</v>
      </c>
    </row>
    <row r="202" spans="1:5" x14ac:dyDescent="0.25">
      <c r="A202" s="179"/>
      <c r="B202" s="13" t="s">
        <v>115</v>
      </c>
      <c r="C202" s="14">
        <v>712</v>
      </c>
      <c r="D202" s="14">
        <v>642</v>
      </c>
      <c r="E202" s="15">
        <v>0.109034267912773</v>
      </c>
    </row>
    <row r="203" spans="1:5" x14ac:dyDescent="0.25">
      <c r="A203" s="179"/>
      <c r="B203" s="13" t="s">
        <v>158</v>
      </c>
      <c r="C203" s="14">
        <v>520</v>
      </c>
      <c r="D203" s="14">
        <v>546</v>
      </c>
      <c r="E203" s="15">
        <v>-4.7619047619047603E-2</v>
      </c>
    </row>
    <row r="204" spans="1:5" x14ac:dyDescent="0.25">
      <c r="A204" s="179"/>
      <c r="B204" s="13" t="s">
        <v>117</v>
      </c>
      <c r="C204" s="14">
        <v>416</v>
      </c>
      <c r="D204" s="14">
        <v>550</v>
      </c>
      <c r="E204" s="15">
        <v>-0.24363636363636401</v>
      </c>
    </row>
    <row r="205" spans="1:5" x14ac:dyDescent="0.25">
      <c r="A205" s="179"/>
      <c r="B205" s="13" t="s">
        <v>118</v>
      </c>
      <c r="C205" s="14">
        <v>0</v>
      </c>
      <c r="D205" s="14">
        <v>9</v>
      </c>
      <c r="E205" s="15">
        <v>-1</v>
      </c>
    </row>
    <row r="206" spans="1:5" x14ac:dyDescent="0.25">
      <c r="A206" s="179"/>
      <c r="B206" s="13" t="s">
        <v>119</v>
      </c>
      <c r="C206" s="14">
        <v>300</v>
      </c>
      <c r="D206" s="14">
        <v>290</v>
      </c>
      <c r="E206" s="15">
        <v>3.4482758620689703E-2</v>
      </c>
    </row>
    <row r="207" spans="1:5" x14ac:dyDescent="0.25">
      <c r="A207" s="179"/>
      <c r="B207" s="13" t="s">
        <v>120</v>
      </c>
      <c r="C207" s="14">
        <v>2122</v>
      </c>
      <c r="D207" s="14">
        <v>2171</v>
      </c>
      <c r="E207" s="15">
        <v>-2.25702441271304E-2</v>
      </c>
    </row>
    <row r="208" spans="1:5" x14ac:dyDescent="0.25">
      <c r="A208" s="179"/>
      <c r="B208" s="13" t="s">
        <v>159</v>
      </c>
      <c r="C208" s="14">
        <v>2</v>
      </c>
      <c r="D208" s="14">
        <v>0</v>
      </c>
      <c r="E208" s="15">
        <v>0</v>
      </c>
    </row>
    <row r="209" spans="1:5" x14ac:dyDescent="0.25">
      <c r="A209" s="179"/>
      <c r="B209" s="13" t="s">
        <v>122</v>
      </c>
      <c r="C209" s="14">
        <v>615</v>
      </c>
      <c r="D209" s="14">
        <v>616</v>
      </c>
      <c r="E209" s="15">
        <v>-1.62337662337662E-3</v>
      </c>
    </row>
    <row r="210" spans="1:5" x14ac:dyDescent="0.25">
      <c r="A210" s="179"/>
      <c r="B210" s="13" t="s">
        <v>160</v>
      </c>
      <c r="C210" s="14">
        <v>1616</v>
      </c>
      <c r="D210" s="14">
        <v>2074</v>
      </c>
      <c r="E210" s="15">
        <v>-0.22082931533269001</v>
      </c>
    </row>
    <row r="211" spans="1:5" x14ac:dyDescent="0.25">
      <c r="A211" s="179"/>
      <c r="B211" s="13" t="s">
        <v>124</v>
      </c>
      <c r="C211" s="14">
        <v>39</v>
      </c>
      <c r="D211" s="14">
        <v>38</v>
      </c>
      <c r="E211" s="15">
        <v>2.6315789473684199E-2</v>
      </c>
    </row>
    <row r="212" spans="1:5" x14ac:dyDescent="0.25">
      <c r="A212" s="179"/>
      <c r="B212" s="13" t="s">
        <v>125</v>
      </c>
      <c r="C212" s="14">
        <v>137</v>
      </c>
      <c r="D212" s="14">
        <v>1191</v>
      </c>
      <c r="E212" s="15">
        <v>-0.88497061293031098</v>
      </c>
    </row>
    <row r="213" spans="1:5" x14ac:dyDescent="0.25">
      <c r="A213" s="179"/>
      <c r="B213" s="13" t="s">
        <v>126</v>
      </c>
      <c r="C213" s="14">
        <v>31</v>
      </c>
      <c r="D213" s="14">
        <v>22</v>
      </c>
      <c r="E213" s="15">
        <v>0.40909090909090901</v>
      </c>
    </row>
    <row r="214" spans="1:5" x14ac:dyDescent="0.25">
      <c r="A214" s="179"/>
      <c r="B214" s="13" t="s">
        <v>127</v>
      </c>
      <c r="C214" s="14">
        <v>8</v>
      </c>
      <c r="D214" s="14">
        <v>11</v>
      </c>
      <c r="E214" s="15">
        <v>-0.27272727272727298</v>
      </c>
    </row>
    <row r="215" spans="1:5" x14ac:dyDescent="0.25">
      <c r="A215" s="179"/>
      <c r="B215" s="13" t="s">
        <v>128</v>
      </c>
      <c r="C215" s="14">
        <v>53</v>
      </c>
      <c r="D215" s="14">
        <v>47</v>
      </c>
      <c r="E215" s="15">
        <v>0.12765957446808501</v>
      </c>
    </row>
    <row r="216" spans="1:5" x14ac:dyDescent="0.25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79"/>
      <c r="B217" s="13" t="s">
        <v>130</v>
      </c>
      <c r="C217" s="14">
        <v>42</v>
      </c>
      <c r="D217" s="14">
        <v>34</v>
      </c>
      <c r="E217" s="15">
        <v>0.23529411764705899</v>
      </c>
    </row>
    <row r="218" spans="1:5" x14ac:dyDescent="0.25">
      <c r="A218" s="179"/>
      <c r="B218" s="13" t="s">
        <v>131</v>
      </c>
      <c r="C218" s="18"/>
      <c r="D218" s="18"/>
      <c r="E218" s="15">
        <v>0</v>
      </c>
    </row>
    <row r="219" spans="1:5" x14ac:dyDescent="0.25">
      <c r="A219" s="179"/>
      <c r="B219" s="13" t="s">
        <v>132</v>
      </c>
      <c r="C219" s="18"/>
      <c r="D219" s="18"/>
      <c r="E219" s="15">
        <v>0</v>
      </c>
    </row>
    <row r="220" spans="1:5" x14ac:dyDescent="0.25">
      <c r="A220" s="179"/>
      <c r="B220" s="13" t="s">
        <v>133</v>
      </c>
      <c r="C220" s="18"/>
      <c r="D220" s="18"/>
      <c r="E220" s="15">
        <v>0</v>
      </c>
    </row>
    <row r="221" spans="1:5" x14ac:dyDescent="0.25">
      <c r="A221" s="179"/>
      <c r="B221" s="13" t="s">
        <v>134</v>
      </c>
      <c r="C221" s="18"/>
      <c r="D221" s="18"/>
      <c r="E221" s="15">
        <v>0</v>
      </c>
    </row>
    <row r="222" spans="1:5" x14ac:dyDescent="0.25">
      <c r="A222" s="179"/>
      <c r="B222" s="13" t="s">
        <v>161</v>
      </c>
      <c r="C222" s="18"/>
      <c r="D222" s="18"/>
      <c r="E222" s="15">
        <v>0</v>
      </c>
    </row>
    <row r="223" spans="1:5" x14ac:dyDescent="0.25">
      <c r="A223" s="179"/>
      <c r="B223" s="13" t="s">
        <v>136</v>
      </c>
      <c r="C223" s="18"/>
      <c r="D223" s="18"/>
      <c r="E223" s="15">
        <v>0</v>
      </c>
    </row>
    <row r="224" spans="1:5" x14ac:dyDescent="0.25">
      <c r="A224" s="179"/>
      <c r="B224" s="13" t="s">
        <v>137</v>
      </c>
      <c r="C224" s="18"/>
      <c r="D224" s="18"/>
      <c r="E224" s="15">
        <v>0</v>
      </c>
    </row>
    <row r="225" spans="1:5" x14ac:dyDescent="0.25">
      <c r="A225" s="179"/>
      <c r="B225" s="13" t="s">
        <v>138</v>
      </c>
      <c r="C225" s="18"/>
      <c r="D225" s="18"/>
      <c r="E225" s="15">
        <v>0</v>
      </c>
    </row>
    <row r="226" spans="1:5" x14ac:dyDescent="0.25">
      <c r="A226" s="179"/>
      <c r="B226" s="13" t="s">
        <v>139</v>
      </c>
      <c r="C226" s="18"/>
      <c r="D226" s="18"/>
      <c r="E226" s="15">
        <v>0</v>
      </c>
    </row>
    <row r="227" spans="1:5" x14ac:dyDescent="0.25">
      <c r="A227" s="179"/>
      <c r="B227" s="13" t="s">
        <v>162</v>
      </c>
      <c r="C227" s="18"/>
      <c r="D227" s="18"/>
      <c r="E227" s="15">
        <v>0</v>
      </c>
    </row>
    <row r="228" spans="1:5" x14ac:dyDescent="0.25">
      <c r="A228" s="179"/>
      <c r="B228" s="13" t="s">
        <v>141</v>
      </c>
      <c r="C228" s="18"/>
      <c r="D228" s="18"/>
      <c r="E228" s="15">
        <v>0</v>
      </c>
    </row>
    <row r="229" spans="1:5" x14ac:dyDescent="0.25">
      <c r="A229" s="179"/>
      <c r="B229" s="13" t="s">
        <v>142</v>
      </c>
      <c r="C229" s="18"/>
      <c r="D229" s="18"/>
      <c r="E229" s="15">
        <v>0</v>
      </c>
    </row>
    <row r="230" spans="1:5" x14ac:dyDescent="0.25">
      <c r="A230" s="179"/>
      <c r="B230" s="13" t="s">
        <v>143</v>
      </c>
      <c r="C230" s="18"/>
      <c r="D230" s="18"/>
      <c r="E230" s="15">
        <v>0</v>
      </c>
    </row>
    <row r="231" spans="1:5" x14ac:dyDescent="0.25">
      <c r="A231" s="179"/>
      <c r="B231" s="13" t="s">
        <v>144</v>
      </c>
      <c r="C231" s="18"/>
      <c r="D231" s="18"/>
      <c r="E231" s="15">
        <v>0</v>
      </c>
    </row>
    <row r="232" spans="1:5" x14ac:dyDescent="0.25">
      <c r="A232" s="179"/>
      <c r="B232" s="13" t="s">
        <v>145</v>
      </c>
      <c r="C232" s="18"/>
      <c r="D232" s="18"/>
      <c r="E232" s="15">
        <v>0</v>
      </c>
    </row>
    <row r="233" spans="1:5" x14ac:dyDescent="0.25">
      <c r="A233" s="179"/>
      <c r="B233" s="13" t="s">
        <v>146</v>
      </c>
      <c r="C233" s="18"/>
      <c r="D233" s="14">
        <v>150</v>
      </c>
      <c r="E233" s="15">
        <v>0</v>
      </c>
    </row>
    <row r="234" spans="1:5" x14ac:dyDescent="0.25">
      <c r="A234" s="179"/>
      <c r="B234" s="13" t="s">
        <v>147</v>
      </c>
      <c r="C234" s="18"/>
      <c r="D234" s="18"/>
      <c r="E234" s="15">
        <v>0</v>
      </c>
    </row>
    <row r="235" spans="1:5" x14ac:dyDescent="0.25">
      <c r="A235" s="179"/>
      <c r="B235" s="13" t="s">
        <v>148</v>
      </c>
      <c r="C235" s="18"/>
      <c r="D235" s="18"/>
      <c r="E235" s="15">
        <v>0</v>
      </c>
    </row>
    <row r="236" spans="1:5" x14ac:dyDescent="0.25">
      <c r="A236" s="179"/>
      <c r="B236" s="13" t="s">
        <v>149</v>
      </c>
      <c r="C236" s="18"/>
      <c r="D236" s="18"/>
      <c r="E236" s="15">
        <v>0</v>
      </c>
    </row>
    <row r="237" spans="1:5" x14ac:dyDescent="0.25">
      <c r="A237" s="179"/>
      <c r="B237" s="13" t="s">
        <v>150</v>
      </c>
      <c r="C237" s="18"/>
      <c r="D237" s="18"/>
      <c r="E237" s="15">
        <v>0</v>
      </c>
    </row>
    <row r="238" spans="1:5" x14ac:dyDescent="0.25">
      <c r="A238" s="179"/>
      <c r="B238" s="13" t="s">
        <v>151</v>
      </c>
      <c r="C238" s="18"/>
      <c r="D238" s="18"/>
      <c r="E238" s="15">
        <v>0</v>
      </c>
    </row>
    <row r="239" spans="1:5" x14ac:dyDescent="0.25">
      <c r="A239" s="179"/>
      <c r="B239" s="13" t="s">
        <v>152</v>
      </c>
      <c r="C239" s="18"/>
      <c r="D239" s="18"/>
      <c r="E239" s="15">
        <v>0</v>
      </c>
    </row>
    <row r="240" spans="1:5" x14ac:dyDescent="0.25">
      <c r="A240" s="179"/>
      <c r="B240" s="13" t="s">
        <v>153</v>
      </c>
      <c r="C240" s="18"/>
      <c r="D240" s="14">
        <v>480</v>
      </c>
      <c r="E240" s="15">
        <v>0</v>
      </c>
    </row>
    <row r="241" spans="1:5" x14ac:dyDescent="0.25">
      <c r="A241" s="179"/>
      <c r="B241" s="13" t="s">
        <v>154</v>
      </c>
      <c r="C241" s="18"/>
      <c r="D241" s="18"/>
      <c r="E241" s="15">
        <v>0</v>
      </c>
    </row>
    <row r="242" spans="1:5" x14ac:dyDescent="0.25">
      <c r="A242" s="180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29</v>
      </c>
      <c r="D246" s="14">
        <v>4025</v>
      </c>
      <c r="E246" s="15">
        <v>-0.99279503105590095</v>
      </c>
    </row>
    <row r="247" spans="1:5" x14ac:dyDescent="0.25">
      <c r="A247" s="12" t="s">
        <v>165</v>
      </c>
      <c r="B247" s="17"/>
      <c r="C247" s="14">
        <v>26</v>
      </c>
      <c r="D247" s="14">
        <v>375</v>
      </c>
      <c r="E247" s="15">
        <v>-0.93066666666666698</v>
      </c>
    </row>
    <row r="248" spans="1:5" x14ac:dyDescent="0.25">
      <c r="A248" s="12" t="s">
        <v>166</v>
      </c>
      <c r="B248" s="17"/>
      <c r="C248" s="14">
        <v>108</v>
      </c>
      <c r="D248" s="14">
        <v>1749</v>
      </c>
      <c r="E248" s="15">
        <v>-0.93825042881646703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297</v>
      </c>
      <c r="D252" s="14">
        <v>381</v>
      </c>
      <c r="E252" s="15">
        <v>-0.220472440944882</v>
      </c>
    </row>
    <row r="253" spans="1:5" x14ac:dyDescent="0.25">
      <c r="A253" s="178" t="s">
        <v>169</v>
      </c>
      <c r="B253" s="13" t="s">
        <v>170</v>
      </c>
      <c r="C253" s="14">
        <v>36</v>
      </c>
      <c r="D253" s="14">
        <v>53</v>
      </c>
      <c r="E253" s="15">
        <v>-0.320754716981132</v>
      </c>
    </row>
    <row r="254" spans="1:5" x14ac:dyDescent="0.25">
      <c r="A254" s="179"/>
      <c r="B254" s="13" t="s">
        <v>171</v>
      </c>
      <c r="C254" s="14">
        <v>30</v>
      </c>
      <c r="D254" s="14">
        <v>40</v>
      </c>
      <c r="E254" s="15">
        <v>-0.25</v>
      </c>
    </row>
    <row r="255" spans="1:5" x14ac:dyDescent="0.25">
      <c r="A255" s="180"/>
      <c r="B255" s="13" t="s">
        <v>172</v>
      </c>
      <c r="C255" s="14">
        <v>15</v>
      </c>
      <c r="D255" s="14">
        <v>12</v>
      </c>
      <c r="E255" s="15">
        <v>0.25</v>
      </c>
    </row>
    <row r="256" spans="1:5" x14ac:dyDescent="0.25">
      <c r="A256" s="12" t="s">
        <v>173</v>
      </c>
      <c r="B256" s="17"/>
      <c r="C256" s="14">
        <v>18</v>
      </c>
      <c r="D256" s="18"/>
      <c r="E256" s="15">
        <v>0</v>
      </c>
    </row>
    <row r="257" spans="1:5" x14ac:dyDescent="0.25">
      <c r="A257" s="12" t="s">
        <v>174</v>
      </c>
      <c r="B257" s="17"/>
      <c r="C257" s="14">
        <v>110</v>
      </c>
      <c r="D257" s="14">
        <v>116</v>
      </c>
      <c r="E257" s="15">
        <v>-5.1724137931034503E-2</v>
      </c>
    </row>
    <row r="258" spans="1:5" x14ac:dyDescent="0.25">
      <c r="A258" s="12" t="s">
        <v>106</v>
      </c>
      <c r="B258" s="17"/>
      <c r="C258" s="14">
        <v>833</v>
      </c>
      <c r="D258" s="14">
        <v>193</v>
      </c>
      <c r="E258" s="15">
        <v>3.3160621761657998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25</v>
      </c>
      <c r="D262" s="14">
        <v>63</v>
      </c>
      <c r="E262" s="15">
        <v>-0.60317460317460303</v>
      </c>
    </row>
    <row r="263" spans="1:5" x14ac:dyDescent="0.25">
      <c r="A263" s="178" t="s">
        <v>64</v>
      </c>
      <c r="B263" s="13" t="s">
        <v>177</v>
      </c>
      <c r="C263" s="14">
        <v>122</v>
      </c>
      <c r="D263" s="14">
        <v>243</v>
      </c>
      <c r="E263" s="15">
        <v>-0.49794238683127601</v>
      </c>
    </row>
    <row r="264" spans="1:5" x14ac:dyDescent="0.25">
      <c r="A264" s="180"/>
      <c r="B264" s="13" t="s">
        <v>106</v>
      </c>
      <c r="C264" s="14">
        <v>1836</v>
      </c>
      <c r="D264" s="14">
        <v>1444</v>
      </c>
      <c r="E264" s="15">
        <v>0.27146814404432101</v>
      </c>
    </row>
    <row r="265" spans="1:5" x14ac:dyDescent="0.25">
      <c r="A265" s="12" t="s">
        <v>178</v>
      </c>
      <c r="B265" s="17"/>
      <c r="C265" s="14">
        <v>92</v>
      </c>
      <c r="D265" s="14">
        <v>11</v>
      </c>
      <c r="E265" s="15">
        <v>7.3636363636363598</v>
      </c>
    </row>
    <row r="266" spans="1:5" x14ac:dyDescent="0.25">
      <c r="A266" s="12" t="s">
        <v>179</v>
      </c>
      <c r="B266" s="17"/>
      <c r="C266" s="18"/>
      <c r="D266" s="18"/>
      <c r="E266" s="15">
        <v>0</v>
      </c>
    </row>
    <row r="267" spans="1:5" x14ac:dyDescent="0.25">
      <c r="A267" s="12" t="s">
        <v>180</v>
      </c>
      <c r="B267" s="17"/>
      <c r="C267" s="18"/>
      <c r="D267" s="18"/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8" t="s">
        <v>182</v>
      </c>
      <c r="B271" s="13" t="s">
        <v>183</v>
      </c>
      <c r="C271" s="14">
        <v>1</v>
      </c>
      <c r="D271" s="14">
        <v>1</v>
      </c>
      <c r="E271" s="15">
        <v>0</v>
      </c>
    </row>
    <row r="272" spans="1:5" x14ac:dyDescent="0.25">
      <c r="A272" s="180"/>
      <c r="B272" s="13" t="s">
        <v>184</v>
      </c>
      <c r="C272" s="14">
        <v>178</v>
      </c>
      <c r="D272" s="14">
        <v>246</v>
      </c>
      <c r="E272" s="15">
        <v>-0.276422764227642</v>
      </c>
    </row>
    <row r="273" spans="1:5" x14ac:dyDescent="0.25">
      <c r="A273" s="12" t="s">
        <v>185</v>
      </c>
      <c r="B273" s="17"/>
      <c r="C273" s="14">
        <v>16</v>
      </c>
      <c r="D273" s="14">
        <v>18</v>
      </c>
      <c r="E273" s="15">
        <v>-0.11111111111111099</v>
      </c>
    </row>
    <row r="274" spans="1:5" x14ac:dyDescent="0.25">
      <c r="A274" s="12" t="s">
        <v>186</v>
      </c>
      <c r="B274" s="17"/>
      <c r="C274" s="18"/>
      <c r="D274" s="18"/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8"/>
      <c r="E278" s="15">
        <v>0</v>
      </c>
    </row>
    <row r="279" spans="1:5" x14ac:dyDescent="0.25">
      <c r="A279" s="12" t="s">
        <v>189</v>
      </c>
      <c r="B279" s="17"/>
      <c r="C279" s="18"/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5" t="s">
        <v>193</v>
      </c>
      <c r="B283" s="13" t="s">
        <v>194</v>
      </c>
      <c r="C283" s="18"/>
      <c r="D283" s="18"/>
      <c r="E283" s="23"/>
    </row>
    <row r="284" spans="1:5" x14ac:dyDescent="0.25">
      <c r="A284" s="186"/>
      <c r="B284" s="13" t="s">
        <v>195</v>
      </c>
      <c r="C284" s="14">
        <v>1352</v>
      </c>
      <c r="D284" s="14">
        <v>1359</v>
      </c>
      <c r="E284" s="24">
        <v>0</v>
      </c>
    </row>
    <row r="285" spans="1:5" x14ac:dyDescent="0.25">
      <c r="A285" s="187"/>
      <c r="B285" s="13" t="s">
        <v>196</v>
      </c>
      <c r="C285" s="14">
        <v>0</v>
      </c>
      <c r="D285" s="14">
        <v>1</v>
      </c>
      <c r="E285" s="24">
        <v>0</v>
      </c>
    </row>
    <row r="286" spans="1:5" x14ac:dyDescent="0.25">
      <c r="A286" s="185" t="s">
        <v>197</v>
      </c>
      <c r="B286" s="13" t="s">
        <v>198</v>
      </c>
      <c r="C286" s="18"/>
      <c r="D286" s="18"/>
      <c r="E286" s="23"/>
    </row>
    <row r="287" spans="1:5" x14ac:dyDescent="0.25">
      <c r="A287" s="186"/>
      <c r="B287" s="13" t="s">
        <v>199</v>
      </c>
      <c r="C287" s="18"/>
      <c r="D287" s="18"/>
      <c r="E287" s="23"/>
    </row>
    <row r="288" spans="1:5" x14ac:dyDescent="0.25">
      <c r="A288" s="187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351</v>
      </c>
      <c r="D289" s="14">
        <v>395</v>
      </c>
      <c r="E289" s="24">
        <v>197</v>
      </c>
    </row>
    <row r="290" spans="1:5" x14ac:dyDescent="0.25">
      <c r="A290" s="185" t="s">
        <v>203</v>
      </c>
      <c r="B290" s="13" t="s">
        <v>204</v>
      </c>
      <c r="C290" s="14">
        <v>20</v>
      </c>
      <c r="D290" s="14">
        <v>12</v>
      </c>
      <c r="E290" s="24">
        <v>1</v>
      </c>
    </row>
    <row r="291" spans="1:5" x14ac:dyDescent="0.25">
      <c r="A291" s="186"/>
      <c r="B291" s="13" t="s">
        <v>205</v>
      </c>
      <c r="C291" s="18"/>
      <c r="D291" s="18"/>
      <c r="E291" s="23"/>
    </row>
    <row r="292" spans="1:5" x14ac:dyDescent="0.25">
      <c r="A292" s="187"/>
      <c r="B292" s="13" t="s">
        <v>206</v>
      </c>
      <c r="C292" s="14">
        <v>39</v>
      </c>
      <c r="D292" s="14">
        <v>38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5" t="s">
        <v>209</v>
      </c>
      <c r="B294" s="13" t="s">
        <v>200</v>
      </c>
      <c r="C294" s="18"/>
      <c r="D294" s="18"/>
      <c r="E294" s="23"/>
    </row>
    <row r="295" spans="1:5" x14ac:dyDescent="0.25">
      <c r="A295" s="186"/>
      <c r="B295" s="13" t="s">
        <v>210</v>
      </c>
      <c r="C295" s="14">
        <v>50</v>
      </c>
      <c r="D295" s="14">
        <v>99</v>
      </c>
      <c r="E295" s="24">
        <v>54</v>
      </c>
    </row>
    <row r="296" spans="1:5" x14ac:dyDescent="0.25">
      <c r="A296" s="187"/>
      <c r="B296" s="13" t="s">
        <v>211</v>
      </c>
      <c r="C296" s="14">
        <v>11</v>
      </c>
      <c r="D296" s="14">
        <v>18</v>
      </c>
      <c r="E296" s="24">
        <v>2</v>
      </c>
    </row>
    <row r="297" spans="1:5" x14ac:dyDescent="0.25">
      <c r="A297" s="185" t="s">
        <v>212</v>
      </c>
      <c r="B297" s="13" t="s">
        <v>213</v>
      </c>
      <c r="C297" s="14">
        <v>48</v>
      </c>
      <c r="D297" s="14">
        <v>41</v>
      </c>
      <c r="E297" s="24">
        <v>7</v>
      </c>
    </row>
    <row r="298" spans="1:5" x14ac:dyDescent="0.25">
      <c r="A298" s="186"/>
      <c r="B298" s="13" t="s">
        <v>214</v>
      </c>
      <c r="C298" s="18"/>
      <c r="D298" s="18"/>
      <c r="E298" s="23"/>
    </row>
    <row r="299" spans="1:5" x14ac:dyDescent="0.25">
      <c r="A299" s="186"/>
      <c r="B299" s="13" t="s">
        <v>215</v>
      </c>
      <c r="C299" s="14">
        <v>884</v>
      </c>
      <c r="D299" s="14">
        <v>1110</v>
      </c>
      <c r="E299" s="24">
        <v>174</v>
      </c>
    </row>
    <row r="300" spans="1:5" x14ac:dyDescent="0.25">
      <c r="A300" s="186"/>
      <c r="B300" s="13" t="s">
        <v>216</v>
      </c>
      <c r="C300" s="14">
        <v>1170</v>
      </c>
      <c r="D300" s="14">
        <v>1030</v>
      </c>
      <c r="E300" s="24">
        <v>0</v>
      </c>
    </row>
    <row r="301" spans="1:5" x14ac:dyDescent="0.25">
      <c r="A301" s="186"/>
      <c r="B301" s="13" t="s">
        <v>217</v>
      </c>
      <c r="C301" s="14">
        <v>188</v>
      </c>
      <c r="D301" s="14">
        <v>86</v>
      </c>
      <c r="E301" s="24">
        <v>14</v>
      </c>
    </row>
    <row r="302" spans="1:5" x14ac:dyDescent="0.25">
      <c r="A302" s="186"/>
      <c r="B302" s="13" t="s">
        <v>218</v>
      </c>
      <c r="C302" s="14">
        <v>1042</v>
      </c>
      <c r="D302" s="14">
        <v>1229</v>
      </c>
      <c r="E302" s="24">
        <v>263</v>
      </c>
    </row>
    <row r="303" spans="1:5" x14ac:dyDescent="0.25">
      <c r="A303" s="186"/>
      <c r="B303" s="13" t="s">
        <v>219</v>
      </c>
      <c r="C303" s="14">
        <v>279</v>
      </c>
      <c r="D303" s="14">
        <v>208</v>
      </c>
      <c r="E303" s="24">
        <v>0</v>
      </c>
    </row>
    <row r="304" spans="1:5" x14ac:dyDescent="0.25">
      <c r="A304" s="186"/>
      <c r="B304" s="13" t="s">
        <v>220</v>
      </c>
      <c r="C304" s="14">
        <v>2</v>
      </c>
      <c r="D304" s="14">
        <v>0</v>
      </c>
      <c r="E304" s="24">
        <v>0</v>
      </c>
    </row>
    <row r="305" spans="1:5" x14ac:dyDescent="0.25">
      <c r="A305" s="186"/>
      <c r="B305" s="13" t="s">
        <v>221</v>
      </c>
      <c r="C305" s="14">
        <v>468</v>
      </c>
      <c r="D305" s="14">
        <v>79</v>
      </c>
      <c r="E305" s="24">
        <v>161</v>
      </c>
    </row>
    <row r="306" spans="1:5" x14ac:dyDescent="0.25">
      <c r="A306" s="186"/>
      <c r="B306" s="13" t="s">
        <v>222</v>
      </c>
      <c r="C306" s="14">
        <v>3</v>
      </c>
      <c r="D306" s="14">
        <v>1</v>
      </c>
      <c r="E306" s="24">
        <v>1</v>
      </c>
    </row>
    <row r="307" spans="1:5" x14ac:dyDescent="0.25">
      <c r="A307" s="186"/>
      <c r="B307" s="13" t="s">
        <v>223</v>
      </c>
      <c r="C307" s="14">
        <v>2</v>
      </c>
      <c r="D307" s="14">
        <v>3</v>
      </c>
      <c r="E307" s="24">
        <v>0</v>
      </c>
    </row>
    <row r="308" spans="1:5" x14ac:dyDescent="0.25">
      <c r="A308" s="186"/>
      <c r="B308" s="13" t="s">
        <v>224</v>
      </c>
      <c r="C308" s="14">
        <v>1053</v>
      </c>
      <c r="D308" s="14">
        <v>1309</v>
      </c>
      <c r="E308" s="24">
        <v>231</v>
      </c>
    </row>
    <row r="309" spans="1:5" x14ac:dyDescent="0.25">
      <c r="A309" s="186"/>
      <c r="B309" s="13" t="s">
        <v>225</v>
      </c>
      <c r="C309" s="14">
        <v>926</v>
      </c>
      <c r="D309" s="14">
        <v>836</v>
      </c>
      <c r="E309" s="24">
        <v>0</v>
      </c>
    </row>
    <row r="310" spans="1:5" x14ac:dyDescent="0.25">
      <c r="A310" s="186"/>
      <c r="B310" s="13" t="s">
        <v>226</v>
      </c>
      <c r="C310" s="14">
        <v>13</v>
      </c>
      <c r="D310" s="14">
        <v>21</v>
      </c>
      <c r="E310" s="24">
        <v>3</v>
      </c>
    </row>
    <row r="311" spans="1:5" x14ac:dyDescent="0.25">
      <c r="A311" s="187"/>
      <c r="B311" s="13" t="s">
        <v>227</v>
      </c>
      <c r="C311" s="14">
        <v>45</v>
      </c>
      <c r="D311" s="14">
        <v>31</v>
      </c>
      <c r="E311" s="24">
        <v>0</v>
      </c>
    </row>
    <row r="312" spans="1:5" x14ac:dyDescent="0.25">
      <c r="A312" s="185" t="s">
        <v>228</v>
      </c>
      <c r="B312" s="13" t="s">
        <v>229</v>
      </c>
      <c r="C312" s="14">
        <v>0</v>
      </c>
      <c r="D312" s="14">
        <v>3</v>
      </c>
      <c r="E312" s="24">
        <v>0</v>
      </c>
    </row>
    <row r="313" spans="1:5" x14ac:dyDescent="0.25">
      <c r="A313" s="186"/>
      <c r="B313" s="13" t="s">
        <v>230</v>
      </c>
      <c r="C313" s="14">
        <v>1</v>
      </c>
      <c r="D313" s="14">
        <v>1</v>
      </c>
      <c r="E313" s="24">
        <v>0</v>
      </c>
    </row>
    <row r="314" spans="1:5" x14ac:dyDescent="0.25">
      <c r="A314" s="186"/>
      <c r="B314" s="13" t="s">
        <v>231</v>
      </c>
      <c r="C314" s="18"/>
      <c r="D314" s="18"/>
      <c r="E314" s="23"/>
    </row>
    <row r="315" spans="1:5" x14ac:dyDescent="0.25">
      <c r="A315" s="186"/>
      <c r="B315" s="13" t="s">
        <v>232</v>
      </c>
      <c r="C315" s="14">
        <v>0</v>
      </c>
      <c r="D315" s="14">
        <v>2</v>
      </c>
      <c r="E315" s="24">
        <v>0</v>
      </c>
    </row>
    <row r="316" spans="1:5" x14ac:dyDescent="0.25">
      <c r="A316" s="186"/>
      <c r="B316" s="13" t="s">
        <v>233</v>
      </c>
      <c r="C316" s="14">
        <v>73</v>
      </c>
      <c r="D316" s="14">
        <v>126</v>
      </c>
      <c r="E316" s="24">
        <v>2</v>
      </c>
    </row>
    <row r="317" spans="1:5" x14ac:dyDescent="0.25">
      <c r="A317" s="186"/>
      <c r="B317" s="13" t="s">
        <v>234</v>
      </c>
      <c r="C317" s="18"/>
      <c r="D317" s="18"/>
      <c r="E317" s="23"/>
    </row>
    <row r="318" spans="1:5" x14ac:dyDescent="0.25">
      <c r="A318" s="186"/>
      <c r="B318" s="13" t="s">
        <v>235</v>
      </c>
      <c r="C318" s="18"/>
      <c r="D318" s="18"/>
      <c r="E318" s="23"/>
    </row>
    <row r="319" spans="1:5" x14ac:dyDescent="0.25">
      <c r="A319" s="186"/>
      <c r="B319" s="13" t="s">
        <v>236</v>
      </c>
      <c r="C319" s="14">
        <v>163</v>
      </c>
      <c r="D319" s="14">
        <v>220</v>
      </c>
      <c r="E319" s="24">
        <v>16</v>
      </c>
    </row>
    <row r="320" spans="1:5" x14ac:dyDescent="0.25">
      <c r="A320" s="186"/>
      <c r="B320" s="13" t="s">
        <v>237</v>
      </c>
      <c r="C320" s="18"/>
      <c r="D320" s="18"/>
      <c r="E320" s="23"/>
    </row>
    <row r="321" spans="1:5" x14ac:dyDescent="0.25">
      <c r="A321" s="186"/>
      <c r="B321" s="13" t="s">
        <v>238</v>
      </c>
      <c r="C321" s="14">
        <v>10</v>
      </c>
      <c r="D321" s="14">
        <v>12</v>
      </c>
      <c r="E321" s="24">
        <v>2</v>
      </c>
    </row>
    <row r="322" spans="1:5" x14ac:dyDescent="0.25">
      <c r="A322" s="186"/>
      <c r="B322" s="13" t="s">
        <v>239</v>
      </c>
      <c r="C322" s="14">
        <v>43</v>
      </c>
      <c r="D322" s="14">
        <v>54</v>
      </c>
      <c r="E322" s="24">
        <v>10</v>
      </c>
    </row>
    <row r="323" spans="1:5" x14ac:dyDescent="0.25">
      <c r="A323" s="186"/>
      <c r="B323" s="13" t="s">
        <v>240</v>
      </c>
      <c r="C323" s="18"/>
      <c r="D323" s="18"/>
      <c r="E323" s="23"/>
    </row>
    <row r="324" spans="1:5" x14ac:dyDescent="0.25">
      <c r="A324" s="186"/>
      <c r="B324" s="13" t="s">
        <v>241</v>
      </c>
      <c r="C324" s="18"/>
      <c r="D324" s="18"/>
      <c r="E324" s="23"/>
    </row>
    <row r="325" spans="1:5" x14ac:dyDescent="0.25">
      <c r="A325" s="186"/>
      <c r="B325" s="13" t="s">
        <v>242</v>
      </c>
      <c r="C325" s="14">
        <v>2</v>
      </c>
      <c r="D325" s="14">
        <v>3</v>
      </c>
      <c r="E325" s="24">
        <v>0</v>
      </c>
    </row>
    <row r="326" spans="1:5" x14ac:dyDescent="0.25">
      <c r="A326" s="186"/>
      <c r="B326" s="13" t="s">
        <v>243</v>
      </c>
      <c r="C326" s="18"/>
      <c r="D326" s="18"/>
      <c r="E326" s="23"/>
    </row>
    <row r="327" spans="1:5" x14ac:dyDescent="0.25">
      <c r="A327" s="186"/>
      <c r="B327" s="13" t="s">
        <v>244</v>
      </c>
      <c r="C327" s="18"/>
      <c r="D327" s="18"/>
      <c r="E327" s="23"/>
    </row>
    <row r="328" spans="1:5" x14ac:dyDescent="0.25">
      <c r="A328" s="186"/>
      <c r="B328" s="13" t="s">
        <v>245</v>
      </c>
      <c r="C328" s="18"/>
      <c r="D328" s="18"/>
      <c r="E328" s="23"/>
    </row>
    <row r="329" spans="1:5" x14ac:dyDescent="0.25">
      <c r="A329" s="186"/>
      <c r="B329" s="13" t="s">
        <v>246</v>
      </c>
      <c r="C329" s="18"/>
      <c r="D329" s="18"/>
      <c r="E329" s="23"/>
    </row>
    <row r="330" spans="1:5" x14ac:dyDescent="0.25">
      <c r="A330" s="186"/>
      <c r="B330" s="13" t="s">
        <v>247</v>
      </c>
      <c r="C330" s="14">
        <v>36</v>
      </c>
      <c r="D330" s="14">
        <v>38</v>
      </c>
      <c r="E330" s="24">
        <v>2</v>
      </c>
    </row>
    <row r="331" spans="1:5" x14ac:dyDescent="0.25">
      <c r="A331" s="186"/>
      <c r="B331" s="13" t="s">
        <v>248</v>
      </c>
      <c r="C331" s="14">
        <v>3</v>
      </c>
      <c r="D331" s="14">
        <v>9</v>
      </c>
      <c r="E331" s="24">
        <v>1</v>
      </c>
    </row>
    <row r="332" spans="1:5" x14ac:dyDescent="0.25">
      <c r="A332" s="186"/>
      <c r="B332" s="13" t="s">
        <v>249</v>
      </c>
      <c r="C332" s="14">
        <v>1</v>
      </c>
      <c r="D332" s="14">
        <v>0</v>
      </c>
      <c r="E332" s="24">
        <v>0</v>
      </c>
    </row>
    <row r="333" spans="1:5" x14ac:dyDescent="0.25">
      <c r="A333" s="186"/>
      <c r="B333" s="13" t="s">
        <v>250</v>
      </c>
      <c r="C333" s="14">
        <v>41</v>
      </c>
      <c r="D333" s="14">
        <v>57</v>
      </c>
      <c r="E333" s="24">
        <v>5</v>
      </c>
    </row>
    <row r="334" spans="1:5" x14ac:dyDescent="0.25">
      <c r="A334" s="186"/>
      <c r="B334" s="13" t="s">
        <v>251</v>
      </c>
      <c r="C334" s="14">
        <v>0</v>
      </c>
      <c r="D334" s="14">
        <v>1</v>
      </c>
      <c r="E334" s="24">
        <v>0</v>
      </c>
    </row>
    <row r="335" spans="1:5" x14ac:dyDescent="0.25">
      <c r="A335" s="186"/>
      <c r="B335" s="13" t="s">
        <v>252</v>
      </c>
      <c r="C335" s="14">
        <v>48</v>
      </c>
      <c r="D335" s="14">
        <v>42</v>
      </c>
      <c r="E335" s="24">
        <v>2</v>
      </c>
    </row>
    <row r="336" spans="1:5" x14ac:dyDescent="0.25">
      <c r="A336" s="186"/>
      <c r="B336" s="13" t="s">
        <v>253</v>
      </c>
      <c r="C336" s="14">
        <v>279</v>
      </c>
      <c r="D336" s="14">
        <v>366</v>
      </c>
      <c r="E336" s="24">
        <v>43</v>
      </c>
    </row>
    <row r="337" spans="1:5" x14ac:dyDescent="0.25">
      <c r="A337" s="186"/>
      <c r="B337" s="13" t="s">
        <v>254</v>
      </c>
      <c r="C337" s="14">
        <v>0</v>
      </c>
      <c r="D337" s="14">
        <v>2</v>
      </c>
      <c r="E337" s="24">
        <v>0</v>
      </c>
    </row>
    <row r="338" spans="1:5" x14ac:dyDescent="0.25">
      <c r="A338" s="186"/>
      <c r="B338" s="13" t="s">
        <v>255</v>
      </c>
      <c r="C338" s="14">
        <v>1</v>
      </c>
      <c r="D338" s="14">
        <v>1</v>
      </c>
      <c r="E338" s="24">
        <v>0</v>
      </c>
    </row>
    <row r="339" spans="1:5" x14ac:dyDescent="0.25">
      <c r="A339" s="186"/>
      <c r="B339" s="13" t="s">
        <v>256</v>
      </c>
      <c r="C339" s="18"/>
      <c r="D339" s="18"/>
      <c r="E339" s="23"/>
    </row>
    <row r="340" spans="1:5" x14ac:dyDescent="0.25">
      <c r="A340" s="186"/>
      <c r="B340" s="13" t="s">
        <v>257</v>
      </c>
      <c r="C340" s="18"/>
      <c r="D340" s="18"/>
      <c r="E340" s="23"/>
    </row>
    <row r="341" spans="1:5" x14ac:dyDescent="0.25">
      <c r="A341" s="186"/>
      <c r="B341" s="13" t="s">
        <v>258</v>
      </c>
      <c r="C341" s="14">
        <v>0</v>
      </c>
      <c r="D341" s="14">
        <v>2</v>
      </c>
      <c r="E341" s="24">
        <v>0</v>
      </c>
    </row>
    <row r="342" spans="1:5" x14ac:dyDescent="0.25">
      <c r="A342" s="186"/>
      <c r="B342" s="13" t="s">
        <v>259</v>
      </c>
      <c r="C342" s="14">
        <v>1</v>
      </c>
      <c r="D342" s="14">
        <v>2</v>
      </c>
      <c r="E342" s="24">
        <v>1</v>
      </c>
    </row>
    <row r="343" spans="1:5" x14ac:dyDescent="0.25">
      <c r="A343" s="186"/>
      <c r="B343" s="13" t="s">
        <v>260</v>
      </c>
      <c r="C343" s="18"/>
      <c r="D343" s="18"/>
      <c r="E343" s="23"/>
    </row>
    <row r="344" spans="1:5" x14ac:dyDescent="0.25">
      <c r="A344" s="187"/>
      <c r="B344" s="13" t="s">
        <v>261</v>
      </c>
      <c r="C344" s="14">
        <v>21</v>
      </c>
      <c r="D344" s="14">
        <v>32</v>
      </c>
      <c r="E344" s="24">
        <v>5</v>
      </c>
    </row>
    <row r="345" spans="1:5" x14ac:dyDescent="0.25">
      <c r="A345" s="185" t="s">
        <v>262</v>
      </c>
      <c r="B345" s="13" t="s">
        <v>263</v>
      </c>
      <c r="C345" s="18"/>
      <c r="D345" s="18"/>
      <c r="E345" s="23"/>
    </row>
    <row r="346" spans="1:5" x14ac:dyDescent="0.25">
      <c r="A346" s="186"/>
      <c r="B346" s="13" t="s">
        <v>264</v>
      </c>
      <c r="C346" s="14">
        <v>0</v>
      </c>
      <c r="D346" s="14">
        <v>2</v>
      </c>
      <c r="E346" s="24">
        <v>1</v>
      </c>
    </row>
    <row r="347" spans="1:5" x14ac:dyDescent="0.25">
      <c r="A347" s="186"/>
      <c r="B347" s="13" t="s">
        <v>265</v>
      </c>
      <c r="C347" s="18"/>
      <c r="D347" s="18"/>
      <c r="E347" s="23"/>
    </row>
    <row r="348" spans="1:5" x14ac:dyDescent="0.25">
      <c r="A348" s="186"/>
      <c r="B348" s="13" t="s">
        <v>266</v>
      </c>
      <c r="C348" s="18"/>
      <c r="D348" s="18"/>
      <c r="E348" s="23"/>
    </row>
    <row r="349" spans="1:5" x14ac:dyDescent="0.25">
      <c r="A349" s="186"/>
      <c r="B349" s="13" t="s">
        <v>267</v>
      </c>
      <c r="C349" s="18"/>
      <c r="D349" s="18"/>
      <c r="E349" s="23"/>
    </row>
    <row r="350" spans="1:5" x14ac:dyDescent="0.25">
      <c r="A350" s="186"/>
      <c r="B350" s="13" t="s">
        <v>268</v>
      </c>
      <c r="C350" s="14">
        <v>1</v>
      </c>
      <c r="D350" s="14">
        <v>4</v>
      </c>
      <c r="E350" s="24">
        <v>0</v>
      </c>
    </row>
    <row r="351" spans="1:5" x14ac:dyDescent="0.25">
      <c r="A351" s="186"/>
      <c r="B351" s="13" t="s">
        <v>269</v>
      </c>
      <c r="C351" s="14">
        <v>0</v>
      </c>
      <c r="D351" s="14">
        <v>1</v>
      </c>
      <c r="E351" s="24">
        <v>0</v>
      </c>
    </row>
    <row r="352" spans="1:5" x14ac:dyDescent="0.25">
      <c r="A352" s="186"/>
      <c r="B352" s="13" t="s">
        <v>270</v>
      </c>
      <c r="C352" s="18"/>
      <c r="D352" s="18"/>
      <c r="E352" s="23"/>
    </row>
    <row r="353" spans="1:5" x14ac:dyDescent="0.25">
      <c r="A353" s="186"/>
      <c r="B353" s="13" t="s">
        <v>271</v>
      </c>
      <c r="C353" s="14">
        <v>1</v>
      </c>
      <c r="D353" s="14">
        <v>4</v>
      </c>
      <c r="E353" s="24">
        <v>0</v>
      </c>
    </row>
    <row r="354" spans="1:5" x14ac:dyDescent="0.25">
      <c r="A354" s="186"/>
      <c r="B354" s="13" t="s">
        <v>272</v>
      </c>
      <c r="C354" s="18"/>
      <c r="D354" s="18"/>
      <c r="E354" s="23"/>
    </row>
    <row r="355" spans="1:5" x14ac:dyDescent="0.25">
      <c r="A355" s="187"/>
      <c r="B355" s="13" t="s">
        <v>273</v>
      </c>
      <c r="C355" s="18"/>
      <c r="D355" s="18"/>
      <c r="E355" s="23"/>
    </row>
    <row r="356" spans="1:5" x14ac:dyDescent="0.25">
      <c r="A356" s="185" t="s">
        <v>274</v>
      </c>
      <c r="B356" s="13" t="s">
        <v>275</v>
      </c>
      <c r="C356" s="14">
        <v>18</v>
      </c>
      <c r="D356" s="14">
        <v>23</v>
      </c>
      <c r="E356" s="24">
        <v>1</v>
      </c>
    </row>
    <row r="357" spans="1:5" x14ac:dyDescent="0.25">
      <c r="A357" s="186"/>
      <c r="B357" s="13" t="s">
        <v>276</v>
      </c>
      <c r="C357" s="14">
        <v>1</v>
      </c>
      <c r="D357" s="14">
        <v>1</v>
      </c>
      <c r="E357" s="24">
        <v>0</v>
      </c>
    </row>
    <row r="358" spans="1:5" x14ac:dyDescent="0.25">
      <c r="A358" s="186"/>
      <c r="B358" s="13" t="s">
        <v>277</v>
      </c>
      <c r="C358" s="14">
        <v>1</v>
      </c>
      <c r="D358" s="14">
        <v>1</v>
      </c>
      <c r="E358" s="24">
        <v>0</v>
      </c>
    </row>
    <row r="359" spans="1:5" x14ac:dyDescent="0.25">
      <c r="A359" s="186"/>
      <c r="B359" s="13" t="s">
        <v>278</v>
      </c>
      <c r="C359" s="14">
        <v>9</v>
      </c>
      <c r="D359" s="14">
        <v>10</v>
      </c>
      <c r="E359" s="24">
        <v>1</v>
      </c>
    </row>
    <row r="360" spans="1:5" x14ac:dyDescent="0.25">
      <c r="A360" s="186"/>
      <c r="B360" s="13" t="s">
        <v>279</v>
      </c>
      <c r="C360" s="14">
        <v>1</v>
      </c>
      <c r="D360" s="14">
        <v>0</v>
      </c>
      <c r="E360" s="24">
        <v>0</v>
      </c>
    </row>
    <row r="361" spans="1:5" x14ac:dyDescent="0.25">
      <c r="A361" s="186"/>
      <c r="B361" s="13" t="s">
        <v>280</v>
      </c>
      <c r="C361" s="18"/>
      <c r="D361" s="18"/>
      <c r="E361" s="23"/>
    </row>
    <row r="362" spans="1:5" x14ac:dyDescent="0.25">
      <c r="A362" s="186"/>
      <c r="B362" s="13" t="s">
        <v>281</v>
      </c>
      <c r="C362" s="18"/>
      <c r="D362" s="18"/>
      <c r="E362" s="23"/>
    </row>
    <row r="363" spans="1:5" x14ac:dyDescent="0.25">
      <c r="A363" s="186"/>
      <c r="B363" s="13" t="s">
        <v>282</v>
      </c>
      <c r="C363" s="18"/>
      <c r="D363" s="18"/>
      <c r="E363" s="23"/>
    </row>
    <row r="364" spans="1:5" x14ac:dyDescent="0.25">
      <c r="A364" s="187"/>
      <c r="B364" s="13" t="s">
        <v>283</v>
      </c>
      <c r="C364" s="18"/>
      <c r="D364" s="18"/>
      <c r="E364" s="23"/>
    </row>
    <row r="365" spans="1:5" x14ac:dyDescent="0.25">
      <c r="A365" s="185" t="s">
        <v>284</v>
      </c>
      <c r="B365" s="13" t="s">
        <v>285</v>
      </c>
      <c r="C365" s="18"/>
      <c r="D365" s="18"/>
      <c r="E365" s="23"/>
    </row>
    <row r="366" spans="1:5" x14ac:dyDescent="0.25">
      <c r="A366" s="186"/>
      <c r="B366" s="13" t="s">
        <v>286</v>
      </c>
      <c r="C366" s="14">
        <v>6</v>
      </c>
      <c r="D366" s="14">
        <v>7</v>
      </c>
      <c r="E366" s="24">
        <v>0</v>
      </c>
    </row>
    <row r="367" spans="1:5" x14ac:dyDescent="0.25">
      <c r="A367" s="186"/>
      <c r="B367" s="13" t="s">
        <v>287</v>
      </c>
      <c r="C367" s="18"/>
      <c r="D367" s="18"/>
      <c r="E367" s="23"/>
    </row>
    <row r="368" spans="1:5" x14ac:dyDescent="0.25">
      <c r="A368" s="186"/>
      <c r="B368" s="13" t="s">
        <v>288</v>
      </c>
      <c r="C368" s="14">
        <v>2</v>
      </c>
      <c r="D368" s="14">
        <v>3</v>
      </c>
      <c r="E368" s="24">
        <v>0</v>
      </c>
    </row>
    <row r="369" spans="1:5" x14ac:dyDescent="0.25">
      <c r="A369" s="186"/>
      <c r="B369" s="13" t="s">
        <v>204</v>
      </c>
      <c r="C369" s="14">
        <v>76</v>
      </c>
      <c r="D369" s="14">
        <v>4</v>
      </c>
      <c r="E369" s="24">
        <v>0</v>
      </c>
    </row>
    <row r="370" spans="1:5" x14ac:dyDescent="0.25">
      <c r="A370" s="186"/>
      <c r="B370" s="13" t="s">
        <v>289</v>
      </c>
      <c r="C370" s="18"/>
      <c r="D370" s="18"/>
      <c r="E370" s="23"/>
    </row>
    <row r="371" spans="1:5" x14ac:dyDescent="0.25">
      <c r="A371" s="186"/>
      <c r="B371" s="13" t="s">
        <v>290</v>
      </c>
      <c r="C371" s="14">
        <v>21</v>
      </c>
      <c r="D371" s="14">
        <v>7</v>
      </c>
      <c r="E371" s="24">
        <v>21</v>
      </c>
    </row>
    <row r="372" spans="1:5" x14ac:dyDescent="0.25">
      <c r="A372" s="186"/>
      <c r="B372" s="13" t="s">
        <v>291</v>
      </c>
      <c r="C372" s="14">
        <v>171</v>
      </c>
      <c r="D372" s="14">
        <v>171</v>
      </c>
      <c r="E372" s="24">
        <v>0</v>
      </c>
    </row>
    <row r="373" spans="1:5" x14ac:dyDescent="0.25">
      <c r="A373" s="186"/>
      <c r="B373" s="13" t="s">
        <v>292</v>
      </c>
      <c r="C373" s="14">
        <v>40</v>
      </c>
      <c r="D373" s="14">
        <v>40</v>
      </c>
      <c r="E373" s="24">
        <v>0</v>
      </c>
    </row>
    <row r="374" spans="1:5" x14ac:dyDescent="0.25">
      <c r="A374" s="186"/>
      <c r="B374" s="13" t="s">
        <v>293</v>
      </c>
      <c r="C374" s="18"/>
      <c r="D374" s="18"/>
      <c r="E374" s="23"/>
    </row>
    <row r="375" spans="1:5" x14ac:dyDescent="0.25">
      <c r="A375" s="186"/>
      <c r="B375" s="13" t="s">
        <v>294</v>
      </c>
      <c r="C375" s="18"/>
      <c r="D375" s="18"/>
      <c r="E375" s="23"/>
    </row>
    <row r="376" spans="1:5" x14ac:dyDescent="0.25">
      <c r="A376" s="186"/>
      <c r="B376" s="13" t="s">
        <v>295</v>
      </c>
      <c r="C376" s="18"/>
      <c r="D376" s="18"/>
      <c r="E376" s="23"/>
    </row>
    <row r="377" spans="1:5" x14ac:dyDescent="0.25">
      <c r="A377" s="187"/>
      <c r="B377" s="13" t="s">
        <v>296</v>
      </c>
      <c r="C377" s="14">
        <v>31</v>
      </c>
      <c r="D377" s="14">
        <v>3</v>
      </c>
      <c r="E377" s="24">
        <v>0</v>
      </c>
    </row>
  </sheetData>
  <sheetProtection algorithmName="SHA-512" hashValue="G5jTuPxKvvpaDMPLeaHepcRk/2RPiqll24teOYzUTDkWj9tI0UVqtrUwe/rtqS7aZmLN5SN/u2aOjDAjQmfCwg==" saltValue="eocpDtho8iqpRc+iXTEhv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337B-D309-40DC-AEBA-065F3F00B97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3904</v>
      </c>
      <c r="F4" s="161" t="s">
        <v>1812</v>
      </c>
      <c r="G4" s="163">
        <f>DatosViolenciaGénero!E82</f>
        <v>471</v>
      </c>
      <c r="H4" s="164"/>
    </row>
    <row r="5" spans="1:30" x14ac:dyDescent="0.2">
      <c r="C5" s="161" t="s">
        <v>35</v>
      </c>
      <c r="D5" s="162">
        <f>DatosViolenciaGénero!C5</f>
        <v>1797</v>
      </c>
      <c r="F5" s="161" t="s">
        <v>1813</v>
      </c>
      <c r="G5" s="163">
        <f>DatosViolenciaGénero!F82</f>
        <v>460</v>
      </c>
      <c r="H5" s="164"/>
    </row>
    <row r="6" spans="1:30" x14ac:dyDescent="0.2">
      <c r="C6" s="161" t="s">
        <v>1814</v>
      </c>
      <c r="D6" s="171">
        <f>DatosViolenciaGénero!C8</f>
        <v>629</v>
      </c>
    </row>
    <row r="7" spans="1:30" x14ac:dyDescent="0.2">
      <c r="C7" s="161" t="s">
        <v>55</v>
      </c>
      <c r="D7" s="171">
        <f>DatosViolenciaGénero!C9</f>
        <v>5</v>
      </c>
    </row>
    <row r="8" spans="1:30" x14ac:dyDescent="0.2">
      <c r="C8" s="161" t="s">
        <v>1818</v>
      </c>
      <c r="D8" s="162">
        <f>DatosViolenciaGénero!C11</f>
        <v>5</v>
      </c>
    </row>
    <row r="9" spans="1:30" x14ac:dyDescent="0.2">
      <c r="C9" s="161" t="s">
        <v>1819</v>
      </c>
      <c r="D9" s="162">
        <f>DatosViolenciaGénero!C12</f>
        <v>1</v>
      </c>
    </row>
    <row r="10" spans="1:30" x14ac:dyDescent="0.2">
      <c r="C10" s="161" t="s">
        <v>1811</v>
      </c>
      <c r="D10" s="171">
        <f>DatosViolenciaGénero!C6</f>
        <v>541</v>
      </c>
    </row>
    <row r="11" spans="1:30" x14ac:dyDescent="0.2">
      <c r="C11" s="161" t="s">
        <v>1815</v>
      </c>
      <c r="D11" s="171">
        <f>DatosViolenciaGénero!C10</f>
        <v>5</v>
      </c>
    </row>
    <row r="20" spans="3:32" x14ac:dyDescent="0.2">
      <c r="C20" s="166"/>
      <c r="D20" s="166"/>
    </row>
    <row r="21" spans="3:32" x14ac:dyDescent="0.2">
      <c r="C21" s="167"/>
      <c r="D21" s="167"/>
    </row>
    <row r="22" spans="3:32" s="166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V0v0ff8uoUWS3GPGlZ9P3dqSKOUeYuI3/emOx2QE9lZiAqOF2mYDairAanZXllnAkQpmNbBi9+fOIDJIsE1blA==" saltValue="SteiEilNSEiq+2XKQ/nnR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5CA1-A109-4D51-8966-DB8022BEE6F5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fAfsRkq/0Z0dCOlI7/jHR9bjDpP9Y9xbdmiq2Jhb2bplJdyJOOKRKpFARaetA44v/6TE+/4EjwxRazxZlgCKzw==" saltValue="+Y/xiLrRdo2DQepMjeLLy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9235-6663-44C9-9A3B-2B941E382206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76l8882kHkCwioJkv7TDqk3P1RkhwHd8+KQpWJorfobBDQiVhueg0kZspxRvEO9SIttbNK87a1y/VqXPCbpwCQ==" saltValue="IJzNE4Mtme5nlbPvuzYXm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64B14-82B5-40BA-97EF-B062820AB2DE}">
  <dimension ref="A1:Z25"/>
  <sheetViews>
    <sheetView showGridLines="0" workbookViewId="0">
      <selection activeCell="Z6" sqref="Z6"/>
    </sheetView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">
      <c r="M6" s="176">
        <f>DatosMedioAmbiente!C53</f>
        <v>5</v>
      </c>
      <c r="N6" s="176">
        <f>DatosMedioAmbiente!C55</f>
        <v>37</v>
      </c>
      <c r="O6" s="176">
        <f>DatosMedioAmbiente!C57</f>
        <v>5</v>
      </c>
      <c r="P6" s="176">
        <f>DatosMedioAmbiente!C59</f>
        <v>8</v>
      </c>
      <c r="Q6" s="176">
        <f>DatosMedioAmbiente!C61</f>
        <v>1</v>
      </c>
      <c r="R6" s="176">
        <f>DatosMedioAmbiente!C63</f>
        <v>23</v>
      </c>
      <c r="S6" s="174"/>
      <c r="U6" s="177">
        <f>DatosMedioAmbiente!C54</f>
        <v>0</v>
      </c>
      <c r="V6" s="177">
        <f>DatosMedioAmbiente!C56</f>
        <v>2</v>
      </c>
      <c r="W6" s="177">
        <f>DatosMedioAmbiente!C58</f>
        <v>0</v>
      </c>
      <c r="X6" s="177">
        <f>DatosMedioAmbiente!C60</f>
        <v>0</v>
      </c>
      <c r="Y6" s="177">
        <f>DatosMedioAmbiente!C62</f>
        <v>0</v>
      </c>
      <c r="Z6" s="177">
        <f>DatosMedioAmbiente!C64</f>
        <v>4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JcPvYvuTVd03nAF9XPMIl31UrP/zVVJamZA2R0iEznPrsyF8ZaB2CgU0wmaV50z6eC0Iqaiyb7RXUVL5WLxp2A==" saltValue="V/q6vylbQVaxQHoubwM3h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A27B-FB7D-452F-BF49-92B43A17F55C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1624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T2" s="91" t="s">
        <v>652</v>
      </c>
      <c r="AU2" s="91" t="s">
        <v>646</v>
      </c>
      <c r="AV2" s="91" t="s">
        <v>642</v>
      </c>
      <c r="AW2" s="91" t="s">
        <v>1179</v>
      </c>
      <c r="AX2" s="91" t="s">
        <v>1180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955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1658</v>
      </c>
      <c r="G3" s="91" t="s">
        <v>1625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1625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1024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T3" s="91" t="s">
        <v>654</v>
      </c>
      <c r="AV3" s="91" t="s">
        <v>644</v>
      </c>
      <c r="AW3" s="91" t="s">
        <v>1180</v>
      </c>
      <c r="AX3" s="91" t="s">
        <v>1183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329</v>
      </c>
      <c r="BE3" s="91" t="s">
        <v>1664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970</v>
      </c>
      <c r="G4" s="91" t="s">
        <v>1626</v>
      </c>
      <c r="H4" s="91" t="s">
        <v>1626</v>
      </c>
      <c r="I4" s="91" t="s">
        <v>1626</v>
      </c>
      <c r="J4" s="91" t="s">
        <v>1626</v>
      </c>
      <c r="K4" s="91" t="s">
        <v>1628</v>
      </c>
      <c r="L4" s="91" t="s">
        <v>1626</v>
      </c>
      <c r="M4" s="91" t="s">
        <v>1630</v>
      </c>
      <c r="N4" s="91" t="s">
        <v>1626</v>
      </c>
      <c r="O4" s="91" t="s">
        <v>1626</v>
      </c>
      <c r="P4" s="91" t="s">
        <v>1672</v>
      </c>
      <c r="Q4" s="91" t="s">
        <v>1672</v>
      </c>
      <c r="R4" s="91" t="s">
        <v>1037</v>
      </c>
      <c r="S4" s="91" t="s">
        <v>1673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C4" s="91" t="s">
        <v>1135</v>
      </c>
      <c r="AD4" s="91" t="s">
        <v>646</v>
      </c>
      <c r="AE4" s="91" t="s">
        <v>1181</v>
      </c>
      <c r="AF4" s="91" t="s">
        <v>1189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W4" s="91" t="s">
        <v>1181</v>
      </c>
      <c r="AY4" s="91" t="s">
        <v>1000</v>
      </c>
      <c r="AZ4" s="91" t="s">
        <v>1006</v>
      </c>
      <c r="BA4" s="91" t="s">
        <v>1799</v>
      </c>
      <c r="BC4" s="91" t="s">
        <v>981</v>
      </c>
      <c r="BD4" s="91" t="s">
        <v>956</v>
      </c>
      <c r="BE4" s="91" t="s">
        <v>1804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1628</v>
      </c>
      <c r="F5" s="91" t="s">
        <v>1655</v>
      </c>
      <c r="G5" s="91" t="s">
        <v>970</v>
      </c>
      <c r="H5" s="91" t="s">
        <v>1632</v>
      </c>
      <c r="I5" s="91" t="s">
        <v>1628</v>
      </c>
      <c r="J5" s="91" t="s">
        <v>1628</v>
      </c>
      <c r="K5" s="91" t="s">
        <v>970</v>
      </c>
      <c r="L5" s="91" t="s">
        <v>1627</v>
      </c>
      <c r="M5" s="91" t="s">
        <v>1638</v>
      </c>
      <c r="N5" s="91" t="s">
        <v>1628</v>
      </c>
      <c r="O5" s="91" t="s">
        <v>1628</v>
      </c>
      <c r="P5" s="91" t="s">
        <v>1673</v>
      </c>
      <c r="Q5" s="91" t="s">
        <v>1676</v>
      </c>
      <c r="R5" s="91" t="s">
        <v>1038</v>
      </c>
      <c r="S5" s="91" t="s">
        <v>1675</v>
      </c>
      <c r="T5" s="91" t="s">
        <v>1674</v>
      </c>
      <c r="V5" s="91" t="s">
        <v>27</v>
      </c>
      <c r="AC5" s="91" t="s">
        <v>1136</v>
      </c>
      <c r="AD5" s="91" t="s">
        <v>648</v>
      </c>
      <c r="AE5" s="91" t="s">
        <v>1182</v>
      </c>
      <c r="AF5" s="91" t="s">
        <v>1122</v>
      </c>
      <c r="AI5" s="91" t="s">
        <v>233</v>
      </c>
      <c r="AL5" s="91" t="s">
        <v>648</v>
      </c>
      <c r="AM5" s="91" t="s">
        <v>648</v>
      </c>
      <c r="AN5" s="91" t="s">
        <v>648</v>
      </c>
      <c r="AO5" s="91" t="s">
        <v>648</v>
      </c>
      <c r="AV5" s="91" t="s">
        <v>648</v>
      </c>
      <c r="AW5" s="91" t="s">
        <v>1182</v>
      </c>
      <c r="AY5" s="91" t="s">
        <v>1001</v>
      </c>
      <c r="AZ5" s="91" t="s">
        <v>1007</v>
      </c>
      <c r="BC5" s="91" t="s">
        <v>982</v>
      </c>
      <c r="BD5" s="91" t="s">
        <v>957</v>
      </c>
      <c r="BE5" s="91" t="s">
        <v>1016</v>
      </c>
    </row>
    <row r="6" spans="1:61" x14ac:dyDescent="0.2">
      <c r="A6" s="91" t="s">
        <v>1761</v>
      </c>
      <c r="B6" s="91" t="s">
        <v>105</v>
      </c>
      <c r="C6" s="91" t="s">
        <v>1744</v>
      </c>
      <c r="D6" s="91" t="s">
        <v>1630</v>
      </c>
      <c r="E6" s="91" t="s">
        <v>1629</v>
      </c>
      <c r="F6" s="91" t="s">
        <v>1634</v>
      </c>
      <c r="G6" s="91" t="s">
        <v>1639</v>
      </c>
      <c r="H6" s="91" t="s">
        <v>970</v>
      </c>
      <c r="I6" s="91" t="s">
        <v>1632</v>
      </c>
      <c r="J6" s="91" t="s">
        <v>1632</v>
      </c>
      <c r="K6" s="91" t="s">
        <v>1637</v>
      </c>
      <c r="L6" s="91" t="s">
        <v>1628</v>
      </c>
      <c r="M6" s="91" t="s">
        <v>1648</v>
      </c>
      <c r="N6" s="91" t="s">
        <v>1630</v>
      </c>
      <c r="O6" s="91" t="s">
        <v>1632</v>
      </c>
      <c r="P6" s="91" t="s">
        <v>1676</v>
      </c>
      <c r="R6" s="91" t="s">
        <v>1039</v>
      </c>
      <c r="S6" s="91" t="s">
        <v>1676</v>
      </c>
      <c r="T6" s="91" t="s">
        <v>1675</v>
      </c>
      <c r="V6" s="91" t="s">
        <v>28</v>
      </c>
      <c r="AD6" s="91" t="s">
        <v>650</v>
      </c>
      <c r="AE6" s="91" t="s">
        <v>610</v>
      </c>
      <c r="AF6" s="91" t="s">
        <v>1190</v>
      </c>
      <c r="AI6" s="91" t="s">
        <v>236</v>
      </c>
      <c r="AL6" s="91" t="s">
        <v>650</v>
      </c>
      <c r="AM6" s="91" t="s">
        <v>650</v>
      </c>
      <c r="AN6" s="91" t="s">
        <v>650</v>
      </c>
      <c r="AO6" s="91" t="s">
        <v>650</v>
      </c>
      <c r="AV6" s="91" t="s">
        <v>650</v>
      </c>
      <c r="AW6" s="91" t="s">
        <v>610</v>
      </c>
      <c r="AY6" s="91" t="s">
        <v>1002</v>
      </c>
      <c r="AZ6" s="91" t="s">
        <v>1002</v>
      </c>
      <c r="BC6" s="91" t="s">
        <v>1801</v>
      </c>
      <c r="BD6" s="91" t="s">
        <v>958</v>
      </c>
      <c r="BE6" s="91" t="s">
        <v>1666</v>
      </c>
    </row>
    <row r="7" spans="1:61" x14ac:dyDescent="0.2">
      <c r="B7" s="91" t="s">
        <v>106</v>
      </c>
      <c r="C7" s="91" t="s">
        <v>1746</v>
      </c>
      <c r="D7" s="91" t="s">
        <v>1631</v>
      </c>
      <c r="E7" s="91" t="s">
        <v>970</v>
      </c>
      <c r="F7" s="91" t="s">
        <v>1659</v>
      </c>
      <c r="G7" s="91" t="s">
        <v>1642</v>
      </c>
      <c r="H7" s="91" t="s">
        <v>1637</v>
      </c>
      <c r="I7" s="91" t="s">
        <v>970</v>
      </c>
      <c r="J7" s="91" t="s">
        <v>970</v>
      </c>
      <c r="K7" s="91" t="s">
        <v>1638</v>
      </c>
      <c r="L7" s="91" t="s">
        <v>970</v>
      </c>
      <c r="N7" s="91" t="s">
        <v>970</v>
      </c>
      <c r="O7" s="91" t="s">
        <v>970</v>
      </c>
      <c r="R7" s="91" t="s">
        <v>1040</v>
      </c>
      <c r="T7" s="91" t="s">
        <v>1676</v>
      </c>
      <c r="AD7" s="91" t="s">
        <v>652</v>
      </c>
      <c r="AE7" s="91" t="s">
        <v>1183</v>
      </c>
      <c r="AI7" s="91" t="s">
        <v>106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AW7" s="91" t="s">
        <v>1183</v>
      </c>
      <c r="BC7" s="91" t="s">
        <v>984</v>
      </c>
      <c r="BD7" s="91" t="s">
        <v>959</v>
      </c>
      <c r="BE7" s="91" t="s">
        <v>1667</v>
      </c>
    </row>
    <row r="8" spans="1:61" x14ac:dyDescent="0.2">
      <c r="C8" s="91" t="s">
        <v>204</v>
      </c>
      <c r="D8" s="91" t="s">
        <v>1632</v>
      </c>
      <c r="E8" s="91" t="s">
        <v>1635</v>
      </c>
      <c r="F8" s="91" t="s">
        <v>1179</v>
      </c>
      <c r="G8" s="91" t="s">
        <v>1644</v>
      </c>
      <c r="H8" s="91" t="s">
        <v>1638</v>
      </c>
      <c r="I8" s="91" t="s">
        <v>1636</v>
      </c>
      <c r="J8" s="91" t="s">
        <v>1638</v>
      </c>
      <c r="K8" s="91" t="s">
        <v>1644</v>
      </c>
      <c r="L8" s="91" t="s">
        <v>1637</v>
      </c>
      <c r="N8" s="91" t="s">
        <v>1640</v>
      </c>
      <c r="O8" s="91" t="s">
        <v>1636</v>
      </c>
      <c r="R8" s="91" t="s">
        <v>1041</v>
      </c>
      <c r="AD8" s="91" t="s">
        <v>654</v>
      </c>
      <c r="AV8" s="91" t="s">
        <v>654</v>
      </c>
      <c r="BC8" s="91" t="s">
        <v>972</v>
      </c>
      <c r="BD8" s="91" t="s">
        <v>960</v>
      </c>
      <c r="BE8" s="91" t="s">
        <v>1668</v>
      </c>
    </row>
    <row r="9" spans="1:61" x14ac:dyDescent="0.2">
      <c r="C9" s="91" t="s">
        <v>1747</v>
      </c>
      <c r="D9" s="91" t="s">
        <v>970</v>
      </c>
      <c r="E9" s="91" t="s">
        <v>1637</v>
      </c>
      <c r="F9" s="91" t="s">
        <v>1660</v>
      </c>
      <c r="G9" s="91" t="s">
        <v>1648</v>
      </c>
      <c r="H9" s="91" t="s">
        <v>1639</v>
      </c>
      <c r="I9" s="91" t="s">
        <v>1638</v>
      </c>
      <c r="J9" s="91" t="s">
        <v>1639</v>
      </c>
      <c r="K9" s="91" t="s">
        <v>1648</v>
      </c>
      <c r="L9" s="91" t="s">
        <v>1638</v>
      </c>
      <c r="N9" s="91" t="s">
        <v>1641</v>
      </c>
      <c r="O9" s="91" t="s">
        <v>1638</v>
      </c>
      <c r="R9" s="91" t="s">
        <v>1042</v>
      </c>
      <c r="BD9" s="91" t="s">
        <v>513</v>
      </c>
    </row>
    <row r="10" spans="1:61" x14ac:dyDescent="0.2">
      <c r="C10" s="91" t="s">
        <v>284</v>
      </c>
      <c r="D10" s="91" t="s">
        <v>1634</v>
      </c>
      <c r="E10" s="91" t="s">
        <v>1638</v>
      </c>
      <c r="F10" s="91" t="s">
        <v>1640</v>
      </c>
      <c r="G10" s="91" t="s">
        <v>106</v>
      </c>
      <c r="H10" s="91" t="s">
        <v>1640</v>
      </c>
      <c r="I10" s="91" t="s">
        <v>1639</v>
      </c>
      <c r="J10" s="91" t="s">
        <v>1640</v>
      </c>
      <c r="L10" s="91" t="s">
        <v>1640</v>
      </c>
      <c r="N10" s="91" t="s">
        <v>1642</v>
      </c>
      <c r="O10" s="91" t="s">
        <v>1639</v>
      </c>
      <c r="R10" s="91" t="s">
        <v>1043</v>
      </c>
      <c r="BD10" s="91" t="s">
        <v>961</v>
      </c>
    </row>
    <row r="11" spans="1:61" x14ac:dyDescent="0.2">
      <c r="D11" s="91" t="s">
        <v>1636</v>
      </c>
      <c r="E11" s="91" t="s">
        <v>1639</v>
      </c>
      <c r="F11" s="91" t="s">
        <v>1641</v>
      </c>
      <c r="H11" s="91" t="s">
        <v>1641</v>
      </c>
      <c r="I11" s="91" t="s">
        <v>1640</v>
      </c>
      <c r="J11" s="91" t="s">
        <v>1641</v>
      </c>
      <c r="L11" s="91" t="s">
        <v>1642</v>
      </c>
      <c r="N11" s="91" t="s">
        <v>1643</v>
      </c>
      <c r="O11" s="91" t="s">
        <v>1640</v>
      </c>
      <c r="R11" s="91" t="s">
        <v>1044</v>
      </c>
      <c r="BD11" s="91" t="s">
        <v>962</v>
      </c>
    </row>
    <row r="12" spans="1:61" x14ac:dyDescent="0.2">
      <c r="D12" s="91" t="s">
        <v>1638</v>
      </c>
      <c r="E12" s="91" t="s">
        <v>1642</v>
      </c>
      <c r="F12" s="91" t="s">
        <v>1648</v>
      </c>
      <c r="H12" s="91" t="s">
        <v>1642</v>
      </c>
      <c r="I12" s="91" t="s">
        <v>1641</v>
      </c>
      <c r="J12" s="91" t="s">
        <v>1642</v>
      </c>
      <c r="L12" s="91" t="s">
        <v>1644</v>
      </c>
      <c r="O12" s="91" t="s">
        <v>1641</v>
      </c>
      <c r="BD12" s="91" t="s">
        <v>646</v>
      </c>
    </row>
    <row r="13" spans="1:61" x14ac:dyDescent="0.2">
      <c r="D13" s="91" t="s">
        <v>1639</v>
      </c>
      <c r="E13" s="91" t="s">
        <v>1643</v>
      </c>
      <c r="F13" s="91" t="s">
        <v>106</v>
      </c>
      <c r="H13" s="91" t="s">
        <v>1644</v>
      </c>
      <c r="I13" s="91" t="s">
        <v>1642</v>
      </c>
      <c r="J13" s="91" t="s">
        <v>1644</v>
      </c>
      <c r="O13" s="91" t="s">
        <v>1642</v>
      </c>
      <c r="BD13" s="91" t="s">
        <v>963</v>
      </c>
    </row>
    <row r="14" spans="1:61" x14ac:dyDescent="0.2">
      <c r="D14" s="91" t="s">
        <v>1640</v>
      </c>
      <c r="E14" s="91" t="s">
        <v>1644</v>
      </c>
      <c r="H14" s="91" t="s">
        <v>106</v>
      </c>
      <c r="I14" s="91" t="s">
        <v>1644</v>
      </c>
      <c r="J14" s="91" t="s">
        <v>106</v>
      </c>
      <c r="O14" s="91" t="s">
        <v>1644</v>
      </c>
      <c r="BD14" s="91" t="s">
        <v>964</v>
      </c>
    </row>
    <row r="15" spans="1:61" x14ac:dyDescent="0.2">
      <c r="D15" s="91" t="s">
        <v>1641</v>
      </c>
      <c r="E15" s="91" t="s">
        <v>1647</v>
      </c>
      <c r="I15" s="91" t="s">
        <v>1648</v>
      </c>
      <c r="O15" s="91" t="s">
        <v>106</v>
      </c>
      <c r="BD15" s="91" t="s">
        <v>965</v>
      </c>
    </row>
    <row r="16" spans="1:61" x14ac:dyDescent="0.2">
      <c r="D16" s="91" t="s">
        <v>1642</v>
      </c>
      <c r="E16" s="91" t="s">
        <v>1648</v>
      </c>
      <c r="I16" s="91" t="s">
        <v>106</v>
      </c>
      <c r="BD16" s="91" t="s">
        <v>106</v>
      </c>
    </row>
    <row r="17" spans="4:56" x14ac:dyDescent="0.2">
      <c r="D17" s="91" t="s">
        <v>1644</v>
      </c>
      <c r="E17" s="91" t="s">
        <v>1649</v>
      </c>
      <c r="BD17" s="91" t="s">
        <v>967</v>
      </c>
    </row>
    <row r="18" spans="4:56" x14ac:dyDescent="0.2">
      <c r="D18" s="91" t="s">
        <v>1648</v>
      </c>
      <c r="BD18" s="91" t="s">
        <v>968</v>
      </c>
    </row>
    <row r="19" spans="4:56" x14ac:dyDescent="0.2">
      <c r="D19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2DF2C-8513-4DBB-9AED-721353D07FA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4310</v>
      </c>
      <c r="D4" s="99">
        <f>SUM(DatosViolenciaGénero!D63:D69)</f>
        <v>814</v>
      </c>
    </row>
    <row r="5" spans="2:4" x14ac:dyDescent="0.2">
      <c r="B5" s="98" t="s">
        <v>1626</v>
      </c>
      <c r="C5" s="99">
        <f>SUM(DatosViolenciaGénero!C70:C73)</f>
        <v>42</v>
      </c>
      <c r="D5" s="99">
        <f>SUM(DatosViolenciaGénero!D70:D73)</f>
        <v>143</v>
      </c>
    </row>
    <row r="6" spans="2:4" ht="12.75" customHeight="1" x14ac:dyDescent="0.2">
      <c r="B6" s="98" t="s">
        <v>1672</v>
      </c>
      <c r="C6" s="99">
        <f>DatosViolenciaGénero!C74</f>
        <v>0</v>
      </c>
      <c r="D6" s="99">
        <f>DatosViolenciaGénero!D74</f>
        <v>0</v>
      </c>
    </row>
    <row r="7" spans="2:4" ht="12.75" customHeight="1" x14ac:dyDescent="0.2">
      <c r="B7" s="98" t="s">
        <v>1673</v>
      </c>
      <c r="C7" s="99">
        <f>SUM(DatosViolenciaGénero!C75:C77)</f>
        <v>7</v>
      </c>
      <c r="D7" s="99">
        <f>SUM(DatosViolenciaGénero!D75:D77)</f>
        <v>2</v>
      </c>
    </row>
    <row r="8" spans="2:4" ht="12.75" customHeight="1" x14ac:dyDescent="0.2">
      <c r="B8" s="98" t="s">
        <v>1674</v>
      </c>
      <c r="C8" s="99">
        <f>DatosViolenciaGénero!C81</f>
        <v>0</v>
      </c>
      <c r="D8" s="99">
        <f>DatosViolenciaGénero!D81</f>
        <v>4</v>
      </c>
    </row>
    <row r="9" spans="2:4" ht="12.75" customHeight="1" x14ac:dyDescent="0.2">
      <c r="B9" s="98" t="s">
        <v>1675</v>
      </c>
      <c r="C9" s="99">
        <f>DatosViolenciaGénero!C78</f>
        <v>1</v>
      </c>
      <c r="D9" s="99">
        <f>DatosViolenciaGénero!D78</f>
        <v>2</v>
      </c>
    </row>
    <row r="10" spans="2:4" ht="12.75" customHeight="1" x14ac:dyDescent="0.2">
      <c r="B10" s="98" t="s">
        <v>1676</v>
      </c>
      <c r="C10" s="99">
        <f>SUM(DatosViolenciaGénero!C79:C80)</f>
        <v>263</v>
      </c>
      <c r="D10" s="99">
        <f>SUM(DatosViolenciaGénero!D79:D80)</f>
        <v>191</v>
      </c>
    </row>
    <row r="14" spans="2:4" ht="12.95" customHeight="1" thickTop="1" thickBot="1" x14ac:dyDescent="0.25">
      <c r="B14" s="219" t="s">
        <v>1680</v>
      </c>
      <c r="C14" s="219"/>
    </row>
    <row r="15" spans="2:4" ht="13.5" thickTop="1" x14ac:dyDescent="0.2">
      <c r="B15" s="100" t="s">
        <v>1678</v>
      </c>
      <c r="C15" s="101">
        <f>DatosViolenciaGénero!C38</f>
        <v>284</v>
      </c>
    </row>
    <row r="16" spans="2:4" ht="13.5" thickBot="1" x14ac:dyDescent="0.25">
      <c r="B16" s="102" t="s">
        <v>1679</v>
      </c>
      <c r="C16" s="103">
        <f>DatosViolenciaGénero!C39</f>
        <v>619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22AF-87FC-43BE-A020-A30A0998A797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768</v>
      </c>
      <c r="D4" s="99">
        <f>SUM(DatosViolenciaDoméstica!D48:D54)</f>
        <v>185</v>
      </c>
    </row>
    <row r="5" spans="2:4" x14ac:dyDescent="0.2">
      <c r="B5" s="98" t="s">
        <v>1626</v>
      </c>
      <c r="C5" s="99">
        <f>SUM(DatosViolenciaDoméstica!C55:C58)</f>
        <v>19</v>
      </c>
      <c r="D5" s="99">
        <f>SUM(DatosViolenciaDoméstica!D55:D58)</f>
        <v>13</v>
      </c>
    </row>
    <row r="6" spans="2:4" ht="12.75" customHeight="1" x14ac:dyDescent="0.2">
      <c r="B6" s="98" t="s">
        <v>1672</v>
      </c>
      <c r="C6" s="99">
        <f>DatosViolenciaDoméstica!C59</f>
        <v>1</v>
      </c>
      <c r="D6" s="99">
        <f>DatosViolenciaDoméstica!D59</f>
        <v>1</v>
      </c>
    </row>
    <row r="7" spans="2:4" ht="12.75" customHeight="1" x14ac:dyDescent="0.2">
      <c r="B7" s="98" t="s">
        <v>1673</v>
      </c>
      <c r="C7" s="99">
        <f>SUM(DatosViolenciaDoméstica!C60:C62)</f>
        <v>3</v>
      </c>
      <c r="D7" s="99">
        <f>SUM(DatosViolenciaDoméstica!D60:D62)</f>
        <v>0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66</v>
      </c>
      <c r="D10" s="99">
        <f>SUM(DatosViolenciaDoméstica!D64:D65)</f>
        <v>39</v>
      </c>
    </row>
    <row r="14" spans="2:4" ht="12.95" customHeight="1" thickTop="1" thickBot="1" x14ac:dyDescent="0.25">
      <c r="B14" s="219" t="s">
        <v>1677</v>
      </c>
      <c r="C14" s="219"/>
    </row>
    <row r="15" spans="2:4" ht="13.5" thickTop="1" x14ac:dyDescent="0.2">
      <c r="B15" s="100" t="s">
        <v>1678</v>
      </c>
      <c r="C15" s="101">
        <f>DatosViolenciaDoméstica!C33</f>
        <v>93</v>
      </c>
    </row>
    <row r="16" spans="2:4" ht="13.5" thickBot="1" x14ac:dyDescent="0.25">
      <c r="B16" s="102" t="s">
        <v>1679</v>
      </c>
      <c r="C16" s="103">
        <f>DatosViolenciaDoméstica!C34</f>
        <v>59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5815-131D-4B5B-877F-9F02E2DA39C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0" t="s">
        <v>1661</v>
      </c>
      <c r="C3" s="220"/>
    </row>
    <row r="4" spans="2:3" x14ac:dyDescent="0.2">
      <c r="B4" s="92" t="s">
        <v>1662</v>
      </c>
      <c r="C4" s="93">
        <f>DatosMenores!C69</f>
        <v>147</v>
      </c>
    </row>
    <row r="5" spans="2:3" x14ac:dyDescent="0.2">
      <c r="B5" s="92" t="s">
        <v>1663</v>
      </c>
      <c r="C5" s="94">
        <f>DatosMenores!C70</f>
        <v>0</v>
      </c>
    </row>
    <row r="6" spans="2:3" x14ac:dyDescent="0.2">
      <c r="B6" s="92" t="s">
        <v>1664</v>
      </c>
      <c r="C6" s="94">
        <f>DatosMenores!C71</f>
        <v>1192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59</v>
      </c>
    </row>
    <row r="9" spans="2:3" ht="25.5" x14ac:dyDescent="0.2">
      <c r="B9" s="92" t="s">
        <v>1666</v>
      </c>
      <c r="C9" s="94">
        <f>DatosMenores!C76</f>
        <v>2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1667</v>
      </c>
      <c r="C11" s="94">
        <f>DatosMenores!C77</f>
        <v>4</v>
      </c>
    </row>
    <row r="12" spans="2:3" x14ac:dyDescent="0.2">
      <c r="B12" s="92" t="s">
        <v>1668</v>
      </c>
      <c r="C12" s="94">
        <f>DatosMenores!C79</f>
        <v>1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47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D428-B801-4FFF-88B1-9325E38AD450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1" t="s">
        <v>1624</v>
      </c>
      <c r="C11" s="221"/>
      <c r="D11" s="76">
        <f>DatosDelitos!C5+DatosDelitos!C13-DatosDelitos!C17</f>
        <v>15656</v>
      </c>
      <c r="E11" s="77">
        <f>DatosDelitos!H5+DatosDelitos!H13-DatosDelitos!H17</f>
        <v>740</v>
      </c>
      <c r="F11" s="77">
        <f>DatosDelitos!I5+DatosDelitos!I13-DatosDelitos!I17</f>
        <v>603</v>
      </c>
      <c r="G11" s="77">
        <f>DatosDelitos!J5+DatosDelitos!J13-DatosDelitos!J17</f>
        <v>23</v>
      </c>
      <c r="H11" s="78">
        <f>DatosDelitos!K5+DatosDelitos!K13-DatosDelitos!K17</f>
        <v>50</v>
      </c>
      <c r="I11" s="78">
        <f>DatosDelitos!L5+DatosDelitos!L13-DatosDelitos!L17</f>
        <v>2</v>
      </c>
      <c r="J11" s="78">
        <f>DatosDelitos!M5+DatosDelitos!M13-DatosDelitos!M17</f>
        <v>14</v>
      </c>
      <c r="K11" s="78">
        <f>DatosDelitos!O5+DatosDelitos!O13-DatosDelitos!O17</f>
        <v>49</v>
      </c>
      <c r="L11" s="79">
        <f>DatosDelitos!P5+DatosDelitos!P13-DatosDelitos!P17</f>
        <v>952</v>
      </c>
    </row>
    <row r="12" spans="2:13" ht="13.15" customHeight="1" x14ac:dyDescent="0.2">
      <c r="B12" s="222" t="s">
        <v>324</v>
      </c>
      <c r="C12" s="222"/>
      <c r="D12" s="80">
        <f>DatosDelitos!C10</f>
        <v>2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1</v>
      </c>
    </row>
    <row r="13" spans="2:13" ht="13.15" customHeight="1" x14ac:dyDescent="0.2">
      <c r="B13" s="222" t="s">
        <v>342</v>
      </c>
      <c r="C13" s="222"/>
      <c r="D13" s="80">
        <f>DatosDelitos!C20</f>
        <v>2</v>
      </c>
      <c r="E13" s="81">
        <f>DatosDelitos!H20</f>
        <v>0</v>
      </c>
      <c r="F13" s="81">
        <f>DatosDelitos!I20</f>
        <v>2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2" t="s">
        <v>1625</v>
      </c>
      <c r="C15" s="222"/>
      <c r="D15" s="80">
        <f>DatosDelitos!C17+DatosDelitos!C44</f>
        <v>4708</v>
      </c>
      <c r="E15" s="81">
        <f>DatosDelitos!H17+DatosDelitos!H44</f>
        <v>816</v>
      </c>
      <c r="F15" s="81">
        <f>DatosDelitos!I16+DatosDelitos!I44</f>
        <v>98</v>
      </c>
      <c r="G15" s="81">
        <f>DatosDelitos!J17+DatosDelitos!J44</f>
        <v>5</v>
      </c>
      <c r="H15" s="81">
        <f>DatosDelitos!K17+DatosDelitos!K44</f>
        <v>2</v>
      </c>
      <c r="I15" s="81">
        <f>DatosDelitos!L17+DatosDelitos!L44</f>
        <v>3</v>
      </c>
      <c r="J15" s="81">
        <f>DatosDelitos!M17+DatosDelitos!M44</f>
        <v>1</v>
      </c>
      <c r="K15" s="81">
        <f>DatosDelitos!O17+DatosDelitos!O44</f>
        <v>32</v>
      </c>
      <c r="L15" s="82">
        <f>DatosDelitos!P17+DatosDelitos!P44</f>
        <v>779</v>
      </c>
    </row>
    <row r="16" spans="2:13" ht="13.15" customHeight="1" x14ac:dyDescent="0.2">
      <c r="B16" s="222" t="s">
        <v>1626</v>
      </c>
      <c r="C16" s="222"/>
      <c r="D16" s="80">
        <f>DatosDelitos!C30</f>
        <v>2048</v>
      </c>
      <c r="E16" s="81">
        <f>DatosDelitos!H30</f>
        <v>232</v>
      </c>
      <c r="F16" s="81">
        <f>DatosDelitos!I30</f>
        <v>335</v>
      </c>
      <c r="G16" s="81">
        <f>DatosDelitos!J30</f>
        <v>0</v>
      </c>
      <c r="H16" s="81">
        <f>DatosDelitos!K30</f>
        <v>12</v>
      </c>
      <c r="I16" s="81">
        <f>DatosDelitos!L30</f>
        <v>0</v>
      </c>
      <c r="J16" s="81">
        <f>DatosDelitos!M30</f>
        <v>2</v>
      </c>
      <c r="K16" s="81">
        <f>DatosDelitos!O30</f>
        <v>9</v>
      </c>
      <c r="L16" s="82">
        <f>DatosDelitos!P30</f>
        <v>550</v>
      </c>
    </row>
    <row r="17" spans="2:12" ht="13.15" customHeight="1" x14ac:dyDescent="0.2">
      <c r="B17" s="223" t="s">
        <v>1627</v>
      </c>
      <c r="C17" s="223"/>
      <c r="D17" s="80">
        <f>DatosDelitos!C42-DatosDelitos!C44</f>
        <v>38</v>
      </c>
      <c r="E17" s="81">
        <f>DatosDelitos!H42-DatosDelitos!H44</f>
        <v>4</v>
      </c>
      <c r="F17" s="81">
        <f>DatosDelitos!I42-DatosDelitos!I44</f>
        <v>5</v>
      </c>
      <c r="G17" s="81">
        <f>DatosDelitos!J42-DatosDelitos!J44</f>
        <v>0</v>
      </c>
      <c r="H17" s="81">
        <f>DatosDelitos!K42-DatosDelitos!K44</f>
        <v>2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2</v>
      </c>
    </row>
    <row r="18" spans="2:12" ht="13.15" customHeight="1" x14ac:dyDescent="0.2">
      <c r="B18" s="222" t="s">
        <v>1628</v>
      </c>
      <c r="C18" s="222"/>
      <c r="D18" s="80">
        <f>DatosDelitos!C50</f>
        <v>720</v>
      </c>
      <c r="E18" s="81">
        <f>DatosDelitos!H50</f>
        <v>174</v>
      </c>
      <c r="F18" s="81">
        <f>DatosDelitos!I50</f>
        <v>129</v>
      </c>
      <c r="G18" s="81">
        <f>DatosDelitos!J50</f>
        <v>46</v>
      </c>
      <c r="H18" s="81">
        <f>DatosDelitos!K50</f>
        <v>95</v>
      </c>
      <c r="I18" s="81">
        <f>DatosDelitos!L50</f>
        <v>0</v>
      </c>
      <c r="J18" s="81">
        <f>DatosDelitos!M50</f>
        <v>1</v>
      </c>
      <c r="K18" s="81">
        <f>DatosDelitos!O50</f>
        <v>17</v>
      </c>
      <c r="L18" s="82">
        <f>DatosDelitos!P50</f>
        <v>146</v>
      </c>
    </row>
    <row r="19" spans="2:12" ht="13.15" customHeight="1" x14ac:dyDescent="0.2">
      <c r="B19" s="222" t="s">
        <v>1629</v>
      </c>
      <c r="C19" s="222"/>
      <c r="D19" s="80">
        <f>DatosDelitos!C72</f>
        <v>7</v>
      </c>
      <c r="E19" s="81">
        <f>DatosDelitos!H72</f>
        <v>3</v>
      </c>
      <c r="F19" s="81">
        <f>DatosDelitos!I72</f>
        <v>4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1</v>
      </c>
      <c r="L19" s="82">
        <f>DatosDelitos!P72</f>
        <v>3</v>
      </c>
    </row>
    <row r="20" spans="2:12" ht="27" customHeight="1" x14ac:dyDescent="0.2">
      <c r="B20" s="222" t="s">
        <v>1630</v>
      </c>
      <c r="C20" s="222"/>
      <c r="D20" s="80">
        <f>DatosDelitos!C74</f>
        <v>112</v>
      </c>
      <c r="E20" s="81">
        <f>DatosDelitos!H74</f>
        <v>37</v>
      </c>
      <c r="F20" s="81">
        <f>DatosDelitos!I74</f>
        <v>25</v>
      </c>
      <c r="G20" s="81">
        <f>DatosDelitos!J74</f>
        <v>0</v>
      </c>
      <c r="H20" s="81">
        <f>DatosDelitos!K74</f>
        <v>0</v>
      </c>
      <c r="I20" s="81">
        <f>DatosDelitos!L74</f>
        <v>3</v>
      </c>
      <c r="J20" s="81">
        <f>DatosDelitos!M74</f>
        <v>5</v>
      </c>
      <c r="K20" s="81">
        <f>DatosDelitos!O74</f>
        <v>0</v>
      </c>
      <c r="L20" s="82">
        <f>DatosDelitos!P74</f>
        <v>30</v>
      </c>
    </row>
    <row r="21" spans="2:12" ht="13.15" customHeight="1" x14ac:dyDescent="0.2">
      <c r="B21" s="223" t="s">
        <v>1631</v>
      </c>
      <c r="C21" s="223"/>
      <c r="D21" s="80">
        <f>DatosDelitos!C82</f>
        <v>167</v>
      </c>
      <c r="E21" s="81">
        <f>DatosDelitos!H82</f>
        <v>12</v>
      </c>
      <c r="F21" s="81">
        <f>DatosDelitos!I82</f>
        <v>5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29</v>
      </c>
    </row>
    <row r="22" spans="2:12" ht="13.15" customHeight="1" x14ac:dyDescent="0.2">
      <c r="B22" s="222" t="s">
        <v>1632</v>
      </c>
      <c r="C22" s="222"/>
      <c r="D22" s="80">
        <f>DatosDelitos!C85</f>
        <v>1054</v>
      </c>
      <c r="E22" s="81">
        <f>DatosDelitos!H85</f>
        <v>641</v>
      </c>
      <c r="F22" s="81">
        <f>DatosDelitos!I85</f>
        <v>375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328</v>
      </c>
    </row>
    <row r="23" spans="2:12" ht="13.15" customHeight="1" x14ac:dyDescent="0.2">
      <c r="B23" s="222" t="s">
        <v>970</v>
      </c>
      <c r="C23" s="222"/>
      <c r="D23" s="80">
        <f>DatosDelitos!C97</f>
        <v>10318</v>
      </c>
      <c r="E23" s="81">
        <f>DatosDelitos!H97</f>
        <v>3214</v>
      </c>
      <c r="F23" s="81">
        <f>DatosDelitos!I97</f>
        <v>2263</v>
      </c>
      <c r="G23" s="81">
        <f>DatosDelitos!J97</f>
        <v>1</v>
      </c>
      <c r="H23" s="81">
        <f>DatosDelitos!K97</f>
        <v>8</v>
      </c>
      <c r="I23" s="81">
        <f>DatosDelitos!L97</f>
        <v>0</v>
      </c>
      <c r="J23" s="81">
        <f>DatosDelitos!M97</f>
        <v>1</v>
      </c>
      <c r="K23" s="81">
        <f>DatosDelitos!O97</f>
        <v>193</v>
      </c>
      <c r="L23" s="82">
        <f>DatosDelitos!P97</f>
        <v>2775</v>
      </c>
    </row>
    <row r="24" spans="2:12" ht="27" customHeight="1" x14ac:dyDescent="0.2">
      <c r="B24" s="222" t="s">
        <v>1633</v>
      </c>
      <c r="C24" s="222"/>
      <c r="D24" s="80">
        <f>DatosDelitos!C131</f>
        <v>18</v>
      </c>
      <c r="E24" s="81">
        <f>DatosDelitos!H131</f>
        <v>20</v>
      </c>
      <c r="F24" s="81">
        <f>DatosDelitos!I131</f>
        <v>16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18</v>
      </c>
    </row>
    <row r="25" spans="2:12" ht="13.15" customHeight="1" x14ac:dyDescent="0.2">
      <c r="B25" s="222" t="s">
        <v>1634</v>
      </c>
      <c r="C25" s="222"/>
      <c r="D25" s="80">
        <f>DatosDelitos!C137</f>
        <v>122</v>
      </c>
      <c r="E25" s="81">
        <f>DatosDelitos!H137</f>
        <v>21</v>
      </c>
      <c r="F25" s="81">
        <f>DatosDelitos!I137</f>
        <v>19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18</v>
      </c>
    </row>
    <row r="26" spans="2:12" ht="13.15" customHeight="1" x14ac:dyDescent="0.2">
      <c r="B26" s="223" t="s">
        <v>1635</v>
      </c>
      <c r="C26" s="223"/>
      <c r="D26" s="80">
        <f>DatosDelitos!C144</f>
        <v>8</v>
      </c>
      <c r="E26" s="81">
        <f>DatosDelitos!H144</f>
        <v>3</v>
      </c>
      <c r="F26" s="81">
        <f>DatosDelitos!I144</f>
        <v>5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1</v>
      </c>
      <c r="L26" s="82">
        <f>DatosDelitos!P144</f>
        <v>2</v>
      </c>
    </row>
    <row r="27" spans="2:12" ht="38.25" customHeight="1" x14ac:dyDescent="0.2">
      <c r="B27" s="222" t="s">
        <v>1636</v>
      </c>
      <c r="C27" s="222"/>
      <c r="D27" s="80">
        <f>DatosDelitos!C147</f>
        <v>228</v>
      </c>
      <c r="E27" s="81">
        <f>DatosDelitos!H147</f>
        <v>106</v>
      </c>
      <c r="F27" s="81">
        <f>DatosDelitos!I147</f>
        <v>48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64</v>
      </c>
    </row>
    <row r="28" spans="2:12" ht="13.15" customHeight="1" x14ac:dyDescent="0.2">
      <c r="B28" s="222" t="s">
        <v>1637</v>
      </c>
      <c r="C28" s="222"/>
      <c r="D28" s="80">
        <f>DatosDelitos!C156+SUM(DatosDelitos!C167:C172)</f>
        <v>67</v>
      </c>
      <c r="E28" s="81">
        <f>DatosDelitos!H156+SUM(DatosDelitos!H167:H172)</f>
        <v>34</v>
      </c>
      <c r="F28" s="81">
        <f>DatosDelitos!I156+SUM(DatosDelitos!I167:I172)</f>
        <v>9</v>
      </c>
      <c r="G28" s="81">
        <f>DatosDelitos!J156+SUM(DatosDelitos!J167:J172)</f>
        <v>4</v>
      </c>
      <c r="H28" s="81">
        <f>DatosDelitos!K156+SUM(DatosDelitos!K167:K172)</f>
        <v>4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6</v>
      </c>
      <c r="L28" s="81">
        <f>DatosDelitos!P156+SUM(DatosDelitos!P167:Q172)</f>
        <v>6</v>
      </c>
    </row>
    <row r="29" spans="2:12" ht="13.15" customHeight="1" x14ac:dyDescent="0.2">
      <c r="B29" s="222" t="s">
        <v>1638</v>
      </c>
      <c r="C29" s="222"/>
      <c r="D29" s="80">
        <f>SUM(DatosDelitos!C173:C177)</f>
        <v>527</v>
      </c>
      <c r="E29" s="81">
        <f>SUM(DatosDelitos!H173:H177)</f>
        <v>411</v>
      </c>
      <c r="F29" s="81">
        <f>SUM(DatosDelitos!I173:I177)</f>
        <v>298</v>
      </c>
      <c r="G29" s="81">
        <f>SUM(DatosDelitos!J173:J177)</f>
        <v>3</v>
      </c>
      <c r="H29" s="81">
        <f>SUM(DatosDelitos!K173:K177)</f>
        <v>7</v>
      </c>
      <c r="I29" s="81">
        <f>SUM(DatosDelitos!L173:L177)</f>
        <v>1</v>
      </c>
      <c r="J29" s="81">
        <f>SUM(DatosDelitos!M173:M177)</f>
        <v>0</v>
      </c>
      <c r="K29" s="81">
        <f>SUM(DatosDelitos!O173:O177)</f>
        <v>67</v>
      </c>
      <c r="L29" s="81">
        <f>SUM(DatosDelitos!P173:P177)</f>
        <v>288</v>
      </c>
    </row>
    <row r="30" spans="2:12" ht="13.15" customHeight="1" x14ac:dyDescent="0.2">
      <c r="B30" s="222" t="s">
        <v>1639</v>
      </c>
      <c r="C30" s="222"/>
      <c r="D30" s="80">
        <f>DatosDelitos!C178</f>
        <v>1228</v>
      </c>
      <c r="E30" s="81">
        <f>DatosDelitos!H178</f>
        <v>1085</v>
      </c>
      <c r="F30" s="81">
        <f>DatosDelitos!I178</f>
        <v>912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1</v>
      </c>
      <c r="L30" s="81">
        <f>DatosDelitos!P178</f>
        <v>4180</v>
      </c>
    </row>
    <row r="31" spans="2:12" ht="13.15" customHeight="1" x14ac:dyDescent="0.2">
      <c r="B31" s="222" t="s">
        <v>1640</v>
      </c>
      <c r="C31" s="222"/>
      <c r="D31" s="80">
        <f>DatosDelitos!C186</f>
        <v>318</v>
      </c>
      <c r="E31" s="81">
        <f>DatosDelitos!H186</f>
        <v>176</v>
      </c>
      <c r="F31" s="81">
        <f>DatosDelitos!I186</f>
        <v>150</v>
      </c>
      <c r="G31" s="81">
        <f>DatosDelitos!J186</f>
        <v>0</v>
      </c>
      <c r="H31" s="81">
        <f>DatosDelitos!K186</f>
        <v>4</v>
      </c>
      <c r="I31" s="81">
        <f>DatosDelitos!L186</f>
        <v>0</v>
      </c>
      <c r="J31" s="81">
        <f>DatosDelitos!M186</f>
        <v>1</v>
      </c>
      <c r="K31" s="81">
        <f>DatosDelitos!O186</f>
        <v>0</v>
      </c>
      <c r="L31" s="81">
        <f>DatosDelitos!P186</f>
        <v>147</v>
      </c>
    </row>
    <row r="32" spans="2:12" ht="13.15" customHeight="1" x14ac:dyDescent="0.2">
      <c r="B32" s="222" t="s">
        <v>1641</v>
      </c>
      <c r="C32" s="222"/>
      <c r="D32" s="80">
        <f>DatosDelitos!C201</f>
        <v>126</v>
      </c>
      <c r="E32" s="81">
        <f>DatosDelitos!H201</f>
        <v>74</v>
      </c>
      <c r="F32" s="81">
        <f>DatosDelitos!I201</f>
        <v>92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1</v>
      </c>
      <c r="K32" s="81">
        <f>DatosDelitos!O201</f>
        <v>0</v>
      </c>
      <c r="L32" s="81">
        <f>DatosDelitos!P201</f>
        <v>88</v>
      </c>
    </row>
    <row r="33" spans="2:13" ht="13.15" customHeight="1" x14ac:dyDescent="0.2">
      <c r="B33" s="222" t="s">
        <v>1642</v>
      </c>
      <c r="C33" s="222"/>
      <c r="D33" s="80">
        <f>DatosDelitos!C223</f>
        <v>1104</v>
      </c>
      <c r="E33" s="81">
        <f>DatosDelitos!H223</f>
        <v>549</v>
      </c>
      <c r="F33" s="81">
        <f>DatosDelitos!I223</f>
        <v>390</v>
      </c>
      <c r="G33" s="81">
        <f>DatosDelitos!J223</f>
        <v>0</v>
      </c>
      <c r="H33" s="81">
        <f>DatosDelitos!K223</f>
        <v>2</v>
      </c>
      <c r="I33" s="81">
        <f>DatosDelitos!L223</f>
        <v>0</v>
      </c>
      <c r="J33" s="81">
        <f>DatosDelitos!M223</f>
        <v>1</v>
      </c>
      <c r="K33" s="81">
        <f>DatosDelitos!O223</f>
        <v>22</v>
      </c>
      <c r="L33" s="81">
        <f>DatosDelitos!P223</f>
        <v>631</v>
      </c>
    </row>
    <row r="34" spans="2:13" ht="13.15" customHeight="1" x14ac:dyDescent="0.2">
      <c r="B34" s="222" t="s">
        <v>1643</v>
      </c>
      <c r="C34" s="222"/>
      <c r="D34" s="80">
        <f>DatosDelitos!C244</f>
        <v>12</v>
      </c>
      <c r="E34" s="81">
        <f>DatosDelitos!H244</f>
        <v>6</v>
      </c>
      <c r="F34" s="81">
        <f>DatosDelitos!I244</f>
        <v>5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1</v>
      </c>
      <c r="K34" s="81">
        <f>DatosDelitos!O244</f>
        <v>1</v>
      </c>
      <c r="L34" s="81">
        <f>DatosDelitos!P244</f>
        <v>4</v>
      </c>
    </row>
    <row r="35" spans="2:13" ht="13.15" customHeight="1" x14ac:dyDescent="0.2">
      <c r="B35" s="222" t="s">
        <v>1644</v>
      </c>
      <c r="C35" s="222"/>
      <c r="D35" s="80">
        <f>DatosDelitos!C271</f>
        <v>442</v>
      </c>
      <c r="E35" s="81">
        <f>DatosDelitos!H271</f>
        <v>321</v>
      </c>
      <c r="F35" s="81">
        <f>DatosDelitos!I271</f>
        <v>330</v>
      </c>
      <c r="G35" s="81">
        <f>DatosDelitos!J271</f>
        <v>3</v>
      </c>
      <c r="H35" s="81">
        <f>DatosDelitos!K271</f>
        <v>5</v>
      </c>
      <c r="I35" s="81">
        <f>DatosDelitos!L271</f>
        <v>0</v>
      </c>
      <c r="J35" s="81">
        <f>DatosDelitos!M271</f>
        <v>0</v>
      </c>
      <c r="K35" s="81">
        <f>DatosDelitos!O271</f>
        <v>13</v>
      </c>
      <c r="L35" s="81">
        <f>DatosDelitos!P271</f>
        <v>615</v>
      </c>
    </row>
    <row r="36" spans="2:13" ht="38.25" customHeight="1" x14ac:dyDescent="0.2">
      <c r="B36" s="222" t="s">
        <v>1645</v>
      </c>
      <c r="C36" s="222"/>
      <c r="D36" s="80">
        <f>DatosDelitos!C301</f>
        <v>1</v>
      </c>
      <c r="E36" s="81">
        <f>DatosDelitos!H301</f>
        <v>0</v>
      </c>
      <c r="F36" s="81">
        <f>DatosDelitos!I301</f>
        <v>1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1</v>
      </c>
    </row>
    <row r="37" spans="2:13" ht="13.15" customHeight="1" x14ac:dyDescent="0.2">
      <c r="B37" s="222" t="s">
        <v>1646</v>
      </c>
      <c r="C37" s="222"/>
      <c r="D37" s="80">
        <f>DatosDelitos!C305</f>
        <v>6</v>
      </c>
      <c r="E37" s="81">
        <f>DatosDelitos!H305</f>
        <v>0</v>
      </c>
      <c r="F37" s="81">
        <f>DatosDelitos!I305</f>
        <v>1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2" t="s">
        <v>1647</v>
      </c>
      <c r="C38" s="222"/>
      <c r="D38" s="80">
        <f>DatosDelitos!C312+DatosDelitos!C318+DatosDelitos!C320</f>
        <v>37</v>
      </c>
      <c r="E38" s="81">
        <f>DatosDelitos!H312+DatosDelitos!H318+DatosDelitos!H320</f>
        <v>28</v>
      </c>
      <c r="F38" s="81">
        <f>DatosDelitos!I312+DatosDelitos!I318+DatosDelitos!I320</f>
        <v>21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2</v>
      </c>
      <c r="L38" s="81">
        <f>DatosDelitos!P312+DatosDelitos!P318+DatosDelitos!P320</f>
        <v>16</v>
      </c>
    </row>
    <row r="39" spans="2:13" ht="13.15" customHeight="1" x14ac:dyDescent="0.2">
      <c r="B39" s="222" t="s">
        <v>1648</v>
      </c>
      <c r="C39" s="222"/>
      <c r="D39" s="80">
        <f>DatosDelitos!C323</f>
        <v>31000</v>
      </c>
      <c r="E39" s="81">
        <f>DatosDelitos!H323</f>
        <v>536</v>
      </c>
      <c r="F39" s="81">
        <f>DatosDelitos!I323</f>
        <v>0</v>
      </c>
      <c r="G39" s="81">
        <f>DatosDelitos!J323</f>
        <v>4</v>
      </c>
      <c r="H39" s="81">
        <f>DatosDelitos!K323</f>
        <v>0</v>
      </c>
      <c r="I39" s="81">
        <f>DatosDelitos!L323</f>
        <v>1</v>
      </c>
      <c r="J39" s="81">
        <f>DatosDelitos!M323</f>
        <v>0</v>
      </c>
      <c r="K39" s="81">
        <f>DatosDelitos!O323</f>
        <v>11</v>
      </c>
      <c r="L39" s="81">
        <f>DatosDelitos!P323</f>
        <v>5</v>
      </c>
    </row>
    <row r="40" spans="2:13" ht="13.15" customHeight="1" x14ac:dyDescent="0.2">
      <c r="B40" s="222" t="s">
        <v>1649</v>
      </c>
      <c r="C40" s="222"/>
      <c r="D40" s="80">
        <f>DatosDelitos!C325</f>
        <v>2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1</v>
      </c>
      <c r="L40" s="80">
        <f>DatosDelitos!P325</f>
        <v>0</v>
      </c>
    </row>
    <row r="41" spans="2:13" ht="13.15" customHeight="1" x14ac:dyDescent="0.2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5" t="s">
        <v>951</v>
      </c>
      <c r="C43" s="225"/>
      <c r="D43" s="83">
        <f>SUM(D11:D42)</f>
        <v>70078</v>
      </c>
      <c r="E43" s="83">
        <f t="shared" ref="E43:L43" si="0">SUM(E11:E42)</f>
        <v>9243</v>
      </c>
      <c r="F43" s="83">
        <f t="shared" si="0"/>
        <v>6141</v>
      </c>
      <c r="G43" s="83">
        <f t="shared" si="0"/>
        <v>89</v>
      </c>
      <c r="H43" s="83">
        <f t="shared" si="0"/>
        <v>191</v>
      </c>
      <c r="I43" s="83">
        <f t="shared" si="0"/>
        <v>10</v>
      </c>
      <c r="J43" s="83">
        <f t="shared" si="0"/>
        <v>28</v>
      </c>
      <c r="K43" s="83">
        <f t="shared" si="0"/>
        <v>426</v>
      </c>
      <c r="L43" s="83">
        <f t="shared" si="0"/>
        <v>11678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4" t="s">
        <v>1653</v>
      </c>
      <c r="C50" s="224"/>
      <c r="D50" s="86">
        <f>DatosDelitos!F13-DatosDelitos!F17</f>
        <v>90</v>
      </c>
      <c r="E50" s="86">
        <f>DatosDelitos!G13-DatosDelitos!G17</f>
        <v>180</v>
      </c>
    </row>
    <row r="51" spans="2:5" ht="13.15" customHeight="1" x14ac:dyDescent="0.25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4" t="s">
        <v>1625</v>
      </c>
      <c r="C54" s="224"/>
      <c r="D54" s="86">
        <f>DatosDelitos!F17+DatosDelitos!F44</f>
        <v>1806</v>
      </c>
      <c r="E54" s="86">
        <f>DatosDelitos!G17+DatosDelitos!G44</f>
        <v>532</v>
      </c>
    </row>
    <row r="55" spans="2:5" ht="13.15" customHeight="1" x14ac:dyDescent="0.25">
      <c r="B55" s="224" t="s">
        <v>1626</v>
      </c>
      <c r="C55" s="224"/>
      <c r="D55" s="86">
        <f>DatosDelitos!F30</f>
        <v>226</v>
      </c>
      <c r="E55" s="86">
        <f>DatosDelitos!G30</f>
        <v>243</v>
      </c>
    </row>
    <row r="56" spans="2:5" ht="13.15" customHeight="1" x14ac:dyDescent="0.25">
      <c r="B56" s="224" t="s">
        <v>1627</v>
      </c>
      <c r="C56" s="224"/>
      <c r="D56" s="86">
        <f>DatosDelitos!F42-DatosDelitos!F44</f>
        <v>2</v>
      </c>
      <c r="E56" s="86">
        <f>DatosDelitos!G42-DatosDelitos!G44</f>
        <v>0</v>
      </c>
    </row>
    <row r="57" spans="2:5" ht="13.15" customHeight="1" x14ac:dyDescent="0.25">
      <c r="B57" s="224" t="s">
        <v>1628</v>
      </c>
      <c r="C57" s="224"/>
      <c r="D57" s="86">
        <f>DatosDelitos!F50</f>
        <v>8</v>
      </c>
      <c r="E57" s="86">
        <f>DatosDelitos!G50</f>
        <v>6</v>
      </c>
    </row>
    <row r="58" spans="2:5" ht="13.15" customHeight="1" x14ac:dyDescent="0.25">
      <c r="B58" s="224" t="s">
        <v>1629</v>
      </c>
      <c r="C58" s="224"/>
      <c r="D58" s="86">
        <f>DatosDelitos!F72</f>
        <v>1</v>
      </c>
      <c r="E58" s="86">
        <f>DatosDelitos!G72</f>
        <v>1</v>
      </c>
    </row>
    <row r="59" spans="2:5" ht="27" customHeight="1" x14ac:dyDescent="0.25">
      <c r="B59" s="224" t="s">
        <v>1654</v>
      </c>
      <c r="C59" s="224"/>
      <c r="D59" s="86">
        <f>DatosDelitos!F74</f>
        <v>4</v>
      </c>
      <c r="E59" s="86">
        <f>DatosDelitos!G74</f>
        <v>1</v>
      </c>
    </row>
    <row r="60" spans="2:5" ht="13.15" customHeight="1" x14ac:dyDescent="0.25">
      <c r="B60" s="224" t="s">
        <v>1631</v>
      </c>
      <c r="C60" s="224"/>
      <c r="D60" s="86">
        <f>DatosDelitos!F82</f>
        <v>3</v>
      </c>
      <c r="E60" s="86">
        <f>DatosDelitos!G82</f>
        <v>7</v>
      </c>
    </row>
    <row r="61" spans="2:5" ht="13.15" customHeight="1" x14ac:dyDescent="0.25">
      <c r="B61" s="224" t="s">
        <v>1632</v>
      </c>
      <c r="C61" s="224"/>
      <c r="D61" s="86">
        <f>DatosDelitos!F85</f>
        <v>34</v>
      </c>
      <c r="E61" s="86">
        <f>DatosDelitos!G85</f>
        <v>13</v>
      </c>
    </row>
    <row r="62" spans="2:5" ht="13.15" customHeight="1" x14ac:dyDescent="0.25">
      <c r="B62" s="224" t="s">
        <v>970</v>
      </c>
      <c r="C62" s="224"/>
      <c r="D62" s="86">
        <f>DatosDelitos!F97</f>
        <v>544</v>
      </c>
      <c r="E62" s="86">
        <f>DatosDelitos!G97</f>
        <v>501</v>
      </c>
    </row>
    <row r="63" spans="2:5" ht="27" customHeight="1" x14ac:dyDescent="0.25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15" customHeight="1" x14ac:dyDescent="0.25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4" t="s">
        <v>1636</v>
      </c>
      <c r="C66" s="224"/>
      <c r="D66" s="86">
        <f>DatosDelitos!F147</f>
        <v>6</v>
      </c>
      <c r="E66" s="86">
        <f>DatosDelitos!G147</f>
        <v>2</v>
      </c>
    </row>
    <row r="67" spans="2:5" ht="13.15" customHeight="1" x14ac:dyDescent="0.25">
      <c r="B67" s="224" t="s">
        <v>1637</v>
      </c>
      <c r="C67" s="224"/>
      <c r="D67" s="86">
        <f>DatosDelitos!F156+SUM(DatosDelitos!F167:G172)</f>
        <v>2</v>
      </c>
      <c r="E67" s="86">
        <f>DatosDelitos!G156+SUM(DatosDelitos!G167:H172)</f>
        <v>22</v>
      </c>
    </row>
    <row r="68" spans="2:5" ht="13.15" customHeight="1" x14ac:dyDescent="0.25">
      <c r="B68" s="224" t="s">
        <v>1638</v>
      </c>
      <c r="C68" s="224"/>
      <c r="D68" s="86">
        <f>SUM(DatosDelitos!F173:G177)</f>
        <v>19</v>
      </c>
      <c r="E68" s="86">
        <f>SUM(DatosDelitos!G173:H177)</f>
        <v>420</v>
      </c>
    </row>
    <row r="69" spans="2:5" ht="13.15" customHeight="1" x14ac:dyDescent="0.25">
      <c r="B69" s="224" t="s">
        <v>1639</v>
      </c>
      <c r="C69" s="224"/>
      <c r="D69" s="86">
        <f>DatosDelitos!F178</f>
        <v>3019</v>
      </c>
      <c r="E69" s="86">
        <f>DatosDelitos!G178</f>
        <v>2677</v>
      </c>
    </row>
    <row r="70" spans="2:5" ht="13.15" customHeight="1" x14ac:dyDescent="0.25">
      <c r="B70" s="224" t="s">
        <v>1640</v>
      </c>
      <c r="C70" s="224"/>
      <c r="D70" s="86">
        <f>DatosDelitos!F186</f>
        <v>15</v>
      </c>
      <c r="E70" s="86">
        <f>DatosDelitos!G186</f>
        <v>20</v>
      </c>
    </row>
    <row r="71" spans="2:5" ht="13.15" customHeight="1" x14ac:dyDescent="0.25">
      <c r="B71" s="224" t="s">
        <v>1641</v>
      </c>
      <c r="C71" s="224"/>
      <c r="D71" s="86">
        <f>DatosDelitos!F201</f>
        <v>25</v>
      </c>
      <c r="E71" s="86">
        <f>DatosDelitos!G201</f>
        <v>23</v>
      </c>
    </row>
    <row r="72" spans="2:5" ht="13.15" customHeight="1" x14ac:dyDescent="0.25">
      <c r="B72" s="224" t="s">
        <v>1642</v>
      </c>
      <c r="C72" s="224"/>
      <c r="D72" s="86">
        <f>DatosDelitos!F223</f>
        <v>281</v>
      </c>
      <c r="E72" s="86">
        <f>DatosDelitos!G223</f>
        <v>190</v>
      </c>
    </row>
    <row r="73" spans="2:5" ht="13.15" customHeight="1" x14ac:dyDescent="0.25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4" t="s">
        <v>1644</v>
      </c>
      <c r="C74" s="224"/>
      <c r="D74" s="86">
        <f>DatosDelitos!F271</f>
        <v>211</v>
      </c>
      <c r="E74" s="86">
        <f>DatosDelitos!G271</f>
        <v>209</v>
      </c>
    </row>
    <row r="75" spans="2:5" ht="38.25" customHeight="1" x14ac:dyDescent="0.25">
      <c r="B75" s="224" t="s">
        <v>1645</v>
      </c>
      <c r="C75" s="224"/>
      <c r="D75" s="86">
        <f>DatosDelitos!F301</f>
        <v>1</v>
      </c>
      <c r="E75" s="86">
        <f>DatosDelitos!G301</f>
        <v>0</v>
      </c>
    </row>
    <row r="76" spans="2:5" ht="13.15" customHeight="1" x14ac:dyDescent="0.25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4" t="s">
        <v>1648</v>
      </c>
      <c r="C78" s="224"/>
      <c r="D78" s="86">
        <f>DatosDelitos!F323</f>
        <v>305</v>
      </c>
      <c r="E78" s="86">
        <f>DatosDelitos!G323</f>
        <v>0</v>
      </c>
    </row>
    <row r="79" spans="2:5" ht="15" customHeight="1" x14ac:dyDescent="0.25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6" t="s">
        <v>1656</v>
      </c>
      <c r="C82" s="226"/>
      <c r="D82" s="86">
        <f>SUM(D49:D81)</f>
        <v>6602</v>
      </c>
      <c r="E82" s="86">
        <f>SUM(E49:E81)</f>
        <v>5047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4" t="s">
        <v>1624</v>
      </c>
      <c r="C87" s="224"/>
      <c r="D87" s="86">
        <f>DatosDelitos!N5+DatosDelitos!N13-DatosDelitos!N17</f>
        <v>96</v>
      </c>
    </row>
    <row r="88" spans="2:13" ht="13.15" customHeight="1" x14ac:dyDescent="0.25">
      <c r="B88" s="224" t="s">
        <v>324</v>
      </c>
      <c r="C88" s="224"/>
      <c r="D88" s="86">
        <f>DatosDelitos!N10</f>
        <v>0</v>
      </c>
    </row>
    <row r="89" spans="2:13" ht="13.15" customHeight="1" x14ac:dyDescent="0.25">
      <c r="B89" s="224" t="s">
        <v>342</v>
      </c>
      <c r="C89" s="224"/>
      <c r="D89" s="86">
        <f>DatosDelitos!N20</f>
        <v>0</v>
      </c>
    </row>
    <row r="90" spans="2:13" ht="13.15" customHeight="1" x14ac:dyDescent="0.25">
      <c r="B90" s="224" t="s">
        <v>347</v>
      </c>
      <c r="C90" s="224"/>
      <c r="D90" s="86">
        <f>DatosDelitos!N23</f>
        <v>0</v>
      </c>
    </row>
    <row r="91" spans="2:13" ht="13.15" customHeight="1" x14ac:dyDescent="0.25">
      <c r="B91" s="224" t="s">
        <v>1658</v>
      </c>
      <c r="C91" s="224"/>
      <c r="D91" s="86">
        <f>SUM(DatosDelitos!N17,DatosDelitos!N44)</f>
        <v>89</v>
      </c>
    </row>
    <row r="92" spans="2:13" ht="13.15" customHeight="1" x14ac:dyDescent="0.25">
      <c r="B92" s="224" t="s">
        <v>1626</v>
      </c>
      <c r="C92" s="224"/>
      <c r="D92" s="86">
        <f>DatosDelitos!N30</f>
        <v>6</v>
      </c>
    </row>
    <row r="93" spans="2:13" ht="13.15" customHeight="1" x14ac:dyDescent="0.25">
      <c r="B93" s="224" t="s">
        <v>1627</v>
      </c>
      <c r="C93" s="224"/>
      <c r="D93" s="86">
        <f>DatosDelitos!N42-DatosDelitos!N44</f>
        <v>2</v>
      </c>
    </row>
    <row r="94" spans="2:13" ht="13.15" customHeight="1" x14ac:dyDescent="0.25">
      <c r="B94" s="224" t="s">
        <v>1628</v>
      </c>
      <c r="C94" s="224"/>
      <c r="D94" s="86">
        <f>DatosDelitos!N50</f>
        <v>5</v>
      </c>
    </row>
    <row r="95" spans="2:13" ht="13.15" customHeight="1" x14ac:dyDescent="0.25">
      <c r="B95" s="224" t="s">
        <v>1629</v>
      </c>
      <c r="C95" s="224"/>
      <c r="D95" s="86">
        <f>DatosDelitos!N72</f>
        <v>0</v>
      </c>
    </row>
    <row r="96" spans="2:13" ht="27" customHeight="1" x14ac:dyDescent="0.25">
      <c r="B96" s="224" t="s">
        <v>1654</v>
      </c>
      <c r="C96" s="224"/>
      <c r="D96" s="86">
        <f>DatosDelitos!N74</f>
        <v>2</v>
      </c>
    </row>
    <row r="97" spans="2:4" ht="13.15" customHeight="1" x14ac:dyDescent="0.25">
      <c r="B97" s="224" t="s">
        <v>1631</v>
      </c>
      <c r="C97" s="224"/>
      <c r="D97" s="86">
        <f>DatosDelitos!N82</f>
        <v>2</v>
      </c>
    </row>
    <row r="98" spans="2:4" ht="13.15" customHeight="1" x14ac:dyDescent="0.25">
      <c r="B98" s="224" t="s">
        <v>1632</v>
      </c>
      <c r="C98" s="224"/>
      <c r="D98" s="86">
        <f>DatosDelitos!N85</f>
        <v>1</v>
      </c>
    </row>
    <row r="99" spans="2:4" ht="13.15" customHeight="1" x14ac:dyDescent="0.25">
      <c r="B99" s="224" t="s">
        <v>970</v>
      </c>
      <c r="C99" s="224"/>
      <c r="D99" s="86">
        <f>DatosDelitos!N97</f>
        <v>29</v>
      </c>
    </row>
    <row r="100" spans="2:4" ht="27" customHeight="1" x14ac:dyDescent="0.25">
      <c r="B100" s="224" t="s">
        <v>1655</v>
      </c>
      <c r="C100" s="224"/>
      <c r="D100" s="86">
        <f>DatosDelitos!N131</f>
        <v>21</v>
      </c>
    </row>
    <row r="101" spans="2:4" ht="13.15" customHeight="1" x14ac:dyDescent="0.25">
      <c r="B101" s="224" t="s">
        <v>1634</v>
      </c>
      <c r="C101" s="224"/>
      <c r="D101" s="86">
        <f>DatosDelitos!N137</f>
        <v>271</v>
      </c>
    </row>
    <row r="102" spans="2:4" ht="13.15" customHeight="1" x14ac:dyDescent="0.25">
      <c r="B102" s="224" t="s">
        <v>1635</v>
      </c>
      <c r="C102" s="224"/>
      <c r="D102" s="86">
        <f>DatosDelitos!N144</f>
        <v>0</v>
      </c>
    </row>
    <row r="103" spans="2:4" ht="13.15" customHeight="1" x14ac:dyDescent="0.25">
      <c r="B103" s="224" t="s">
        <v>1659</v>
      </c>
      <c r="C103" s="224"/>
      <c r="D103" s="86">
        <f>DatosDelitos!N148</f>
        <v>119</v>
      </c>
    </row>
    <row r="104" spans="2:4" ht="13.15" customHeight="1" x14ac:dyDescent="0.25">
      <c r="B104" s="224" t="s">
        <v>1181</v>
      </c>
      <c r="C104" s="224"/>
      <c r="D104" s="86">
        <f>SUM(DatosDelitos!N149,DatosDelitos!N150)</f>
        <v>2</v>
      </c>
    </row>
    <row r="105" spans="2:4" ht="13.15" customHeight="1" x14ac:dyDescent="0.25">
      <c r="B105" s="224" t="s">
        <v>1179</v>
      </c>
      <c r="C105" s="224"/>
      <c r="D105" s="86">
        <f>SUM(DatosDelitos!N151:N155)</f>
        <v>37</v>
      </c>
    </row>
    <row r="106" spans="2:4" ht="13.15" customHeight="1" x14ac:dyDescent="0.25">
      <c r="B106" s="224" t="s">
        <v>1637</v>
      </c>
      <c r="C106" s="224"/>
      <c r="D106" s="86">
        <f>SUM(SUM(DatosDelitos!N157:N160),SUM(DatosDelitos!N167:N172))</f>
        <v>0</v>
      </c>
    </row>
    <row r="107" spans="2:4" ht="13.15" customHeight="1" x14ac:dyDescent="0.25">
      <c r="B107" s="224" t="s">
        <v>1660</v>
      </c>
      <c r="C107" s="224"/>
      <c r="D107" s="86">
        <f>SUM(DatosDelitos!N161:N165)</f>
        <v>45</v>
      </c>
    </row>
    <row r="108" spans="2:4" ht="13.15" customHeight="1" x14ac:dyDescent="0.25">
      <c r="B108" s="224" t="s">
        <v>1638</v>
      </c>
      <c r="C108" s="224"/>
      <c r="D108" s="86">
        <f>SUM(DatosDelitos!N173:N177)</f>
        <v>1</v>
      </c>
    </row>
    <row r="109" spans="2:4" ht="13.15" customHeight="1" x14ac:dyDescent="0.25">
      <c r="B109" s="224" t="s">
        <v>1639</v>
      </c>
      <c r="C109" s="224"/>
      <c r="D109" s="86">
        <f>DatosDelitos!N178</f>
        <v>3</v>
      </c>
    </row>
    <row r="110" spans="2:4" ht="13.15" customHeight="1" x14ac:dyDescent="0.25">
      <c r="B110" s="224" t="s">
        <v>1640</v>
      </c>
      <c r="C110" s="224"/>
      <c r="D110" s="86">
        <f>DatosDelitos!N186</f>
        <v>22</v>
      </c>
    </row>
    <row r="111" spans="2:4" ht="13.15" customHeight="1" x14ac:dyDescent="0.25">
      <c r="B111" s="224" t="s">
        <v>1641</v>
      </c>
      <c r="C111" s="224"/>
      <c r="D111" s="86">
        <f>DatosDelitos!N201</f>
        <v>21</v>
      </c>
    </row>
    <row r="112" spans="2:4" ht="13.15" customHeight="1" x14ac:dyDescent="0.25">
      <c r="B112" s="224" t="s">
        <v>1642</v>
      </c>
      <c r="C112" s="224"/>
      <c r="D112" s="86">
        <f>DatosDelitos!N223</f>
        <v>7</v>
      </c>
    </row>
    <row r="113" spans="2:4" ht="13.15" customHeight="1" x14ac:dyDescent="0.25">
      <c r="B113" s="224" t="s">
        <v>1643</v>
      </c>
      <c r="C113" s="224"/>
      <c r="D113" s="86">
        <f>DatosDelitos!N244</f>
        <v>4</v>
      </c>
    </row>
    <row r="114" spans="2:4" ht="13.15" customHeight="1" x14ac:dyDescent="0.25">
      <c r="B114" s="224" t="s">
        <v>1644</v>
      </c>
      <c r="C114" s="224"/>
      <c r="D114" s="86">
        <f>DatosDelitos!N271</f>
        <v>0</v>
      </c>
    </row>
    <row r="115" spans="2:4" ht="38.25" customHeight="1" x14ac:dyDescent="0.25">
      <c r="B115" s="224" t="s">
        <v>1645</v>
      </c>
      <c r="C115" s="224"/>
      <c r="D115" s="86">
        <f>DatosDelitos!N301</f>
        <v>0</v>
      </c>
    </row>
    <row r="116" spans="2:4" ht="13.15" customHeight="1" x14ac:dyDescent="0.25">
      <c r="B116" s="224" t="s">
        <v>1646</v>
      </c>
      <c r="C116" s="224"/>
      <c r="D116" s="86">
        <f>DatosDelitos!N305</f>
        <v>2</v>
      </c>
    </row>
    <row r="117" spans="2:4" ht="13.15" customHeight="1" x14ac:dyDescent="0.25">
      <c r="B117" s="224" t="s">
        <v>1647</v>
      </c>
      <c r="C117" s="224"/>
      <c r="D117" s="86">
        <f>DatosDelitos!N312+DatosDelitos!N320</f>
        <v>0</v>
      </c>
    </row>
    <row r="118" spans="2:4" ht="13.15" customHeight="1" x14ac:dyDescent="0.25">
      <c r="B118" s="224" t="s">
        <v>913</v>
      </c>
      <c r="C118" s="224"/>
      <c r="D118" s="86">
        <f>DatosDelitos!N318</f>
        <v>0</v>
      </c>
    </row>
    <row r="119" spans="2:4" ht="13.9" customHeight="1" x14ac:dyDescent="0.25">
      <c r="B119" s="224" t="s">
        <v>1648</v>
      </c>
      <c r="C119" s="224"/>
      <c r="D119" s="86">
        <f>DatosDelitos!N323</f>
        <v>16</v>
      </c>
    </row>
    <row r="120" spans="2:4" ht="12.75" customHeight="1" x14ac:dyDescent="0.25">
      <c r="B120" s="226" t="s">
        <v>1649</v>
      </c>
      <c r="C120" s="226"/>
      <c r="D120" s="86">
        <f>DatosDelitos!N325</f>
        <v>0</v>
      </c>
    </row>
    <row r="121" spans="2:4" ht="15" customHeight="1" x14ac:dyDescent="0.25">
      <c r="B121" s="226" t="s">
        <v>947</v>
      </c>
      <c r="C121" s="226"/>
      <c r="D121" s="86">
        <f>DatosDelitos!N337</f>
        <v>0</v>
      </c>
    </row>
    <row r="122" spans="2:4" ht="15" customHeight="1" x14ac:dyDescent="0.25">
      <c r="B122" s="226" t="s">
        <v>1650</v>
      </c>
      <c r="C122" s="226"/>
      <c r="D122" s="86">
        <f>DatosDelitos!N339</f>
        <v>0</v>
      </c>
    </row>
    <row r="123" spans="2:4" ht="15" customHeight="1" x14ac:dyDescent="0.25">
      <c r="B123" s="224" t="s">
        <v>1656</v>
      </c>
      <c r="C123" s="224"/>
      <c r="D123" s="86">
        <f>SUM(D87:D122)</f>
        <v>803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8" t="s">
        <v>313</v>
      </c>
      <c r="B5" s="189"/>
      <c r="C5" s="27">
        <v>78</v>
      </c>
      <c r="D5" s="27">
        <v>81</v>
      </c>
      <c r="E5" s="28">
        <v>-3.7037037037037E-2</v>
      </c>
      <c r="F5" s="27">
        <v>0</v>
      </c>
      <c r="G5" s="27">
        <v>0</v>
      </c>
      <c r="H5" s="27">
        <v>38</v>
      </c>
      <c r="I5" s="27">
        <v>18</v>
      </c>
      <c r="J5" s="27">
        <v>12</v>
      </c>
      <c r="K5" s="27">
        <v>36</v>
      </c>
      <c r="L5" s="27">
        <v>2</v>
      </c>
      <c r="M5" s="27">
        <v>6</v>
      </c>
      <c r="N5" s="27">
        <v>1</v>
      </c>
      <c r="O5" s="27">
        <v>16</v>
      </c>
      <c r="P5" s="29">
        <v>33</v>
      </c>
    </row>
    <row r="6" spans="1:16" x14ac:dyDescent="0.25">
      <c r="A6" s="30" t="s">
        <v>314</v>
      </c>
      <c r="B6" s="30" t="s">
        <v>315</v>
      </c>
      <c r="C6" s="14">
        <v>57</v>
      </c>
      <c r="D6" s="14">
        <v>49</v>
      </c>
      <c r="E6" s="31">
        <v>0.16326530612244899</v>
      </c>
      <c r="F6" s="14">
        <v>0</v>
      </c>
      <c r="G6" s="14">
        <v>0</v>
      </c>
      <c r="H6" s="14">
        <v>12</v>
      </c>
      <c r="I6" s="14">
        <v>0</v>
      </c>
      <c r="J6" s="14">
        <v>10</v>
      </c>
      <c r="K6" s="14">
        <v>28</v>
      </c>
      <c r="L6" s="14">
        <v>1</v>
      </c>
      <c r="M6" s="14">
        <v>3</v>
      </c>
      <c r="N6" s="14">
        <v>0</v>
      </c>
      <c r="O6" s="14">
        <v>13</v>
      </c>
      <c r="P6" s="24">
        <v>13</v>
      </c>
    </row>
    <row r="7" spans="1:16" x14ac:dyDescent="0.25">
      <c r="A7" s="30" t="s">
        <v>316</v>
      </c>
      <c r="B7" s="30" t="s">
        <v>317</v>
      </c>
      <c r="C7" s="14">
        <v>5</v>
      </c>
      <c r="D7" s="14">
        <v>4</v>
      </c>
      <c r="E7" s="31">
        <v>0.25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6</v>
      </c>
      <c r="L7" s="14">
        <v>1</v>
      </c>
      <c r="M7" s="14">
        <v>3</v>
      </c>
      <c r="N7" s="14">
        <v>0</v>
      </c>
      <c r="O7" s="14">
        <v>1</v>
      </c>
      <c r="P7" s="24">
        <v>6</v>
      </c>
    </row>
    <row r="8" spans="1:16" x14ac:dyDescent="0.25">
      <c r="A8" s="30" t="s">
        <v>318</v>
      </c>
      <c r="B8" s="30" t="s">
        <v>319</v>
      </c>
      <c r="C8" s="14">
        <v>16</v>
      </c>
      <c r="D8" s="14">
        <v>22</v>
      </c>
      <c r="E8" s="31">
        <v>-0.27272727272727298</v>
      </c>
      <c r="F8" s="14">
        <v>0</v>
      </c>
      <c r="G8" s="14">
        <v>0</v>
      </c>
      <c r="H8" s="14">
        <v>26</v>
      </c>
      <c r="I8" s="14">
        <v>18</v>
      </c>
      <c r="J8" s="14">
        <v>0</v>
      </c>
      <c r="K8" s="14">
        <v>2</v>
      </c>
      <c r="L8" s="14">
        <v>0</v>
      </c>
      <c r="M8" s="14">
        <v>0</v>
      </c>
      <c r="N8" s="14">
        <v>1</v>
      </c>
      <c r="O8" s="14">
        <v>2</v>
      </c>
      <c r="P8" s="24">
        <v>14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6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8" t="s">
        <v>322</v>
      </c>
      <c r="B10" s="189"/>
      <c r="C10" s="27">
        <v>2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1</v>
      </c>
    </row>
    <row r="11" spans="1:16" x14ac:dyDescent="0.25">
      <c r="A11" s="30" t="s">
        <v>323</v>
      </c>
      <c r="B11" s="30" t="s">
        <v>324</v>
      </c>
      <c r="C11" s="14">
        <v>2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1</v>
      </c>
    </row>
    <row r="13" spans="1:16" x14ac:dyDescent="0.25">
      <c r="A13" s="188" t="s">
        <v>327</v>
      </c>
      <c r="B13" s="189"/>
      <c r="C13" s="27">
        <v>18857</v>
      </c>
      <c r="D13" s="27">
        <v>17391</v>
      </c>
      <c r="E13" s="28">
        <v>8.4296475188315803E-2</v>
      </c>
      <c r="F13" s="27">
        <v>1172</v>
      </c>
      <c r="G13" s="27">
        <v>532</v>
      </c>
      <c r="H13" s="27">
        <v>1305</v>
      </c>
      <c r="I13" s="27">
        <v>921</v>
      </c>
      <c r="J13" s="27">
        <v>14</v>
      </c>
      <c r="K13" s="27">
        <v>15</v>
      </c>
      <c r="L13" s="27">
        <v>3</v>
      </c>
      <c r="M13" s="27">
        <v>9</v>
      </c>
      <c r="N13" s="27">
        <v>145</v>
      </c>
      <c r="O13" s="27">
        <v>54</v>
      </c>
      <c r="P13" s="29">
        <v>1578</v>
      </c>
    </row>
    <row r="14" spans="1:16" x14ac:dyDescent="0.25">
      <c r="A14" s="30" t="s">
        <v>328</v>
      </c>
      <c r="B14" s="30" t="s">
        <v>329</v>
      </c>
      <c r="C14" s="14">
        <v>14941</v>
      </c>
      <c r="D14" s="14">
        <v>13507</v>
      </c>
      <c r="E14" s="31">
        <v>0.106167172577182</v>
      </c>
      <c r="F14" s="14">
        <v>90</v>
      </c>
      <c r="G14" s="14">
        <v>176</v>
      </c>
      <c r="H14" s="14">
        <v>688</v>
      </c>
      <c r="I14" s="14">
        <v>513</v>
      </c>
      <c r="J14" s="14">
        <v>11</v>
      </c>
      <c r="K14" s="14">
        <v>7</v>
      </c>
      <c r="L14" s="14">
        <v>0</v>
      </c>
      <c r="M14" s="14">
        <v>8</v>
      </c>
      <c r="N14" s="14">
        <v>92</v>
      </c>
      <c r="O14" s="14">
        <v>32</v>
      </c>
      <c r="P14" s="24">
        <v>901</v>
      </c>
    </row>
    <row r="15" spans="1:16" x14ac:dyDescent="0.25">
      <c r="A15" s="30" t="s">
        <v>330</v>
      </c>
      <c r="B15" s="30" t="s">
        <v>331</v>
      </c>
      <c r="C15" s="14">
        <v>6</v>
      </c>
      <c r="D15" s="14">
        <v>6</v>
      </c>
      <c r="E15" s="31">
        <v>0</v>
      </c>
      <c r="F15" s="14">
        <v>0</v>
      </c>
      <c r="G15" s="14">
        <v>0</v>
      </c>
      <c r="H15" s="14">
        <v>0</v>
      </c>
      <c r="I15" s="14">
        <v>50</v>
      </c>
      <c r="J15" s="14">
        <v>0</v>
      </c>
      <c r="K15" s="14">
        <v>7</v>
      </c>
      <c r="L15" s="14">
        <v>0</v>
      </c>
      <c r="M15" s="14">
        <v>0</v>
      </c>
      <c r="N15" s="14">
        <v>0</v>
      </c>
      <c r="O15" s="14">
        <v>1</v>
      </c>
      <c r="P15" s="24">
        <v>1</v>
      </c>
    </row>
    <row r="16" spans="1:16" x14ac:dyDescent="0.25">
      <c r="A16" s="30" t="s">
        <v>332</v>
      </c>
      <c r="B16" s="30" t="s">
        <v>333</v>
      </c>
      <c r="C16" s="14">
        <v>627</v>
      </c>
      <c r="D16" s="14">
        <v>719</v>
      </c>
      <c r="E16" s="31">
        <v>-0.12795549374130699</v>
      </c>
      <c r="F16" s="14">
        <v>0</v>
      </c>
      <c r="G16" s="14">
        <v>4</v>
      </c>
      <c r="H16" s="14">
        <v>12</v>
      </c>
      <c r="I16" s="14">
        <v>22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4">
        <v>16</v>
      </c>
    </row>
    <row r="17" spans="1:16" ht="33.75" x14ac:dyDescent="0.25">
      <c r="A17" s="30" t="s">
        <v>334</v>
      </c>
      <c r="B17" s="30" t="s">
        <v>335</v>
      </c>
      <c r="C17" s="14">
        <v>3279</v>
      </c>
      <c r="D17" s="14">
        <v>3156</v>
      </c>
      <c r="E17" s="31">
        <v>3.89733840304183E-2</v>
      </c>
      <c r="F17" s="14">
        <v>1082</v>
      </c>
      <c r="G17" s="14">
        <v>352</v>
      </c>
      <c r="H17" s="14">
        <v>603</v>
      </c>
      <c r="I17" s="14">
        <v>336</v>
      </c>
      <c r="J17" s="14">
        <v>3</v>
      </c>
      <c r="K17" s="14">
        <v>1</v>
      </c>
      <c r="L17" s="14">
        <v>3</v>
      </c>
      <c r="M17" s="14">
        <v>1</v>
      </c>
      <c r="N17" s="14">
        <v>50</v>
      </c>
      <c r="O17" s="14">
        <v>21</v>
      </c>
      <c r="P17" s="24">
        <v>659</v>
      </c>
    </row>
    <row r="18" spans="1:16" x14ac:dyDescent="0.25">
      <c r="A18" s="30" t="s">
        <v>336</v>
      </c>
      <c r="B18" s="30" t="s">
        <v>337</v>
      </c>
      <c r="C18" s="14">
        <v>4</v>
      </c>
      <c r="D18" s="14">
        <v>3</v>
      </c>
      <c r="E18" s="31">
        <v>0.33333333333333298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1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8" t="s">
        <v>340</v>
      </c>
      <c r="B20" s="189"/>
      <c r="C20" s="27">
        <v>2</v>
      </c>
      <c r="D20" s="27">
        <v>7</v>
      </c>
      <c r="E20" s="28">
        <v>-0.71428571428571397</v>
      </c>
      <c r="F20" s="27">
        <v>0</v>
      </c>
      <c r="G20" s="27">
        <v>0</v>
      </c>
      <c r="H20" s="27">
        <v>0</v>
      </c>
      <c r="I20" s="27">
        <v>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3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2</v>
      </c>
      <c r="D22" s="14">
        <v>4</v>
      </c>
      <c r="E22" s="31">
        <v>-0.5</v>
      </c>
      <c r="F22" s="14">
        <v>0</v>
      </c>
      <c r="G22" s="14">
        <v>0</v>
      </c>
      <c r="H22" s="14">
        <v>0</v>
      </c>
      <c r="I22" s="14">
        <v>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8" t="s">
        <v>345</v>
      </c>
      <c r="B23" s="189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8" t="s">
        <v>358</v>
      </c>
      <c r="B30" s="189"/>
      <c r="C30" s="27">
        <v>2048</v>
      </c>
      <c r="D30" s="27">
        <v>1902</v>
      </c>
      <c r="E30" s="28">
        <v>7.6761303890641397E-2</v>
      </c>
      <c r="F30" s="27">
        <v>226</v>
      </c>
      <c r="G30" s="27">
        <v>243</v>
      </c>
      <c r="H30" s="27">
        <v>232</v>
      </c>
      <c r="I30" s="27">
        <v>335</v>
      </c>
      <c r="J30" s="27">
        <v>0</v>
      </c>
      <c r="K30" s="27">
        <v>12</v>
      </c>
      <c r="L30" s="27">
        <v>0</v>
      </c>
      <c r="M30" s="27">
        <v>2</v>
      </c>
      <c r="N30" s="27">
        <v>6</v>
      </c>
      <c r="O30" s="27">
        <v>9</v>
      </c>
      <c r="P30" s="29">
        <v>550</v>
      </c>
    </row>
    <row r="31" spans="1:16" x14ac:dyDescent="0.25">
      <c r="A31" s="30" t="s">
        <v>359</v>
      </c>
      <c r="B31" s="30" t="s">
        <v>360</v>
      </c>
      <c r="C31" s="14">
        <v>17</v>
      </c>
      <c r="D31" s="14">
        <v>19</v>
      </c>
      <c r="E31" s="31">
        <v>-0.105263157894737</v>
      </c>
      <c r="F31" s="14">
        <v>0</v>
      </c>
      <c r="G31" s="14">
        <v>0</v>
      </c>
      <c r="H31" s="14">
        <v>2</v>
      </c>
      <c r="I31" s="14">
        <v>8</v>
      </c>
      <c r="J31" s="14">
        <v>0</v>
      </c>
      <c r="K31" s="14">
        <v>4</v>
      </c>
      <c r="L31" s="14">
        <v>0</v>
      </c>
      <c r="M31" s="14">
        <v>0</v>
      </c>
      <c r="N31" s="14">
        <v>0</v>
      </c>
      <c r="O31" s="14">
        <v>0</v>
      </c>
      <c r="P31" s="24">
        <v>8</v>
      </c>
    </row>
    <row r="32" spans="1:16" x14ac:dyDescent="0.25">
      <c r="A32" s="30" t="s">
        <v>361</v>
      </c>
      <c r="B32" s="30" t="s">
        <v>362</v>
      </c>
      <c r="C32" s="14">
        <v>3</v>
      </c>
      <c r="D32" s="14">
        <v>5</v>
      </c>
      <c r="E32" s="31">
        <v>-0.4</v>
      </c>
      <c r="F32" s="14">
        <v>0</v>
      </c>
      <c r="G32" s="14">
        <v>0</v>
      </c>
      <c r="H32" s="14">
        <v>3</v>
      </c>
      <c r="I32" s="14">
        <v>0</v>
      </c>
      <c r="J32" s="14">
        <v>0</v>
      </c>
      <c r="K32" s="14">
        <v>2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1066</v>
      </c>
      <c r="D33" s="14">
        <v>1001</v>
      </c>
      <c r="E33" s="31">
        <v>6.4935064935064901E-2</v>
      </c>
      <c r="F33" s="14">
        <v>68</v>
      </c>
      <c r="G33" s="14">
        <v>63</v>
      </c>
      <c r="H33" s="14">
        <v>98</v>
      </c>
      <c r="I33" s="14">
        <v>142</v>
      </c>
      <c r="J33" s="14">
        <v>0</v>
      </c>
      <c r="K33" s="14">
        <v>5</v>
      </c>
      <c r="L33" s="14">
        <v>0</v>
      </c>
      <c r="M33" s="14">
        <v>0</v>
      </c>
      <c r="N33" s="14">
        <v>1</v>
      </c>
      <c r="O33" s="14">
        <v>6</v>
      </c>
      <c r="P33" s="24">
        <v>142</v>
      </c>
    </row>
    <row r="34" spans="1:16" x14ac:dyDescent="0.25">
      <c r="A34" s="30" t="s">
        <v>365</v>
      </c>
      <c r="B34" s="30" t="s">
        <v>366</v>
      </c>
      <c r="C34" s="14">
        <v>73</v>
      </c>
      <c r="D34" s="14">
        <v>77</v>
      </c>
      <c r="E34" s="31">
        <v>-5.1948051948051903E-2</v>
      </c>
      <c r="F34" s="14">
        <v>10</v>
      </c>
      <c r="G34" s="14">
        <v>26</v>
      </c>
      <c r="H34" s="14">
        <v>12</v>
      </c>
      <c r="I34" s="14">
        <v>6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24">
        <v>23</v>
      </c>
    </row>
    <row r="35" spans="1:16" x14ac:dyDescent="0.25">
      <c r="A35" s="30" t="s">
        <v>367</v>
      </c>
      <c r="B35" s="30" t="s">
        <v>368</v>
      </c>
      <c r="C35" s="14">
        <v>464</v>
      </c>
      <c r="D35" s="14">
        <v>374</v>
      </c>
      <c r="E35" s="31">
        <v>0.24064171122994599</v>
      </c>
      <c r="F35" s="14">
        <v>13</v>
      </c>
      <c r="G35" s="14">
        <v>17</v>
      </c>
      <c r="H35" s="14">
        <v>32</v>
      </c>
      <c r="I35" s="14">
        <v>29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4">
        <v>26</v>
      </c>
    </row>
    <row r="36" spans="1:16" ht="22.5" x14ac:dyDescent="0.25">
      <c r="A36" s="30" t="s">
        <v>369</v>
      </c>
      <c r="B36" s="30" t="s">
        <v>370</v>
      </c>
      <c r="C36" s="14">
        <v>171</v>
      </c>
      <c r="D36" s="14">
        <v>191</v>
      </c>
      <c r="E36" s="31">
        <v>-0.104712041884817</v>
      </c>
      <c r="F36" s="14">
        <v>94</v>
      </c>
      <c r="G36" s="14">
        <v>94</v>
      </c>
      <c r="H36" s="14">
        <v>37</v>
      </c>
      <c r="I36" s="14">
        <v>88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3</v>
      </c>
      <c r="P36" s="24">
        <v>272</v>
      </c>
    </row>
    <row r="37" spans="1:16" ht="22.5" x14ac:dyDescent="0.25">
      <c r="A37" s="30" t="s">
        <v>371</v>
      </c>
      <c r="B37" s="30" t="s">
        <v>372</v>
      </c>
      <c r="C37" s="14">
        <v>45</v>
      </c>
      <c r="D37" s="14">
        <v>38</v>
      </c>
      <c r="E37" s="31">
        <v>0.18421052631578899</v>
      </c>
      <c r="F37" s="14">
        <v>16</v>
      </c>
      <c r="G37" s="14">
        <v>19</v>
      </c>
      <c r="H37" s="14">
        <v>7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34</v>
      </c>
    </row>
    <row r="38" spans="1:16" ht="22.5" x14ac:dyDescent="0.25">
      <c r="A38" s="30" t="s">
        <v>373</v>
      </c>
      <c r="B38" s="30" t="s">
        <v>374</v>
      </c>
      <c r="C38" s="14">
        <v>42</v>
      </c>
      <c r="D38" s="14">
        <v>28</v>
      </c>
      <c r="E38" s="31">
        <v>0.5</v>
      </c>
      <c r="F38" s="14">
        <v>16</v>
      </c>
      <c r="G38" s="14">
        <v>9</v>
      </c>
      <c r="H38" s="14">
        <v>4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24">
        <v>23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1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167</v>
      </c>
      <c r="D41" s="14">
        <v>169</v>
      </c>
      <c r="E41" s="31">
        <v>-1.18343195266272E-2</v>
      </c>
      <c r="F41" s="14">
        <v>9</v>
      </c>
      <c r="G41" s="14">
        <v>15</v>
      </c>
      <c r="H41" s="14">
        <v>36</v>
      </c>
      <c r="I41" s="14">
        <v>46</v>
      </c>
      <c r="J41" s="14">
        <v>0</v>
      </c>
      <c r="K41" s="14">
        <v>0</v>
      </c>
      <c r="L41" s="14">
        <v>0</v>
      </c>
      <c r="M41" s="14">
        <v>1</v>
      </c>
      <c r="N41" s="14">
        <v>3</v>
      </c>
      <c r="O41" s="14">
        <v>0</v>
      </c>
      <c r="P41" s="24">
        <v>22</v>
      </c>
    </row>
    <row r="42" spans="1:16" x14ac:dyDescent="0.25">
      <c r="A42" s="188" t="s">
        <v>381</v>
      </c>
      <c r="B42" s="189"/>
      <c r="C42" s="27">
        <v>1467</v>
      </c>
      <c r="D42" s="27">
        <v>1125</v>
      </c>
      <c r="E42" s="28">
        <v>0.30399999999999999</v>
      </c>
      <c r="F42" s="27">
        <v>726</v>
      </c>
      <c r="G42" s="27">
        <v>180</v>
      </c>
      <c r="H42" s="27">
        <v>217</v>
      </c>
      <c r="I42" s="27">
        <v>81</v>
      </c>
      <c r="J42" s="27">
        <v>2</v>
      </c>
      <c r="K42" s="27">
        <v>3</v>
      </c>
      <c r="L42" s="27">
        <v>0</v>
      </c>
      <c r="M42" s="27">
        <v>0</v>
      </c>
      <c r="N42" s="27">
        <v>41</v>
      </c>
      <c r="O42" s="27">
        <v>11</v>
      </c>
      <c r="P42" s="29">
        <v>122</v>
      </c>
    </row>
    <row r="43" spans="1:16" x14ac:dyDescent="0.25">
      <c r="A43" s="30" t="s">
        <v>382</v>
      </c>
      <c r="B43" s="30" t="s">
        <v>383</v>
      </c>
      <c r="C43" s="14">
        <v>20</v>
      </c>
      <c r="D43" s="14">
        <v>16</v>
      </c>
      <c r="E43" s="31">
        <v>0.25</v>
      </c>
      <c r="F43" s="14">
        <v>2</v>
      </c>
      <c r="G43" s="14">
        <v>0</v>
      </c>
      <c r="H43" s="14">
        <v>1</v>
      </c>
      <c r="I43" s="14">
        <v>4</v>
      </c>
      <c r="J43" s="14">
        <v>0</v>
      </c>
      <c r="K43" s="14">
        <v>2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1429</v>
      </c>
      <c r="D44" s="14">
        <v>1087</v>
      </c>
      <c r="E44" s="31">
        <v>0.31462741490340401</v>
      </c>
      <c r="F44" s="14">
        <v>724</v>
      </c>
      <c r="G44" s="14">
        <v>180</v>
      </c>
      <c r="H44" s="14">
        <v>213</v>
      </c>
      <c r="I44" s="14">
        <v>76</v>
      </c>
      <c r="J44" s="14">
        <v>2</v>
      </c>
      <c r="K44" s="14">
        <v>1</v>
      </c>
      <c r="L44" s="14">
        <v>0</v>
      </c>
      <c r="M44" s="14">
        <v>0</v>
      </c>
      <c r="N44" s="14">
        <v>39</v>
      </c>
      <c r="O44" s="14">
        <v>11</v>
      </c>
      <c r="P44" s="24">
        <v>120</v>
      </c>
    </row>
    <row r="45" spans="1:16" x14ac:dyDescent="0.25">
      <c r="A45" s="30" t="s">
        <v>386</v>
      </c>
      <c r="B45" s="30" t="s">
        <v>387</v>
      </c>
      <c r="C45" s="14">
        <v>2</v>
      </c>
      <c r="D45" s="14">
        <v>5</v>
      </c>
      <c r="E45" s="31">
        <v>-0.6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5</v>
      </c>
      <c r="E46" s="31">
        <v>-0.8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4">
        <v>2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14</v>
      </c>
      <c r="D48" s="14">
        <v>9</v>
      </c>
      <c r="E48" s="31">
        <v>0.55555555555555503</v>
      </c>
      <c r="F48" s="14">
        <v>0</v>
      </c>
      <c r="G48" s="14">
        <v>0</v>
      </c>
      <c r="H48" s="14">
        <v>3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1</v>
      </c>
      <c r="D49" s="14">
        <v>3</v>
      </c>
      <c r="E49" s="31">
        <v>-0.66666666666666696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8" t="s">
        <v>396</v>
      </c>
      <c r="B50" s="189"/>
      <c r="C50" s="27">
        <v>720</v>
      </c>
      <c r="D50" s="27">
        <v>662</v>
      </c>
      <c r="E50" s="28">
        <v>8.7613293051359495E-2</v>
      </c>
      <c r="F50" s="27">
        <v>8</v>
      </c>
      <c r="G50" s="27">
        <v>6</v>
      </c>
      <c r="H50" s="27">
        <v>174</v>
      </c>
      <c r="I50" s="27">
        <v>129</v>
      </c>
      <c r="J50" s="27">
        <v>46</v>
      </c>
      <c r="K50" s="27">
        <v>95</v>
      </c>
      <c r="L50" s="27">
        <v>0</v>
      </c>
      <c r="M50" s="27">
        <v>1</v>
      </c>
      <c r="N50" s="27">
        <v>5</v>
      </c>
      <c r="O50" s="27">
        <v>17</v>
      </c>
      <c r="P50" s="29">
        <v>146</v>
      </c>
    </row>
    <row r="51" spans="1:16" x14ac:dyDescent="0.25">
      <c r="A51" s="30" t="s">
        <v>397</v>
      </c>
      <c r="B51" s="30" t="s">
        <v>398</v>
      </c>
      <c r="C51" s="14">
        <v>245</v>
      </c>
      <c r="D51" s="14">
        <v>186</v>
      </c>
      <c r="E51" s="31">
        <v>0.31720430107526898</v>
      </c>
      <c r="F51" s="14">
        <v>1</v>
      </c>
      <c r="G51" s="14">
        <v>0</v>
      </c>
      <c r="H51" s="14">
        <v>33</v>
      </c>
      <c r="I51" s="14">
        <v>13</v>
      </c>
      <c r="J51" s="14">
        <v>14</v>
      </c>
      <c r="K51" s="14">
        <v>20</v>
      </c>
      <c r="L51" s="14">
        <v>0</v>
      </c>
      <c r="M51" s="14">
        <v>0</v>
      </c>
      <c r="N51" s="14">
        <v>0</v>
      </c>
      <c r="O51" s="14">
        <v>7</v>
      </c>
      <c r="P51" s="24">
        <v>17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242</v>
      </c>
      <c r="D53" s="14">
        <v>240</v>
      </c>
      <c r="E53" s="31">
        <v>8.3333333333333297E-3</v>
      </c>
      <c r="F53" s="14">
        <v>2</v>
      </c>
      <c r="G53" s="14">
        <v>1</v>
      </c>
      <c r="H53" s="14">
        <v>51</v>
      </c>
      <c r="I53" s="14">
        <v>43</v>
      </c>
      <c r="J53" s="14">
        <v>19</v>
      </c>
      <c r="K53" s="14">
        <v>10</v>
      </c>
      <c r="L53" s="14">
        <v>0</v>
      </c>
      <c r="M53" s="14">
        <v>1</v>
      </c>
      <c r="N53" s="14">
        <v>4</v>
      </c>
      <c r="O53" s="14">
        <v>4</v>
      </c>
      <c r="P53" s="24">
        <v>57</v>
      </c>
    </row>
    <row r="54" spans="1:16" ht="22.5" x14ac:dyDescent="0.25">
      <c r="A54" s="30" t="s">
        <v>403</v>
      </c>
      <c r="B54" s="30" t="s">
        <v>404</v>
      </c>
      <c r="C54" s="14">
        <v>8</v>
      </c>
      <c r="D54" s="14">
        <v>10</v>
      </c>
      <c r="E54" s="31">
        <v>-0.2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11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405</v>
      </c>
      <c r="B55" s="30" t="s">
        <v>406</v>
      </c>
      <c r="C55" s="14">
        <v>6</v>
      </c>
      <c r="D55" s="14">
        <v>11</v>
      </c>
      <c r="E55" s="31">
        <v>-0.45454545454545398</v>
      </c>
      <c r="F55" s="14">
        <v>0</v>
      </c>
      <c r="G55" s="14">
        <v>0</v>
      </c>
      <c r="H55" s="14">
        <v>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407</v>
      </c>
      <c r="B56" s="30" t="s">
        <v>408</v>
      </c>
      <c r="C56" s="14">
        <v>39</v>
      </c>
      <c r="D56" s="14">
        <v>25</v>
      </c>
      <c r="E56" s="31">
        <v>0.56000000000000005</v>
      </c>
      <c r="F56" s="14">
        <v>0</v>
      </c>
      <c r="G56" s="14">
        <v>0</v>
      </c>
      <c r="H56" s="14">
        <v>13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1</v>
      </c>
      <c r="O56" s="14">
        <v>0</v>
      </c>
      <c r="P56" s="24">
        <v>2</v>
      </c>
    </row>
    <row r="57" spans="1:16" ht="22.5" x14ac:dyDescent="0.25">
      <c r="A57" s="30" t="s">
        <v>409</v>
      </c>
      <c r="B57" s="30" t="s">
        <v>410</v>
      </c>
      <c r="C57" s="14">
        <v>25</v>
      </c>
      <c r="D57" s="14">
        <v>29</v>
      </c>
      <c r="E57" s="31">
        <v>-0.13793103448275901</v>
      </c>
      <c r="F57" s="14">
        <v>3</v>
      </c>
      <c r="G57" s="14">
        <v>3</v>
      </c>
      <c r="H57" s="14">
        <v>15</v>
      </c>
      <c r="I57" s="14">
        <v>12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1</v>
      </c>
      <c r="P57" s="24">
        <v>16</v>
      </c>
    </row>
    <row r="58" spans="1:16" ht="22.5" x14ac:dyDescent="0.25">
      <c r="A58" s="30" t="s">
        <v>411</v>
      </c>
      <c r="B58" s="30" t="s">
        <v>412</v>
      </c>
      <c r="C58" s="14">
        <v>2</v>
      </c>
      <c r="D58" s="14">
        <v>2</v>
      </c>
      <c r="E58" s="31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4">
        <v>3</v>
      </c>
    </row>
    <row r="59" spans="1:16" ht="22.5" x14ac:dyDescent="0.25">
      <c r="A59" s="30" t="s">
        <v>413</v>
      </c>
      <c r="B59" s="30" t="s">
        <v>414</v>
      </c>
      <c r="C59" s="14">
        <v>5</v>
      </c>
      <c r="D59" s="14">
        <v>7</v>
      </c>
      <c r="E59" s="31">
        <v>-0.28571428571428598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6</v>
      </c>
      <c r="D60" s="14">
        <v>8</v>
      </c>
      <c r="E60" s="31">
        <v>-0.25</v>
      </c>
      <c r="F60" s="14">
        <v>0</v>
      </c>
      <c r="G60" s="14">
        <v>0</v>
      </c>
      <c r="H60" s="14">
        <v>3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417</v>
      </c>
      <c r="B61" s="30" t="s">
        <v>418</v>
      </c>
      <c r="C61" s="14">
        <v>22</v>
      </c>
      <c r="D61" s="14">
        <v>28</v>
      </c>
      <c r="E61" s="31">
        <v>-0.214285714285714</v>
      </c>
      <c r="F61" s="14">
        <v>1</v>
      </c>
      <c r="G61" s="14">
        <v>1</v>
      </c>
      <c r="H61" s="14">
        <v>27</v>
      </c>
      <c r="I61" s="14">
        <v>30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4">
        <v>19</v>
      </c>
    </row>
    <row r="62" spans="1:16" x14ac:dyDescent="0.25">
      <c r="A62" s="30" t="s">
        <v>419</v>
      </c>
      <c r="B62" s="30" t="s">
        <v>420</v>
      </c>
      <c r="C62" s="14">
        <v>15</v>
      </c>
      <c r="D62" s="14">
        <v>16</v>
      </c>
      <c r="E62" s="31">
        <v>-6.25E-2</v>
      </c>
      <c r="F62" s="14">
        <v>0</v>
      </c>
      <c r="G62" s="14">
        <v>0</v>
      </c>
      <c r="H62" s="14">
        <v>7</v>
      </c>
      <c r="I62" s="14">
        <v>4</v>
      </c>
      <c r="J62" s="14">
        <v>1</v>
      </c>
      <c r="K62" s="14">
        <v>1</v>
      </c>
      <c r="L62" s="14">
        <v>0</v>
      </c>
      <c r="M62" s="14">
        <v>0</v>
      </c>
      <c r="N62" s="14">
        <v>0</v>
      </c>
      <c r="O62" s="14">
        <v>1</v>
      </c>
      <c r="P62" s="24">
        <v>4</v>
      </c>
    </row>
    <row r="63" spans="1:16" ht="22.5" x14ac:dyDescent="0.25">
      <c r="A63" s="30" t="s">
        <v>421</v>
      </c>
      <c r="B63" s="30" t="s">
        <v>422</v>
      </c>
      <c r="C63" s="14">
        <v>70</v>
      </c>
      <c r="D63" s="14">
        <v>64</v>
      </c>
      <c r="E63" s="31">
        <v>9.375E-2</v>
      </c>
      <c r="F63" s="14">
        <v>0</v>
      </c>
      <c r="G63" s="14">
        <v>0</v>
      </c>
      <c r="H63" s="14">
        <v>17</v>
      </c>
      <c r="I63" s="14">
        <v>22</v>
      </c>
      <c r="J63" s="14">
        <v>6</v>
      </c>
      <c r="K63" s="14">
        <v>30</v>
      </c>
      <c r="L63" s="14">
        <v>0</v>
      </c>
      <c r="M63" s="14">
        <v>0</v>
      </c>
      <c r="N63" s="14">
        <v>0</v>
      </c>
      <c r="O63" s="14">
        <v>3</v>
      </c>
      <c r="P63" s="24">
        <v>17</v>
      </c>
    </row>
    <row r="64" spans="1:16" ht="22.5" x14ac:dyDescent="0.25">
      <c r="A64" s="30" t="s">
        <v>423</v>
      </c>
      <c r="B64" s="30" t="s">
        <v>424</v>
      </c>
      <c r="C64" s="14">
        <v>25</v>
      </c>
      <c r="D64" s="14">
        <v>13</v>
      </c>
      <c r="E64" s="31">
        <v>0.92307692307692302</v>
      </c>
      <c r="F64" s="14">
        <v>0</v>
      </c>
      <c r="G64" s="14">
        <v>0</v>
      </c>
      <c r="H64" s="14">
        <v>2</v>
      </c>
      <c r="I64" s="14">
        <v>0</v>
      </c>
      <c r="J64" s="14">
        <v>5</v>
      </c>
      <c r="K64" s="14">
        <v>8</v>
      </c>
      <c r="L64" s="14">
        <v>0</v>
      </c>
      <c r="M64" s="14">
        <v>0</v>
      </c>
      <c r="N64" s="14">
        <v>0</v>
      </c>
      <c r="O64" s="14">
        <v>0</v>
      </c>
      <c r="P64" s="24">
        <v>1</v>
      </c>
    </row>
    <row r="65" spans="1:16" ht="33.75" x14ac:dyDescent="0.25">
      <c r="A65" s="30" t="s">
        <v>425</v>
      </c>
      <c r="B65" s="30" t="s">
        <v>426</v>
      </c>
      <c r="C65" s="14">
        <v>5</v>
      </c>
      <c r="D65" s="14">
        <v>11</v>
      </c>
      <c r="E65" s="31">
        <v>-0.54545454545454497</v>
      </c>
      <c r="F65" s="14">
        <v>0</v>
      </c>
      <c r="G65" s="14">
        <v>0</v>
      </c>
      <c r="H65" s="14">
        <v>0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2</v>
      </c>
      <c r="D66" s="14">
        <v>0</v>
      </c>
      <c r="E66" s="31">
        <v>0</v>
      </c>
      <c r="F66" s="14">
        <v>1</v>
      </c>
      <c r="G66" s="14">
        <v>1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3</v>
      </c>
    </row>
    <row r="67" spans="1:16" ht="33.75" x14ac:dyDescent="0.25">
      <c r="A67" s="30" t="s">
        <v>429</v>
      </c>
      <c r="B67" s="30" t="s">
        <v>430</v>
      </c>
      <c r="C67" s="14">
        <v>2</v>
      </c>
      <c r="D67" s="14">
        <v>2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7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1</v>
      </c>
      <c r="D68" s="14">
        <v>3</v>
      </c>
      <c r="E68" s="31">
        <v>-0.66666666666666696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1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2</v>
      </c>
      <c r="E70" s="31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5</v>
      </c>
      <c r="E71" s="31">
        <v>-1</v>
      </c>
      <c r="F71" s="14">
        <v>0</v>
      </c>
      <c r="G71" s="14">
        <v>0</v>
      </c>
      <c r="H71" s="14">
        <v>1</v>
      </c>
      <c r="I71" s="14">
        <v>0</v>
      </c>
      <c r="J71" s="14">
        <v>0</v>
      </c>
      <c r="K71" s="14">
        <v>3</v>
      </c>
      <c r="L71" s="14">
        <v>0</v>
      </c>
      <c r="M71" s="14">
        <v>0</v>
      </c>
      <c r="N71" s="14">
        <v>0</v>
      </c>
      <c r="O71" s="14">
        <v>0</v>
      </c>
      <c r="P71" s="24">
        <v>3</v>
      </c>
    </row>
    <row r="72" spans="1:16" x14ac:dyDescent="0.25">
      <c r="A72" s="188" t="s">
        <v>439</v>
      </c>
      <c r="B72" s="189"/>
      <c r="C72" s="27">
        <v>7</v>
      </c>
      <c r="D72" s="27">
        <v>5</v>
      </c>
      <c r="E72" s="28">
        <v>0.4</v>
      </c>
      <c r="F72" s="27">
        <v>1</v>
      </c>
      <c r="G72" s="27">
        <v>1</v>
      </c>
      <c r="H72" s="27">
        <v>3</v>
      </c>
      <c r="I72" s="27">
        <v>4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1</v>
      </c>
      <c r="P72" s="29">
        <v>3</v>
      </c>
    </row>
    <row r="73" spans="1:16" x14ac:dyDescent="0.25">
      <c r="A73" s="30" t="s">
        <v>440</v>
      </c>
      <c r="B73" s="30" t="s">
        <v>441</v>
      </c>
      <c r="C73" s="14">
        <v>7</v>
      </c>
      <c r="D73" s="14">
        <v>5</v>
      </c>
      <c r="E73" s="31">
        <v>0.4</v>
      </c>
      <c r="F73" s="14">
        <v>1</v>
      </c>
      <c r="G73" s="14">
        <v>1</v>
      </c>
      <c r="H73" s="14">
        <v>3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24">
        <v>3</v>
      </c>
    </row>
    <row r="74" spans="1:16" x14ac:dyDescent="0.25">
      <c r="A74" s="188" t="s">
        <v>442</v>
      </c>
      <c r="B74" s="189"/>
      <c r="C74" s="27">
        <v>112</v>
      </c>
      <c r="D74" s="27">
        <v>151</v>
      </c>
      <c r="E74" s="28">
        <v>-0.258278145695364</v>
      </c>
      <c r="F74" s="27">
        <v>4</v>
      </c>
      <c r="G74" s="27">
        <v>1</v>
      </c>
      <c r="H74" s="27">
        <v>37</v>
      </c>
      <c r="I74" s="27">
        <v>25</v>
      </c>
      <c r="J74" s="27">
        <v>0</v>
      </c>
      <c r="K74" s="27">
        <v>0</v>
      </c>
      <c r="L74" s="27">
        <v>3</v>
      </c>
      <c r="M74" s="27">
        <v>5</v>
      </c>
      <c r="N74" s="27">
        <v>2</v>
      </c>
      <c r="O74" s="27">
        <v>0</v>
      </c>
      <c r="P74" s="29">
        <v>30</v>
      </c>
    </row>
    <row r="75" spans="1:16" x14ac:dyDescent="0.25">
      <c r="A75" s="30" t="s">
        <v>443</v>
      </c>
      <c r="B75" s="30" t="s">
        <v>444</v>
      </c>
      <c r="C75" s="14">
        <v>43</v>
      </c>
      <c r="D75" s="14">
        <v>42</v>
      </c>
      <c r="E75" s="31">
        <v>2.3809523809523801E-2</v>
      </c>
      <c r="F75" s="14">
        <v>0</v>
      </c>
      <c r="G75" s="14">
        <v>0</v>
      </c>
      <c r="H75" s="14">
        <v>16</v>
      </c>
      <c r="I75" s="14">
        <v>13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9</v>
      </c>
    </row>
    <row r="76" spans="1:16" ht="33.75" x14ac:dyDescent="0.25">
      <c r="A76" s="30" t="s">
        <v>445</v>
      </c>
      <c r="B76" s="30" t="s">
        <v>446</v>
      </c>
      <c r="C76" s="14">
        <v>2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34</v>
      </c>
      <c r="D77" s="14">
        <v>51</v>
      </c>
      <c r="E77" s="31">
        <v>-0.33333333333333298</v>
      </c>
      <c r="F77" s="14">
        <v>2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3</v>
      </c>
      <c r="M77" s="14">
        <v>5</v>
      </c>
      <c r="N77" s="14">
        <v>0</v>
      </c>
      <c r="O77" s="14">
        <v>0</v>
      </c>
      <c r="P77" s="24">
        <v>3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29</v>
      </c>
      <c r="D79" s="14">
        <v>51</v>
      </c>
      <c r="E79" s="31">
        <v>-0.43137254901960798</v>
      </c>
      <c r="F79" s="14">
        <v>2</v>
      </c>
      <c r="G79" s="14">
        <v>1</v>
      </c>
      <c r="H79" s="14">
        <v>16</v>
      </c>
      <c r="I79" s="14">
        <v>4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14</v>
      </c>
    </row>
    <row r="80" spans="1:16" ht="33.75" x14ac:dyDescent="0.25">
      <c r="A80" s="30" t="s">
        <v>453</v>
      </c>
      <c r="B80" s="30" t="s">
        <v>454</v>
      </c>
      <c r="C80" s="14">
        <v>3</v>
      </c>
      <c r="D80" s="14">
        <v>5</v>
      </c>
      <c r="E80" s="31">
        <v>-0.4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1</v>
      </c>
    </row>
    <row r="81" spans="1:16" ht="22.5" x14ac:dyDescent="0.25">
      <c r="A81" s="30" t="s">
        <v>455</v>
      </c>
      <c r="B81" s="30" t="s">
        <v>456</v>
      </c>
      <c r="C81" s="14">
        <v>1</v>
      </c>
      <c r="D81" s="14">
        <v>1</v>
      </c>
      <c r="E81" s="31">
        <v>0</v>
      </c>
      <c r="F81" s="14">
        <v>0</v>
      </c>
      <c r="G81" s="14">
        <v>0</v>
      </c>
      <c r="H81" s="14">
        <v>1</v>
      </c>
      <c r="I81" s="14">
        <v>5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3</v>
      </c>
    </row>
    <row r="82" spans="1:16" x14ac:dyDescent="0.25">
      <c r="A82" s="188" t="s">
        <v>457</v>
      </c>
      <c r="B82" s="189"/>
      <c r="C82" s="27">
        <v>167</v>
      </c>
      <c r="D82" s="27">
        <v>230</v>
      </c>
      <c r="E82" s="28">
        <v>-0.27391304347826101</v>
      </c>
      <c r="F82" s="27">
        <v>3</v>
      </c>
      <c r="G82" s="27">
        <v>7</v>
      </c>
      <c r="H82" s="27">
        <v>12</v>
      </c>
      <c r="I82" s="27">
        <v>5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29</v>
      </c>
    </row>
    <row r="83" spans="1:16" x14ac:dyDescent="0.25">
      <c r="A83" s="30" t="s">
        <v>458</v>
      </c>
      <c r="B83" s="30" t="s">
        <v>459</v>
      </c>
      <c r="C83" s="14">
        <v>59</v>
      </c>
      <c r="D83" s="14">
        <v>77</v>
      </c>
      <c r="E83" s="31">
        <v>-0.23376623376623401</v>
      </c>
      <c r="F83" s="14">
        <v>1</v>
      </c>
      <c r="G83" s="14">
        <v>0</v>
      </c>
      <c r="H83" s="14">
        <v>6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3</v>
      </c>
    </row>
    <row r="84" spans="1:16" x14ac:dyDescent="0.25">
      <c r="A84" s="30" t="s">
        <v>460</v>
      </c>
      <c r="B84" s="30" t="s">
        <v>461</v>
      </c>
      <c r="C84" s="14">
        <v>108</v>
      </c>
      <c r="D84" s="14">
        <v>153</v>
      </c>
      <c r="E84" s="31">
        <v>-0.29411764705882298</v>
      </c>
      <c r="F84" s="14">
        <v>2</v>
      </c>
      <c r="G84" s="14">
        <v>7</v>
      </c>
      <c r="H84" s="14">
        <v>6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26</v>
      </c>
    </row>
    <row r="85" spans="1:16" x14ac:dyDescent="0.25">
      <c r="A85" s="188" t="s">
        <v>462</v>
      </c>
      <c r="B85" s="189"/>
      <c r="C85" s="27">
        <v>1054</v>
      </c>
      <c r="D85" s="27">
        <v>1054</v>
      </c>
      <c r="E85" s="28">
        <v>0</v>
      </c>
      <c r="F85" s="27">
        <v>34</v>
      </c>
      <c r="G85" s="27">
        <v>13</v>
      </c>
      <c r="H85" s="27">
        <v>641</v>
      </c>
      <c r="I85" s="27">
        <v>375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9">
        <v>328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1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1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2</v>
      </c>
      <c r="E88" s="31">
        <v>-1</v>
      </c>
      <c r="F88" s="14">
        <v>0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23</v>
      </c>
      <c r="D89" s="14">
        <v>53</v>
      </c>
      <c r="E89" s="31">
        <v>-0.56603773584905703</v>
      </c>
      <c r="F89" s="14">
        <v>1</v>
      </c>
      <c r="G89" s="14">
        <v>2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47</v>
      </c>
      <c r="D91" s="14">
        <v>32</v>
      </c>
      <c r="E91" s="31">
        <v>0.46875</v>
      </c>
      <c r="F91" s="14">
        <v>0</v>
      </c>
      <c r="G91" s="14">
        <v>0</v>
      </c>
      <c r="H91" s="14">
        <v>8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2</v>
      </c>
    </row>
    <row r="92" spans="1:16" x14ac:dyDescent="0.25">
      <c r="A92" s="30" t="s">
        <v>475</v>
      </c>
      <c r="B92" s="30" t="s">
        <v>476</v>
      </c>
      <c r="C92" s="14">
        <v>379</v>
      </c>
      <c r="D92" s="14">
        <v>328</v>
      </c>
      <c r="E92" s="31">
        <v>0.155487804878049</v>
      </c>
      <c r="F92" s="14">
        <v>2</v>
      </c>
      <c r="G92" s="14">
        <v>5</v>
      </c>
      <c r="H92" s="14">
        <v>204</v>
      </c>
      <c r="I92" s="14">
        <v>215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190</v>
      </c>
    </row>
    <row r="93" spans="1:16" x14ac:dyDescent="0.25">
      <c r="A93" s="30" t="s">
        <v>477</v>
      </c>
      <c r="B93" s="30" t="s">
        <v>478</v>
      </c>
      <c r="C93" s="14">
        <v>41</v>
      </c>
      <c r="D93" s="14">
        <v>28</v>
      </c>
      <c r="E93" s="31">
        <v>0.46428571428571402</v>
      </c>
      <c r="F93" s="14">
        <v>2</v>
      </c>
      <c r="G93" s="14">
        <v>2</v>
      </c>
      <c r="H93" s="14">
        <v>15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3</v>
      </c>
    </row>
    <row r="94" spans="1:16" x14ac:dyDescent="0.25">
      <c r="A94" s="30" t="s">
        <v>479</v>
      </c>
      <c r="B94" s="30" t="s">
        <v>480</v>
      </c>
      <c r="C94" s="14">
        <v>547</v>
      </c>
      <c r="D94" s="14">
        <v>600</v>
      </c>
      <c r="E94" s="31">
        <v>-8.8333333333333305E-2</v>
      </c>
      <c r="F94" s="14">
        <v>27</v>
      </c>
      <c r="G94" s="14">
        <v>4</v>
      </c>
      <c r="H94" s="14">
        <v>413</v>
      </c>
      <c r="I94" s="14">
        <v>156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131</v>
      </c>
    </row>
    <row r="95" spans="1:16" ht="22.5" x14ac:dyDescent="0.25">
      <c r="A95" s="30" t="s">
        <v>481</v>
      </c>
      <c r="B95" s="30" t="s">
        <v>482</v>
      </c>
      <c r="C95" s="14">
        <v>15</v>
      </c>
      <c r="D95" s="14">
        <v>8</v>
      </c>
      <c r="E95" s="31">
        <v>0.875</v>
      </c>
      <c r="F95" s="14">
        <v>2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1</v>
      </c>
      <c r="D96" s="14">
        <v>1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8" t="s">
        <v>485</v>
      </c>
      <c r="B97" s="189"/>
      <c r="C97" s="27">
        <v>10318</v>
      </c>
      <c r="D97" s="27">
        <v>9202</v>
      </c>
      <c r="E97" s="28">
        <v>0.121277983047164</v>
      </c>
      <c r="F97" s="27">
        <v>544</v>
      </c>
      <c r="G97" s="27">
        <v>501</v>
      </c>
      <c r="H97" s="27">
        <v>3214</v>
      </c>
      <c r="I97" s="27">
        <v>2263</v>
      </c>
      <c r="J97" s="27">
        <v>1</v>
      </c>
      <c r="K97" s="27">
        <v>8</v>
      </c>
      <c r="L97" s="27">
        <v>0</v>
      </c>
      <c r="M97" s="27">
        <v>1</v>
      </c>
      <c r="N97" s="27">
        <v>29</v>
      </c>
      <c r="O97" s="27">
        <v>193</v>
      </c>
      <c r="P97" s="29">
        <v>2775</v>
      </c>
    </row>
    <row r="98" spans="1:16" x14ac:dyDescent="0.25">
      <c r="A98" s="30" t="s">
        <v>486</v>
      </c>
      <c r="B98" s="30" t="s">
        <v>487</v>
      </c>
      <c r="C98" s="14">
        <v>1954</v>
      </c>
      <c r="D98" s="14">
        <v>1560</v>
      </c>
      <c r="E98" s="31">
        <v>0.252564102564102</v>
      </c>
      <c r="F98" s="14">
        <v>134</v>
      </c>
      <c r="G98" s="14">
        <v>123</v>
      </c>
      <c r="H98" s="14">
        <v>414</v>
      </c>
      <c r="I98" s="14">
        <v>296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3</v>
      </c>
      <c r="P98" s="24">
        <v>431</v>
      </c>
    </row>
    <row r="99" spans="1:16" x14ac:dyDescent="0.25">
      <c r="A99" s="30" t="s">
        <v>488</v>
      </c>
      <c r="B99" s="30" t="s">
        <v>489</v>
      </c>
      <c r="C99" s="14">
        <v>1698</v>
      </c>
      <c r="D99" s="14">
        <v>1723</v>
      </c>
      <c r="E99" s="31">
        <v>-1.4509576320371399E-2</v>
      </c>
      <c r="F99" s="14">
        <v>203</v>
      </c>
      <c r="G99" s="14">
        <v>166</v>
      </c>
      <c r="H99" s="14">
        <v>1007</v>
      </c>
      <c r="I99" s="14">
        <v>453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31</v>
      </c>
      <c r="P99" s="24">
        <v>805</v>
      </c>
    </row>
    <row r="100" spans="1:16" ht="33.75" x14ac:dyDescent="0.25">
      <c r="A100" s="30" t="s">
        <v>490</v>
      </c>
      <c r="B100" s="30" t="s">
        <v>491</v>
      </c>
      <c r="C100" s="14">
        <v>128</v>
      </c>
      <c r="D100" s="14">
        <v>147</v>
      </c>
      <c r="E100" s="31">
        <v>-0.129251700680272</v>
      </c>
      <c r="F100" s="14">
        <v>37</v>
      </c>
      <c r="G100" s="14">
        <v>53</v>
      </c>
      <c r="H100" s="14">
        <v>111</v>
      </c>
      <c r="I100" s="14">
        <v>308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</v>
      </c>
      <c r="P100" s="24">
        <v>290</v>
      </c>
    </row>
    <row r="101" spans="1:16" ht="22.5" x14ac:dyDescent="0.25">
      <c r="A101" s="30" t="s">
        <v>492</v>
      </c>
      <c r="B101" s="30" t="s">
        <v>493</v>
      </c>
      <c r="C101" s="14">
        <v>1343</v>
      </c>
      <c r="D101" s="14">
        <v>972</v>
      </c>
      <c r="E101" s="31">
        <v>0.38168724279835398</v>
      </c>
      <c r="F101" s="14">
        <v>74</v>
      </c>
      <c r="G101" s="14">
        <v>67</v>
      </c>
      <c r="H101" s="14">
        <v>363</v>
      </c>
      <c r="I101" s="14">
        <v>278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148</v>
      </c>
      <c r="P101" s="24">
        <v>358</v>
      </c>
    </row>
    <row r="102" spans="1:16" x14ac:dyDescent="0.25">
      <c r="A102" s="30" t="s">
        <v>494</v>
      </c>
      <c r="B102" s="30" t="s">
        <v>495</v>
      </c>
      <c r="C102" s="14">
        <v>22</v>
      </c>
      <c r="D102" s="14">
        <v>23</v>
      </c>
      <c r="E102" s="31">
        <v>-4.3478260869565202E-2</v>
      </c>
      <c r="F102" s="14">
        <v>1</v>
      </c>
      <c r="G102" s="14">
        <v>0</v>
      </c>
      <c r="H102" s="14">
        <v>6</v>
      </c>
      <c r="I102" s="14">
        <v>6</v>
      </c>
      <c r="J102" s="14">
        <v>1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4">
        <v>5</v>
      </c>
    </row>
    <row r="103" spans="1:16" ht="22.5" x14ac:dyDescent="0.25">
      <c r="A103" s="30" t="s">
        <v>496</v>
      </c>
      <c r="B103" s="30" t="s">
        <v>497</v>
      </c>
      <c r="C103" s="14">
        <v>154</v>
      </c>
      <c r="D103" s="14">
        <v>166</v>
      </c>
      <c r="E103" s="31">
        <v>-7.2289156626505993E-2</v>
      </c>
      <c r="F103" s="14">
        <v>19</v>
      </c>
      <c r="G103" s="14">
        <v>10</v>
      </c>
      <c r="H103" s="14">
        <v>83</v>
      </c>
      <c r="I103" s="14">
        <v>68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57</v>
      </c>
    </row>
    <row r="104" spans="1:16" x14ac:dyDescent="0.25">
      <c r="A104" s="30" t="s">
        <v>498</v>
      </c>
      <c r="B104" s="30" t="s">
        <v>499</v>
      </c>
      <c r="C104" s="14">
        <v>782</v>
      </c>
      <c r="D104" s="14">
        <v>543</v>
      </c>
      <c r="E104" s="31">
        <v>0.44014732965009201</v>
      </c>
      <c r="F104" s="14">
        <v>0</v>
      </c>
      <c r="G104" s="14">
        <v>0</v>
      </c>
      <c r="H104" s="14">
        <v>7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3</v>
      </c>
    </row>
    <row r="105" spans="1:16" x14ac:dyDescent="0.25">
      <c r="A105" s="30" t="s">
        <v>500</v>
      </c>
      <c r="B105" s="30" t="s">
        <v>501</v>
      </c>
      <c r="C105" s="14">
        <v>2044</v>
      </c>
      <c r="D105" s="14">
        <v>1930</v>
      </c>
      <c r="E105" s="31">
        <v>5.9067357512953403E-2</v>
      </c>
      <c r="F105" s="14">
        <v>24</v>
      </c>
      <c r="G105" s="14">
        <v>24</v>
      </c>
      <c r="H105" s="14">
        <v>632</v>
      </c>
      <c r="I105" s="14">
        <v>402</v>
      </c>
      <c r="J105" s="14">
        <v>0</v>
      </c>
      <c r="K105" s="14">
        <v>1</v>
      </c>
      <c r="L105" s="14">
        <v>0</v>
      </c>
      <c r="M105" s="14">
        <v>0</v>
      </c>
      <c r="N105" s="14">
        <v>13</v>
      </c>
      <c r="O105" s="14">
        <v>2</v>
      </c>
      <c r="P105" s="24">
        <v>320</v>
      </c>
    </row>
    <row r="106" spans="1:16" ht="22.5" x14ac:dyDescent="0.25">
      <c r="A106" s="30" t="s">
        <v>502</v>
      </c>
      <c r="B106" s="30" t="s">
        <v>503</v>
      </c>
      <c r="C106" s="14">
        <v>767</v>
      </c>
      <c r="D106" s="14">
        <v>642</v>
      </c>
      <c r="E106" s="31">
        <v>0.194704049844237</v>
      </c>
      <c r="F106" s="14">
        <v>19</v>
      </c>
      <c r="G106" s="14">
        <v>14</v>
      </c>
      <c r="H106" s="14">
        <v>204</v>
      </c>
      <c r="I106" s="14">
        <v>114</v>
      </c>
      <c r="J106" s="14">
        <v>0</v>
      </c>
      <c r="K106" s="14">
        <v>1</v>
      </c>
      <c r="L106" s="14">
        <v>0</v>
      </c>
      <c r="M106" s="14">
        <v>0</v>
      </c>
      <c r="N106" s="14">
        <v>8</v>
      </c>
      <c r="O106" s="14">
        <v>0</v>
      </c>
      <c r="P106" s="24">
        <v>107</v>
      </c>
    </row>
    <row r="107" spans="1:16" ht="22.5" x14ac:dyDescent="0.25">
      <c r="A107" s="30" t="s">
        <v>504</v>
      </c>
      <c r="B107" s="30" t="s">
        <v>505</v>
      </c>
      <c r="C107" s="14">
        <v>69</v>
      </c>
      <c r="D107" s="14">
        <v>144</v>
      </c>
      <c r="E107" s="31">
        <v>-0.52083333333333304</v>
      </c>
      <c r="F107" s="14">
        <v>0</v>
      </c>
      <c r="G107" s="14">
        <v>1</v>
      </c>
      <c r="H107" s="14">
        <v>21</v>
      </c>
      <c r="I107" s="14">
        <v>36</v>
      </c>
      <c r="J107" s="14">
        <v>0</v>
      </c>
      <c r="K107" s="14">
        <v>3</v>
      </c>
      <c r="L107" s="14">
        <v>0</v>
      </c>
      <c r="M107" s="14">
        <v>0</v>
      </c>
      <c r="N107" s="14">
        <v>0</v>
      </c>
      <c r="O107" s="14">
        <v>0</v>
      </c>
      <c r="P107" s="24">
        <v>23</v>
      </c>
    </row>
    <row r="108" spans="1:16" x14ac:dyDescent="0.25">
      <c r="A108" s="30" t="s">
        <v>506</v>
      </c>
      <c r="B108" s="30" t="s">
        <v>507</v>
      </c>
      <c r="C108" s="14">
        <v>20</v>
      </c>
      <c r="D108" s="14">
        <v>25</v>
      </c>
      <c r="E108" s="31">
        <v>-0.2</v>
      </c>
      <c r="F108" s="14">
        <v>0</v>
      </c>
      <c r="G108" s="14">
        <v>0</v>
      </c>
      <c r="H108" s="14">
        <v>26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4">
        <v>3</v>
      </c>
    </row>
    <row r="109" spans="1:16" x14ac:dyDescent="0.25">
      <c r="A109" s="30" t="s">
        <v>508</v>
      </c>
      <c r="B109" s="30" t="s">
        <v>509</v>
      </c>
      <c r="C109" s="14">
        <v>11</v>
      </c>
      <c r="D109" s="14">
        <v>4</v>
      </c>
      <c r="E109" s="31">
        <v>1.75</v>
      </c>
      <c r="F109" s="14">
        <v>1</v>
      </c>
      <c r="G109" s="14">
        <v>0</v>
      </c>
      <c r="H109" s="14">
        <v>6</v>
      </c>
      <c r="I109" s="14">
        <v>6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10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1</v>
      </c>
      <c r="E110" s="31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1118</v>
      </c>
      <c r="D111" s="14">
        <v>1121</v>
      </c>
      <c r="E111" s="31">
        <v>-2.67618198037467E-3</v>
      </c>
      <c r="F111" s="14">
        <v>28</v>
      </c>
      <c r="G111" s="14">
        <v>38</v>
      </c>
      <c r="H111" s="14">
        <v>192</v>
      </c>
      <c r="I111" s="14">
        <v>166</v>
      </c>
      <c r="J111" s="14">
        <v>0</v>
      </c>
      <c r="K111" s="14">
        <v>1</v>
      </c>
      <c r="L111" s="14">
        <v>0</v>
      </c>
      <c r="M111" s="14">
        <v>0</v>
      </c>
      <c r="N111" s="14">
        <v>1</v>
      </c>
      <c r="O111" s="14">
        <v>1</v>
      </c>
      <c r="P111" s="24">
        <v>212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1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2</v>
      </c>
      <c r="D113" s="14">
        <v>1</v>
      </c>
      <c r="E113" s="31">
        <v>1</v>
      </c>
      <c r="F113" s="14">
        <v>0</v>
      </c>
      <c r="G113" s="14">
        <v>0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2</v>
      </c>
      <c r="D114" s="14">
        <v>17</v>
      </c>
      <c r="E114" s="31">
        <v>-0.88235294117647001</v>
      </c>
      <c r="F114" s="14">
        <v>0</v>
      </c>
      <c r="G114" s="14">
        <v>1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2</v>
      </c>
    </row>
    <row r="115" spans="1:16" ht="22.5" x14ac:dyDescent="0.25">
      <c r="A115" s="30" t="s">
        <v>520</v>
      </c>
      <c r="B115" s="30" t="s">
        <v>521</v>
      </c>
      <c r="C115" s="14">
        <v>10</v>
      </c>
      <c r="D115" s="14">
        <v>8</v>
      </c>
      <c r="E115" s="31">
        <v>0.25</v>
      </c>
      <c r="F115" s="14">
        <v>0</v>
      </c>
      <c r="G115" s="14">
        <v>0</v>
      </c>
      <c r="H115" s="14">
        <v>9</v>
      </c>
      <c r="I115" s="14">
        <v>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9</v>
      </c>
    </row>
    <row r="116" spans="1:16" ht="33.75" x14ac:dyDescent="0.25">
      <c r="A116" s="30" t="s">
        <v>522</v>
      </c>
      <c r="B116" s="30" t="s">
        <v>523</v>
      </c>
      <c r="C116" s="14">
        <v>19</v>
      </c>
      <c r="D116" s="14">
        <v>29</v>
      </c>
      <c r="E116" s="31">
        <v>-0.34482758620689602</v>
      </c>
      <c r="F116" s="14">
        <v>2</v>
      </c>
      <c r="G116" s="14">
        <v>2</v>
      </c>
      <c r="H116" s="14">
        <v>15</v>
      </c>
      <c r="I116" s="14">
        <v>5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7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2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3</v>
      </c>
      <c r="D118" s="14">
        <v>2</v>
      </c>
      <c r="E118" s="31">
        <v>0.5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6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3</v>
      </c>
      <c r="E119" s="31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9</v>
      </c>
      <c r="D120" s="14">
        <v>18</v>
      </c>
      <c r="E120" s="31">
        <v>-0.5</v>
      </c>
      <c r="F120" s="14">
        <v>0</v>
      </c>
      <c r="G120" s="14">
        <v>0</v>
      </c>
      <c r="H120" s="14">
        <v>3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73</v>
      </c>
      <c r="D121" s="14">
        <v>60</v>
      </c>
      <c r="E121" s="31">
        <v>0.21666666666666701</v>
      </c>
      <c r="F121" s="14">
        <v>2</v>
      </c>
      <c r="G121" s="14">
        <v>2</v>
      </c>
      <c r="H121" s="14">
        <v>56</v>
      </c>
      <c r="I121" s="14">
        <v>65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73</v>
      </c>
    </row>
    <row r="122" spans="1:16" x14ac:dyDescent="0.25">
      <c r="A122" s="30" t="s">
        <v>534</v>
      </c>
      <c r="B122" s="30" t="s">
        <v>535</v>
      </c>
      <c r="C122" s="14">
        <v>19</v>
      </c>
      <c r="D122" s="14">
        <v>20</v>
      </c>
      <c r="E122" s="31">
        <v>-0.05</v>
      </c>
      <c r="F122" s="14">
        <v>0</v>
      </c>
      <c r="G122" s="14">
        <v>0</v>
      </c>
      <c r="H122" s="14">
        <v>15</v>
      </c>
      <c r="I122" s="14">
        <v>13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2</v>
      </c>
    </row>
    <row r="123" spans="1:16" x14ac:dyDescent="0.25">
      <c r="A123" s="30" t="s">
        <v>536</v>
      </c>
      <c r="B123" s="30" t="s">
        <v>537</v>
      </c>
      <c r="C123" s="14">
        <v>1</v>
      </c>
      <c r="D123" s="14">
        <v>4</v>
      </c>
      <c r="E123" s="31">
        <v>-0.75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1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21</v>
      </c>
      <c r="D126" s="14">
        <v>12</v>
      </c>
      <c r="E126" s="31">
        <v>0.75</v>
      </c>
      <c r="F126" s="14">
        <v>0</v>
      </c>
      <c r="G126" s="14">
        <v>0</v>
      </c>
      <c r="H126" s="14">
        <v>7</v>
      </c>
      <c r="I126" s="14">
        <v>6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3</v>
      </c>
    </row>
    <row r="127" spans="1:16" ht="22.5" x14ac:dyDescent="0.25">
      <c r="A127" s="30" t="s">
        <v>544</v>
      </c>
      <c r="B127" s="30" t="s">
        <v>545</v>
      </c>
      <c r="C127" s="14">
        <v>31</v>
      </c>
      <c r="D127" s="14">
        <v>4</v>
      </c>
      <c r="E127" s="31">
        <v>6.75</v>
      </c>
      <c r="F127" s="14">
        <v>0</v>
      </c>
      <c r="G127" s="14">
        <v>0</v>
      </c>
      <c r="H127" s="14">
        <v>8</v>
      </c>
      <c r="I127" s="14">
        <v>1</v>
      </c>
      <c r="J127" s="14">
        <v>0</v>
      </c>
      <c r="K127" s="14">
        <v>1</v>
      </c>
      <c r="L127" s="14">
        <v>0</v>
      </c>
      <c r="M127" s="14">
        <v>0</v>
      </c>
      <c r="N127" s="14">
        <v>0</v>
      </c>
      <c r="O127" s="14">
        <v>0</v>
      </c>
      <c r="P127" s="24">
        <v>3</v>
      </c>
    </row>
    <row r="128" spans="1:16" ht="22.5" x14ac:dyDescent="0.25">
      <c r="A128" s="30" t="s">
        <v>546</v>
      </c>
      <c r="B128" s="30" t="s">
        <v>547</v>
      </c>
      <c r="C128" s="14">
        <v>14</v>
      </c>
      <c r="D128" s="14">
        <v>19</v>
      </c>
      <c r="E128" s="31">
        <v>-0.26315789473684198</v>
      </c>
      <c r="F128" s="14">
        <v>0</v>
      </c>
      <c r="G128" s="14">
        <v>0</v>
      </c>
      <c r="H128" s="14">
        <v>18</v>
      </c>
      <c r="I128" s="14">
        <v>24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39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1</v>
      </c>
    </row>
    <row r="130" spans="1:16" ht="33.75" x14ac:dyDescent="0.25">
      <c r="A130" s="30" t="s">
        <v>550</v>
      </c>
      <c r="B130" s="30" t="s">
        <v>551</v>
      </c>
      <c r="C130" s="14">
        <v>4</v>
      </c>
      <c r="D130" s="14">
        <v>2</v>
      </c>
      <c r="E130" s="31">
        <v>1</v>
      </c>
      <c r="F130" s="14">
        <v>0</v>
      </c>
      <c r="G130" s="14">
        <v>0</v>
      </c>
      <c r="H130" s="14">
        <v>6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6</v>
      </c>
    </row>
    <row r="131" spans="1:16" x14ac:dyDescent="0.25">
      <c r="A131" s="188" t="s">
        <v>552</v>
      </c>
      <c r="B131" s="189"/>
      <c r="C131" s="27">
        <v>18</v>
      </c>
      <c r="D131" s="27">
        <v>33</v>
      </c>
      <c r="E131" s="28">
        <v>-0.45454545454545398</v>
      </c>
      <c r="F131" s="27">
        <v>0</v>
      </c>
      <c r="G131" s="27">
        <v>0</v>
      </c>
      <c r="H131" s="27">
        <v>20</v>
      </c>
      <c r="I131" s="27">
        <v>16</v>
      </c>
      <c r="J131" s="27">
        <v>0</v>
      </c>
      <c r="K131" s="27">
        <v>0</v>
      </c>
      <c r="L131" s="27">
        <v>0</v>
      </c>
      <c r="M131" s="27">
        <v>0</v>
      </c>
      <c r="N131" s="27">
        <v>21</v>
      </c>
      <c r="O131" s="27">
        <v>0</v>
      </c>
      <c r="P131" s="29">
        <v>18</v>
      </c>
    </row>
    <row r="132" spans="1:16" x14ac:dyDescent="0.25">
      <c r="A132" s="30" t="s">
        <v>553</v>
      </c>
      <c r="B132" s="30" t="s">
        <v>554</v>
      </c>
      <c r="C132" s="14">
        <v>4</v>
      </c>
      <c r="D132" s="14">
        <v>12</v>
      </c>
      <c r="E132" s="31">
        <v>-0.66666666666666696</v>
      </c>
      <c r="F132" s="14">
        <v>0</v>
      </c>
      <c r="G132" s="14">
        <v>0</v>
      </c>
      <c r="H132" s="14">
        <v>6</v>
      </c>
      <c r="I132" s="14">
        <v>5</v>
      </c>
      <c r="J132" s="14">
        <v>0</v>
      </c>
      <c r="K132" s="14">
        <v>0</v>
      </c>
      <c r="L132" s="14">
        <v>0</v>
      </c>
      <c r="M132" s="14">
        <v>0</v>
      </c>
      <c r="N132" s="14">
        <v>14</v>
      </c>
      <c r="O132" s="14">
        <v>0</v>
      </c>
      <c r="P132" s="24">
        <v>12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6</v>
      </c>
      <c r="D134" s="14">
        <v>6</v>
      </c>
      <c r="E134" s="31">
        <v>0</v>
      </c>
      <c r="F134" s="14">
        <v>0</v>
      </c>
      <c r="G134" s="14">
        <v>0</v>
      </c>
      <c r="H134" s="14">
        <v>6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4</v>
      </c>
    </row>
    <row r="135" spans="1:16" x14ac:dyDescent="0.25">
      <c r="A135" s="30" t="s">
        <v>559</v>
      </c>
      <c r="B135" s="30" t="s">
        <v>560</v>
      </c>
      <c r="C135" s="14">
        <v>6</v>
      </c>
      <c r="D135" s="14">
        <v>14</v>
      </c>
      <c r="E135" s="31">
        <v>-0.57142857142857095</v>
      </c>
      <c r="F135" s="14">
        <v>0</v>
      </c>
      <c r="G135" s="14">
        <v>0</v>
      </c>
      <c r="H135" s="14">
        <v>8</v>
      </c>
      <c r="I135" s="14">
        <v>6</v>
      </c>
      <c r="J135" s="14">
        <v>0</v>
      </c>
      <c r="K135" s="14">
        <v>0</v>
      </c>
      <c r="L135" s="14">
        <v>0</v>
      </c>
      <c r="M135" s="14">
        <v>0</v>
      </c>
      <c r="N135" s="14">
        <v>6</v>
      </c>
      <c r="O135" s="14">
        <v>0</v>
      </c>
      <c r="P135" s="24">
        <v>1</v>
      </c>
    </row>
    <row r="136" spans="1:16" x14ac:dyDescent="0.25">
      <c r="A136" s="30" t="s">
        <v>561</v>
      </c>
      <c r="B136" s="30" t="s">
        <v>562</v>
      </c>
      <c r="C136" s="14">
        <v>2</v>
      </c>
      <c r="D136" s="14">
        <v>1</v>
      </c>
      <c r="E136" s="31">
        <v>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1</v>
      </c>
    </row>
    <row r="137" spans="1:16" x14ac:dyDescent="0.25">
      <c r="A137" s="188" t="s">
        <v>563</v>
      </c>
      <c r="B137" s="189"/>
      <c r="C137" s="27">
        <v>122</v>
      </c>
      <c r="D137" s="27">
        <v>124</v>
      </c>
      <c r="E137" s="28">
        <v>-1.6129032258064498E-2</v>
      </c>
      <c r="F137" s="27">
        <v>0</v>
      </c>
      <c r="G137" s="27">
        <v>0</v>
      </c>
      <c r="H137" s="27">
        <v>21</v>
      </c>
      <c r="I137" s="27">
        <v>19</v>
      </c>
      <c r="J137" s="27">
        <v>0</v>
      </c>
      <c r="K137" s="27">
        <v>0</v>
      </c>
      <c r="L137" s="27">
        <v>0</v>
      </c>
      <c r="M137" s="27">
        <v>0</v>
      </c>
      <c r="N137" s="27">
        <v>271</v>
      </c>
      <c r="O137" s="27">
        <v>0</v>
      </c>
      <c r="P137" s="29">
        <v>18</v>
      </c>
    </row>
    <row r="138" spans="1:16" ht="22.5" x14ac:dyDescent="0.25">
      <c r="A138" s="30" t="s">
        <v>564</v>
      </c>
      <c r="B138" s="30" t="s">
        <v>565</v>
      </c>
      <c r="C138" s="14">
        <v>4</v>
      </c>
      <c r="D138" s="14">
        <v>10</v>
      </c>
      <c r="E138" s="31">
        <v>-0.6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4</v>
      </c>
      <c r="E139" s="31">
        <v>-0.75</v>
      </c>
      <c r="F139" s="14">
        <v>0</v>
      </c>
      <c r="G139" s="14">
        <v>0</v>
      </c>
      <c r="H139" s="14">
        <v>2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2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115</v>
      </c>
      <c r="D142" s="14">
        <v>106</v>
      </c>
      <c r="E142" s="31">
        <v>8.4905660377358499E-2</v>
      </c>
      <c r="F142" s="14">
        <v>0</v>
      </c>
      <c r="G142" s="14">
        <v>0</v>
      </c>
      <c r="H142" s="14">
        <v>18</v>
      </c>
      <c r="I142" s="14">
        <v>13</v>
      </c>
      <c r="J142" s="14">
        <v>0</v>
      </c>
      <c r="K142" s="14">
        <v>0</v>
      </c>
      <c r="L142" s="14">
        <v>0</v>
      </c>
      <c r="M142" s="14">
        <v>0</v>
      </c>
      <c r="N142" s="14">
        <v>271</v>
      </c>
      <c r="O142" s="14">
        <v>0</v>
      </c>
      <c r="P142" s="24">
        <v>8</v>
      </c>
    </row>
    <row r="143" spans="1:16" ht="33.75" x14ac:dyDescent="0.25">
      <c r="A143" s="30" t="s">
        <v>574</v>
      </c>
      <c r="B143" s="30" t="s">
        <v>575</v>
      </c>
      <c r="C143" s="14">
        <v>0</v>
      </c>
      <c r="D143" s="14">
        <v>4</v>
      </c>
      <c r="E143" s="31">
        <v>-1</v>
      </c>
      <c r="F143" s="14">
        <v>0</v>
      </c>
      <c r="G143" s="14">
        <v>0</v>
      </c>
      <c r="H143" s="14">
        <v>1</v>
      </c>
      <c r="I143" s="14">
        <v>5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10</v>
      </c>
    </row>
    <row r="144" spans="1:16" x14ac:dyDescent="0.25">
      <c r="A144" s="188" t="s">
        <v>576</v>
      </c>
      <c r="B144" s="189"/>
      <c r="C144" s="27">
        <v>8</v>
      </c>
      <c r="D144" s="27">
        <v>1</v>
      </c>
      <c r="E144" s="28">
        <v>7</v>
      </c>
      <c r="F144" s="27">
        <v>0</v>
      </c>
      <c r="G144" s="27">
        <v>0</v>
      </c>
      <c r="H144" s="27">
        <v>3</v>
      </c>
      <c r="I144" s="27">
        <v>5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1</v>
      </c>
      <c r="P144" s="29">
        <v>2</v>
      </c>
    </row>
    <row r="145" spans="1:16" ht="33.75" x14ac:dyDescent="0.25">
      <c r="A145" s="30" t="s">
        <v>577</v>
      </c>
      <c r="B145" s="30" t="s">
        <v>578</v>
      </c>
      <c r="C145" s="14">
        <v>6</v>
      </c>
      <c r="D145" s="14">
        <v>0</v>
      </c>
      <c r="E145" s="31">
        <v>0</v>
      </c>
      <c r="F145" s="14">
        <v>0</v>
      </c>
      <c r="G145" s="14">
        <v>0</v>
      </c>
      <c r="H145" s="14">
        <v>2</v>
      </c>
      <c r="I145" s="14">
        <v>3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1</v>
      </c>
    </row>
    <row r="146" spans="1:16" ht="22.5" x14ac:dyDescent="0.25">
      <c r="A146" s="30" t="s">
        <v>579</v>
      </c>
      <c r="B146" s="30" t="s">
        <v>580</v>
      </c>
      <c r="C146" s="14">
        <v>2</v>
      </c>
      <c r="D146" s="14">
        <v>1</v>
      </c>
      <c r="E146" s="31">
        <v>1</v>
      </c>
      <c r="F146" s="14">
        <v>0</v>
      </c>
      <c r="G146" s="14">
        <v>0</v>
      </c>
      <c r="H146" s="14">
        <v>1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24">
        <v>1</v>
      </c>
    </row>
    <row r="147" spans="1:16" x14ac:dyDescent="0.25">
      <c r="A147" s="188" t="s">
        <v>581</v>
      </c>
      <c r="B147" s="189"/>
      <c r="C147" s="27">
        <v>228</v>
      </c>
      <c r="D147" s="27">
        <v>181</v>
      </c>
      <c r="E147" s="28">
        <v>0.25966850828729299</v>
      </c>
      <c r="F147" s="27">
        <v>6</v>
      </c>
      <c r="G147" s="27">
        <v>2</v>
      </c>
      <c r="H147" s="27">
        <v>106</v>
      </c>
      <c r="I147" s="27">
        <v>48</v>
      </c>
      <c r="J147" s="27">
        <v>0</v>
      </c>
      <c r="K147" s="27">
        <v>0</v>
      </c>
      <c r="L147" s="27">
        <v>0</v>
      </c>
      <c r="M147" s="27">
        <v>0</v>
      </c>
      <c r="N147" s="27">
        <v>158</v>
      </c>
      <c r="O147" s="27">
        <v>0</v>
      </c>
      <c r="P147" s="29">
        <v>64</v>
      </c>
    </row>
    <row r="148" spans="1:16" ht="22.5" x14ac:dyDescent="0.25">
      <c r="A148" s="30" t="s">
        <v>582</v>
      </c>
      <c r="B148" s="30" t="s">
        <v>583</v>
      </c>
      <c r="C148" s="14">
        <v>106</v>
      </c>
      <c r="D148" s="14">
        <v>76</v>
      </c>
      <c r="E148" s="31">
        <v>0.394736842105263</v>
      </c>
      <c r="F148" s="14">
        <v>1</v>
      </c>
      <c r="G148" s="14">
        <v>1</v>
      </c>
      <c r="H148" s="14">
        <v>59</v>
      </c>
      <c r="I148" s="14">
        <v>26</v>
      </c>
      <c r="J148" s="14">
        <v>0</v>
      </c>
      <c r="K148" s="14">
        <v>0</v>
      </c>
      <c r="L148" s="14">
        <v>0</v>
      </c>
      <c r="M148" s="14">
        <v>0</v>
      </c>
      <c r="N148" s="14">
        <v>119</v>
      </c>
      <c r="O148" s="14">
        <v>0</v>
      </c>
      <c r="P148" s="24">
        <v>33</v>
      </c>
    </row>
    <row r="149" spans="1:16" ht="22.5" x14ac:dyDescent="0.25">
      <c r="A149" s="30" t="s">
        <v>584</v>
      </c>
      <c r="B149" s="30" t="s">
        <v>585</v>
      </c>
      <c r="C149" s="14">
        <v>19</v>
      </c>
      <c r="D149" s="14">
        <v>13</v>
      </c>
      <c r="E149" s="31">
        <v>0.46153846153846101</v>
      </c>
      <c r="F149" s="14">
        <v>0</v>
      </c>
      <c r="G149" s="14">
        <v>0</v>
      </c>
      <c r="H149" s="14">
        <v>5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4">
        <v>2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17</v>
      </c>
      <c r="D151" s="14">
        <v>18</v>
      </c>
      <c r="E151" s="31">
        <v>-5.5555555555555601E-2</v>
      </c>
      <c r="F151" s="14">
        <v>0</v>
      </c>
      <c r="G151" s="14">
        <v>0</v>
      </c>
      <c r="H151" s="14">
        <v>7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17</v>
      </c>
      <c r="O151" s="14">
        <v>0</v>
      </c>
      <c r="P151" s="24">
        <v>5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1</v>
      </c>
      <c r="E152" s="31">
        <v>-1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25">
      <c r="A154" s="30" t="s">
        <v>594</v>
      </c>
      <c r="B154" s="30" t="s">
        <v>595</v>
      </c>
      <c r="C154" s="14">
        <v>18</v>
      </c>
      <c r="D154" s="14">
        <v>26</v>
      </c>
      <c r="E154" s="31">
        <v>-0.30769230769230799</v>
      </c>
      <c r="F154" s="14">
        <v>2</v>
      </c>
      <c r="G154" s="14">
        <v>0</v>
      </c>
      <c r="H154" s="14">
        <v>18</v>
      </c>
      <c r="I154" s="14">
        <v>9</v>
      </c>
      <c r="J154" s="14">
        <v>0</v>
      </c>
      <c r="K154" s="14">
        <v>0</v>
      </c>
      <c r="L154" s="14">
        <v>0</v>
      </c>
      <c r="M154" s="14">
        <v>0</v>
      </c>
      <c r="N154" s="14">
        <v>12</v>
      </c>
      <c r="O154" s="14">
        <v>0</v>
      </c>
      <c r="P154" s="24">
        <v>8</v>
      </c>
    </row>
    <row r="155" spans="1:16" ht="22.5" x14ac:dyDescent="0.25">
      <c r="A155" s="30" t="s">
        <v>596</v>
      </c>
      <c r="B155" s="30" t="s">
        <v>597</v>
      </c>
      <c r="C155" s="14">
        <v>67</v>
      </c>
      <c r="D155" s="14">
        <v>45</v>
      </c>
      <c r="E155" s="31">
        <v>0.48888888888888898</v>
      </c>
      <c r="F155" s="14">
        <v>3</v>
      </c>
      <c r="G155" s="14">
        <v>1</v>
      </c>
      <c r="H155" s="14">
        <v>15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4">
        <v>14</v>
      </c>
    </row>
    <row r="156" spans="1:16" x14ac:dyDescent="0.25">
      <c r="A156" s="188" t="s">
        <v>598</v>
      </c>
      <c r="B156" s="189"/>
      <c r="C156" s="27">
        <v>47</v>
      </c>
      <c r="D156" s="27">
        <v>64</v>
      </c>
      <c r="E156" s="28">
        <v>-0.265625</v>
      </c>
      <c r="F156" s="27">
        <v>0</v>
      </c>
      <c r="G156" s="27">
        <v>0</v>
      </c>
      <c r="H156" s="27">
        <v>13</v>
      </c>
      <c r="I156" s="27">
        <v>7</v>
      </c>
      <c r="J156" s="27">
        <v>4</v>
      </c>
      <c r="K156" s="27">
        <v>4</v>
      </c>
      <c r="L156" s="27">
        <v>0</v>
      </c>
      <c r="M156" s="27">
        <v>0</v>
      </c>
      <c r="N156" s="27">
        <v>45</v>
      </c>
      <c r="O156" s="27">
        <v>3</v>
      </c>
      <c r="P156" s="29">
        <v>4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1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4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5</v>
      </c>
      <c r="D161" s="14">
        <v>8</v>
      </c>
      <c r="E161" s="31">
        <v>-0.375</v>
      </c>
      <c r="F161" s="14">
        <v>0</v>
      </c>
      <c r="G161" s="14">
        <v>0</v>
      </c>
      <c r="H161" s="14">
        <v>2</v>
      </c>
      <c r="I161" s="14">
        <v>0</v>
      </c>
      <c r="J161" s="14">
        <v>3</v>
      </c>
      <c r="K161" s="14">
        <v>4</v>
      </c>
      <c r="L161" s="14">
        <v>0</v>
      </c>
      <c r="M161" s="14">
        <v>0</v>
      </c>
      <c r="N161" s="14">
        <v>0</v>
      </c>
      <c r="O161" s="14">
        <v>3</v>
      </c>
      <c r="P161" s="24">
        <v>3</v>
      </c>
    </row>
    <row r="162" spans="1:16" x14ac:dyDescent="0.25">
      <c r="A162" s="30" t="s">
        <v>609</v>
      </c>
      <c r="B162" s="30" t="s">
        <v>610</v>
      </c>
      <c r="C162" s="14">
        <v>14</v>
      </c>
      <c r="D162" s="14">
        <v>18</v>
      </c>
      <c r="E162" s="31">
        <v>-0.22222222222222199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45</v>
      </c>
      <c r="O162" s="14">
        <v>0</v>
      </c>
      <c r="P162" s="24">
        <v>1</v>
      </c>
    </row>
    <row r="163" spans="1:16" ht="22.5" x14ac:dyDescent="0.25">
      <c r="A163" s="30" t="s">
        <v>611</v>
      </c>
      <c r="B163" s="30" t="s">
        <v>612</v>
      </c>
      <c r="C163" s="14">
        <v>8</v>
      </c>
      <c r="D163" s="14">
        <v>11</v>
      </c>
      <c r="E163" s="31">
        <v>-0.27272727272727298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5</v>
      </c>
      <c r="D164" s="14">
        <v>3</v>
      </c>
      <c r="E164" s="31">
        <v>0.66666666666666696</v>
      </c>
      <c r="F164" s="14">
        <v>0</v>
      </c>
      <c r="G164" s="14">
        <v>0</v>
      </c>
      <c r="H164" s="14">
        <v>0</v>
      </c>
      <c r="I164" s="14">
        <v>1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15</v>
      </c>
      <c r="D165" s="14">
        <v>20</v>
      </c>
      <c r="E165" s="31">
        <v>-0.25</v>
      </c>
      <c r="F165" s="14">
        <v>0</v>
      </c>
      <c r="G165" s="14">
        <v>0</v>
      </c>
      <c r="H165" s="14">
        <v>4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8" t="s">
        <v>617</v>
      </c>
      <c r="B166" s="189"/>
      <c r="C166" s="27">
        <v>547</v>
      </c>
      <c r="D166" s="27">
        <v>473</v>
      </c>
      <c r="E166" s="28">
        <v>0.156448202959831</v>
      </c>
      <c r="F166" s="27">
        <v>11</v>
      </c>
      <c r="G166" s="27">
        <v>10</v>
      </c>
      <c r="H166" s="27">
        <v>432</v>
      </c>
      <c r="I166" s="27">
        <v>300</v>
      </c>
      <c r="J166" s="27">
        <v>3</v>
      </c>
      <c r="K166" s="27">
        <v>7</v>
      </c>
      <c r="L166" s="27">
        <v>1</v>
      </c>
      <c r="M166" s="27">
        <v>0</v>
      </c>
      <c r="N166" s="27">
        <v>1</v>
      </c>
      <c r="O166" s="27">
        <v>70</v>
      </c>
      <c r="P166" s="29">
        <v>290</v>
      </c>
    </row>
    <row r="167" spans="1:16" ht="22.5" x14ac:dyDescent="0.25">
      <c r="A167" s="30" t="s">
        <v>618</v>
      </c>
      <c r="B167" s="30" t="s">
        <v>619</v>
      </c>
      <c r="C167" s="14">
        <v>19</v>
      </c>
      <c r="D167" s="14">
        <v>22</v>
      </c>
      <c r="E167" s="31">
        <v>-0.13636363636363599</v>
      </c>
      <c r="F167" s="14">
        <v>1</v>
      </c>
      <c r="G167" s="14">
        <v>1</v>
      </c>
      <c r="H167" s="14">
        <v>20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24">
        <v>2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1</v>
      </c>
      <c r="D169" s="14">
        <v>1</v>
      </c>
      <c r="E169" s="31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124</v>
      </c>
      <c r="D173" s="14">
        <v>117</v>
      </c>
      <c r="E173" s="31">
        <v>5.9829059829059797E-2</v>
      </c>
      <c r="F173" s="14">
        <v>1</v>
      </c>
      <c r="G173" s="14">
        <v>0</v>
      </c>
      <c r="H173" s="14">
        <v>119</v>
      </c>
      <c r="I173" s="14">
        <v>95</v>
      </c>
      <c r="J173" s="14">
        <v>2</v>
      </c>
      <c r="K173" s="14">
        <v>5</v>
      </c>
      <c r="L173" s="14">
        <v>0</v>
      </c>
      <c r="M173" s="14">
        <v>0</v>
      </c>
      <c r="N173" s="14">
        <v>0</v>
      </c>
      <c r="O173" s="14">
        <v>46</v>
      </c>
      <c r="P173" s="24">
        <v>66</v>
      </c>
    </row>
    <row r="174" spans="1:16" ht="22.5" x14ac:dyDescent="0.25">
      <c r="A174" s="30" t="s">
        <v>632</v>
      </c>
      <c r="B174" s="30" t="s">
        <v>633</v>
      </c>
      <c r="C174" s="14">
        <v>376</v>
      </c>
      <c r="D174" s="14">
        <v>285</v>
      </c>
      <c r="E174" s="31">
        <v>0.31929824561403503</v>
      </c>
      <c r="F174" s="14">
        <v>8</v>
      </c>
      <c r="G174" s="14">
        <v>8</v>
      </c>
      <c r="H174" s="14">
        <v>275</v>
      </c>
      <c r="I174" s="14">
        <v>176</v>
      </c>
      <c r="J174" s="14">
        <v>1</v>
      </c>
      <c r="K174" s="14">
        <v>2</v>
      </c>
      <c r="L174" s="14">
        <v>1</v>
      </c>
      <c r="M174" s="14">
        <v>0</v>
      </c>
      <c r="N174" s="14">
        <v>1</v>
      </c>
      <c r="O174" s="14">
        <v>17</v>
      </c>
      <c r="P174" s="24">
        <v>211</v>
      </c>
    </row>
    <row r="175" spans="1:16" x14ac:dyDescent="0.25">
      <c r="A175" s="30" t="s">
        <v>634</v>
      </c>
      <c r="B175" s="30" t="s">
        <v>635</v>
      </c>
      <c r="C175" s="14">
        <v>27</v>
      </c>
      <c r="D175" s="14">
        <v>46</v>
      </c>
      <c r="E175" s="31">
        <v>-0.41304347826087001</v>
      </c>
      <c r="F175" s="14">
        <v>1</v>
      </c>
      <c r="G175" s="14">
        <v>1</v>
      </c>
      <c r="H175" s="14">
        <v>17</v>
      </c>
      <c r="I175" s="14">
        <v>24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24">
        <v>9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2</v>
      </c>
      <c r="E176" s="31">
        <v>-1</v>
      </c>
      <c r="F176" s="14">
        <v>0</v>
      </c>
      <c r="G176" s="14">
        <v>0</v>
      </c>
      <c r="H176" s="14">
        <v>0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2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8" t="s">
        <v>640</v>
      </c>
      <c r="B178" s="189"/>
      <c r="C178" s="27">
        <v>1228</v>
      </c>
      <c r="D178" s="27">
        <v>1303</v>
      </c>
      <c r="E178" s="28">
        <v>-5.7559478127398297E-2</v>
      </c>
      <c r="F178" s="27">
        <v>3019</v>
      </c>
      <c r="G178" s="27">
        <v>2677</v>
      </c>
      <c r="H178" s="27">
        <v>1085</v>
      </c>
      <c r="I178" s="27">
        <v>912</v>
      </c>
      <c r="J178" s="27">
        <v>0</v>
      </c>
      <c r="K178" s="27">
        <v>0</v>
      </c>
      <c r="L178" s="27">
        <v>0</v>
      </c>
      <c r="M178" s="27">
        <v>0</v>
      </c>
      <c r="N178" s="27">
        <v>3</v>
      </c>
      <c r="O178" s="27">
        <v>1</v>
      </c>
      <c r="P178" s="29">
        <v>4180</v>
      </c>
    </row>
    <row r="179" spans="1:16" ht="22.5" x14ac:dyDescent="0.25">
      <c r="A179" s="30" t="s">
        <v>641</v>
      </c>
      <c r="B179" s="30" t="s">
        <v>642</v>
      </c>
      <c r="C179" s="14">
        <v>5</v>
      </c>
      <c r="D179" s="14">
        <v>13</v>
      </c>
      <c r="E179" s="31">
        <v>-0.61538461538461497</v>
      </c>
      <c r="F179" s="14">
        <v>7</v>
      </c>
      <c r="G179" s="14">
        <v>6</v>
      </c>
      <c r="H179" s="14">
        <v>11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6</v>
      </c>
    </row>
    <row r="180" spans="1:16" ht="22.5" x14ac:dyDescent="0.25">
      <c r="A180" s="30" t="s">
        <v>643</v>
      </c>
      <c r="B180" s="30" t="s">
        <v>644</v>
      </c>
      <c r="C180" s="14">
        <v>451</v>
      </c>
      <c r="D180" s="14">
        <v>490</v>
      </c>
      <c r="E180" s="31">
        <v>-7.9591836734693902E-2</v>
      </c>
      <c r="F180" s="14">
        <v>1535</v>
      </c>
      <c r="G180" s="14">
        <v>1339</v>
      </c>
      <c r="H180" s="14">
        <v>353</v>
      </c>
      <c r="I180" s="14">
        <v>292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1919</v>
      </c>
    </row>
    <row r="181" spans="1:16" x14ac:dyDescent="0.25">
      <c r="A181" s="30" t="s">
        <v>645</v>
      </c>
      <c r="B181" s="30" t="s">
        <v>646</v>
      </c>
      <c r="C181" s="14">
        <v>51</v>
      </c>
      <c r="D181" s="14">
        <v>61</v>
      </c>
      <c r="E181" s="31">
        <v>-0.16393442622950799</v>
      </c>
      <c r="F181" s="14">
        <v>20</v>
      </c>
      <c r="G181" s="14">
        <v>25</v>
      </c>
      <c r="H181" s="14">
        <v>64</v>
      </c>
      <c r="I181" s="14">
        <v>60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4">
        <v>109</v>
      </c>
    </row>
    <row r="182" spans="1:16" ht="22.5" x14ac:dyDescent="0.25">
      <c r="A182" s="30" t="s">
        <v>647</v>
      </c>
      <c r="B182" s="30" t="s">
        <v>648</v>
      </c>
      <c r="C182" s="14">
        <v>7</v>
      </c>
      <c r="D182" s="14">
        <v>3</v>
      </c>
      <c r="E182" s="31">
        <v>1.3333333333333299</v>
      </c>
      <c r="F182" s="14">
        <v>2</v>
      </c>
      <c r="G182" s="14">
        <v>3</v>
      </c>
      <c r="H182" s="14">
        <v>2</v>
      </c>
      <c r="I182" s="14">
        <v>6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649</v>
      </c>
      <c r="B183" s="30" t="s">
        <v>650</v>
      </c>
      <c r="C183" s="14">
        <v>11</v>
      </c>
      <c r="D183" s="14">
        <v>3</v>
      </c>
      <c r="E183" s="31">
        <v>2.6666666666666701</v>
      </c>
      <c r="F183" s="14">
        <v>19</v>
      </c>
      <c r="G183" s="14">
        <v>50</v>
      </c>
      <c r="H183" s="14">
        <v>8</v>
      </c>
      <c r="I183" s="14">
        <v>28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124</v>
      </c>
    </row>
    <row r="184" spans="1:16" ht="22.5" x14ac:dyDescent="0.25">
      <c r="A184" s="30" t="s">
        <v>651</v>
      </c>
      <c r="B184" s="30" t="s">
        <v>652</v>
      </c>
      <c r="C184" s="14">
        <v>702</v>
      </c>
      <c r="D184" s="14">
        <v>710</v>
      </c>
      <c r="E184" s="31">
        <v>-1.12676056338028E-2</v>
      </c>
      <c r="F184" s="14">
        <v>1436</v>
      </c>
      <c r="G184" s="14">
        <v>1254</v>
      </c>
      <c r="H184" s="14">
        <v>647</v>
      </c>
      <c r="I184" s="14">
        <v>523</v>
      </c>
      <c r="J184" s="14">
        <v>0</v>
      </c>
      <c r="K184" s="14">
        <v>0</v>
      </c>
      <c r="L184" s="14">
        <v>0</v>
      </c>
      <c r="M184" s="14">
        <v>0</v>
      </c>
      <c r="N184" s="14">
        <v>2</v>
      </c>
      <c r="O184" s="14">
        <v>0</v>
      </c>
      <c r="P184" s="24">
        <v>2017</v>
      </c>
    </row>
    <row r="185" spans="1:16" ht="22.5" x14ac:dyDescent="0.25">
      <c r="A185" s="30" t="s">
        <v>653</v>
      </c>
      <c r="B185" s="30" t="s">
        <v>654</v>
      </c>
      <c r="C185" s="14">
        <v>1</v>
      </c>
      <c r="D185" s="14">
        <v>23</v>
      </c>
      <c r="E185" s="31">
        <v>-0.95652173913043503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4">
        <v>1</v>
      </c>
    </row>
    <row r="186" spans="1:16" x14ac:dyDescent="0.25">
      <c r="A186" s="188" t="s">
        <v>655</v>
      </c>
      <c r="B186" s="189"/>
      <c r="C186" s="27">
        <v>318</v>
      </c>
      <c r="D186" s="27">
        <v>341</v>
      </c>
      <c r="E186" s="28">
        <v>-6.7448680351906196E-2</v>
      </c>
      <c r="F186" s="27">
        <v>15</v>
      </c>
      <c r="G186" s="27">
        <v>20</v>
      </c>
      <c r="H186" s="27">
        <v>176</v>
      </c>
      <c r="I186" s="27">
        <v>150</v>
      </c>
      <c r="J186" s="27">
        <v>0</v>
      </c>
      <c r="K186" s="27">
        <v>4</v>
      </c>
      <c r="L186" s="27">
        <v>0</v>
      </c>
      <c r="M186" s="27">
        <v>1</v>
      </c>
      <c r="N186" s="27">
        <v>22</v>
      </c>
      <c r="O186" s="27">
        <v>0</v>
      </c>
      <c r="P186" s="29">
        <v>147</v>
      </c>
    </row>
    <row r="187" spans="1:16" x14ac:dyDescent="0.25">
      <c r="A187" s="30" t="s">
        <v>656</v>
      </c>
      <c r="B187" s="30" t="s">
        <v>657</v>
      </c>
      <c r="C187" s="14">
        <v>18</v>
      </c>
      <c r="D187" s="14">
        <v>8</v>
      </c>
      <c r="E187" s="31">
        <v>1.25</v>
      </c>
      <c r="F187" s="14">
        <v>0</v>
      </c>
      <c r="G187" s="14">
        <v>0</v>
      </c>
      <c r="H187" s="14">
        <v>7</v>
      </c>
      <c r="I187" s="14">
        <v>3</v>
      </c>
      <c r="J187" s="14">
        <v>0</v>
      </c>
      <c r="K187" s="14">
        <v>3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658</v>
      </c>
      <c r="B188" s="30" t="s">
        <v>659</v>
      </c>
      <c r="C188" s="14">
        <v>2</v>
      </c>
      <c r="D188" s="14">
        <v>0</v>
      </c>
      <c r="E188" s="31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136</v>
      </c>
      <c r="D189" s="14">
        <v>143</v>
      </c>
      <c r="E189" s="31">
        <v>-4.8951048951049E-2</v>
      </c>
      <c r="F189" s="14">
        <v>12</v>
      </c>
      <c r="G189" s="14">
        <v>14</v>
      </c>
      <c r="H189" s="14">
        <v>94</v>
      </c>
      <c r="I189" s="14">
        <v>55</v>
      </c>
      <c r="J189" s="14">
        <v>0</v>
      </c>
      <c r="K189" s="14">
        <v>0</v>
      </c>
      <c r="L189" s="14">
        <v>0</v>
      </c>
      <c r="M189" s="14">
        <v>1</v>
      </c>
      <c r="N189" s="14">
        <v>14</v>
      </c>
      <c r="O189" s="14">
        <v>0</v>
      </c>
      <c r="P189" s="24">
        <v>74</v>
      </c>
    </row>
    <row r="190" spans="1:16" ht="22.5" x14ac:dyDescent="0.25">
      <c r="A190" s="30" t="s">
        <v>662</v>
      </c>
      <c r="B190" s="30" t="s">
        <v>663</v>
      </c>
      <c r="C190" s="14">
        <v>3</v>
      </c>
      <c r="D190" s="14">
        <v>3</v>
      </c>
      <c r="E190" s="31">
        <v>0</v>
      </c>
      <c r="F190" s="14">
        <v>0</v>
      </c>
      <c r="G190" s="14">
        <v>0</v>
      </c>
      <c r="H190" s="14">
        <v>2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664</v>
      </c>
      <c r="B191" s="30" t="s">
        <v>665</v>
      </c>
      <c r="C191" s="14">
        <v>28</v>
      </c>
      <c r="D191" s="14">
        <v>20</v>
      </c>
      <c r="E191" s="31">
        <v>0.4</v>
      </c>
      <c r="F191" s="14">
        <v>1</v>
      </c>
      <c r="G191" s="14">
        <v>4</v>
      </c>
      <c r="H191" s="14">
        <v>13</v>
      </c>
      <c r="I191" s="14">
        <v>69</v>
      </c>
      <c r="J191" s="14">
        <v>0</v>
      </c>
      <c r="K191" s="14">
        <v>0</v>
      </c>
      <c r="L191" s="14">
        <v>0</v>
      </c>
      <c r="M191" s="14">
        <v>0</v>
      </c>
      <c r="N191" s="14">
        <v>4</v>
      </c>
      <c r="O191" s="14">
        <v>0</v>
      </c>
      <c r="P191" s="24">
        <v>43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58</v>
      </c>
      <c r="D193" s="14">
        <v>77</v>
      </c>
      <c r="E193" s="31">
        <v>-0.246753246753247</v>
      </c>
      <c r="F193" s="14">
        <v>1</v>
      </c>
      <c r="G193" s="14">
        <v>1</v>
      </c>
      <c r="H193" s="14">
        <v>31</v>
      </c>
      <c r="I193" s="14">
        <v>10</v>
      </c>
      <c r="J193" s="14">
        <v>0</v>
      </c>
      <c r="K193" s="14">
        <v>1</v>
      </c>
      <c r="L193" s="14">
        <v>0</v>
      </c>
      <c r="M193" s="14">
        <v>0</v>
      </c>
      <c r="N193" s="14">
        <v>4</v>
      </c>
      <c r="O193" s="14">
        <v>0</v>
      </c>
      <c r="P193" s="24">
        <v>11</v>
      </c>
    </row>
    <row r="194" spans="1:16" x14ac:dyDescent="0.25">
      <c r="A194" s="30" t="s">
        <v>670</v>
      </c>
      <c r="B194" s="30" t="s">
        <v>671</v>
      </c>
      <c r="C194" s="14">
        <v>13</v>
      </c>
      <c r="D194" s="14">
        <v>17</v>
      </c>
      <c r="E194" s="31">
        <v>-0.23529411764705899</v>
      </c>
      <c r="F194" s="14">
        <v>0</v>
      </c>
      <c r="G194" s="14">
        <v>0</v>
      </c>
      <c r="H194" s="14">
        <v>7</v>
      </c>
      <c r="I194" s="14">
        <v>6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2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6</v>
      </c>
      <c r="D196" s="14">
        <v>2</v>
      </c>
      <c r="E196" s="31">
        <v>2</v>
      </c>
      <c r="F196" s="14">
        <v>1</v>
      </c>
      <c r="G196" s="14">
        <v>1</v>
      </c>
      <c r="H196" s="14">
        <v>0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2</v>
      </c>
    </row>
    <row r="197" spans="1:16" x14ac:dyDescent="0.25">
      <c r="A197" s="30" t="s">
        <v>676</v>
      </c>
      <c r="B197" s="30" t="s">
        <v>677</v>
      </c>
      <c r="C197" s="14">
        <v>49</v>
      </c>
      <c r="D197" s="14">
        <v>58</v>
      </c>
      <c r="E197" s="31">
        <v>-0.15517241379310301</v>
      </c>
      <c r="F197" s="14">
        <v>0</v>
      </c>
      <c r="G197" s="14">
        <v>0</v>
      </c>
      <c r="H197" s="14">
        <v>15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3</v>
      </c>
    </row>
    <row r="198" spans="1:16" ht="22.5" x14ac:dyDescent="0.25">
      <c r="A198" s="30" t="s">
        <v>678</v>
      </c>
      <c r="B198" s="30" t="s">
        <v>679</v>
      </c>
      <c r="C198" s="14">
        <v>1</v>
      </c>
      <c r="D198" s="14">
        <v>1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3</v>
      </c>
    </row>
    <row r="199" spans="1:16" x14ac:dyDescent="0.25">
      <c r="A199" s="30" t="s">
        <v>680</v>
      </c>
      <c r="B199" s="30" t="s">
        <v>681</v>
      </c>
      <c r="C199" s="14">
        <v>3</v>
      </c>
      <c r="D199" s="14">
        <v>12</v>
      </c>
      <c r="E199" s="31">
        <v>-0.75</v>
      </c>
      <c r="F199" s="14">
        <v>0</v>
      </c>
      <c r="G199" s="14">
        <v>0</v>
      </c>
      <c r="H199" s="14">
        <v>6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6</v>
      </c>
    </row>
    <row r="200" spans="1:16" ht="22.5" x14ac:dyDescent="0.25">
      <c r="A200" s="30" t="s">
        <v>682</v>
      </c>
      <c r="B200" s="30" t="s">
        <v>683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88" t="s">
        <v>684</v>
      </c>
      <c r="B201" s="189"/>
      <c r="C201" s="27">
        <v>126</v>
      </c>
      <c r="D201" s="27">
        <v>171</v>
      </c>
      <c r="E201" s="28">
        <v>-0.26315789473684198</v>
      </c>
      <c r="F201" s="27">
        <v>25</v>
      </c>
      <c r="G201" s="27">
        <v>23</v>
      </c>
      <c r="H201" s="27">
        <v>74</v>
      </c>
      <c r="I201" s="27">
        <v>92</v>
      </c>
      <c r="J201" s="27">
        <v>0</v>
      </c>
      <c r="K201" s="27">
        <v>0</v>
      </c>
      <c r="L201" s="27">
        <v>0</v>
      </c>
      <c r="M201" s="27">
        <v>1</v>
      </c>
      <c r="N201" s="27">
        <v>21</v>
      </c>
      <c r="O201" s="27">
        <v>0</v>
      </c>
      <c r="P201" s="29">
        <v>88</v>
      </c>
    </row>
    <row r="202" spans="1:16" x14ac:dyDescent="0.25">
      <c r="A202" s="30" t="s">
        <v>685</v>
      </c>
      <c r="B202" s="30" t="s">
        <v>686</v>
      </c>
      <c r="C202" s="14">
        <v>24</v>
      </c>
      <c r="D202" s="14">
        <v>37</v>
      </c>
      <c r="E202" s="31">
        <v>-0.35135135135135098</v>
      </c>
      <c r="F202" s="14">
        <v>0</v>
      </c>
      <c r="G202" s="14">
        <v>0</v>
      </c>
      <c r="H202" s="14">
        <v>14</v>
      </c>
      <c r="I202" s="14">
        <v>14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4">
        <v>3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1</v>
      </c>
      <c r="E204" s="31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91</v>
      </c>
      <c r="D206" s="14">
        <v>115</v>
      </c>
      <c r="E206" s="31">
        <v>-0.208695652173913</v>
      </c>
      <c r="F206" s="14">
        <v>25</v>
      </c>
      <c r="G206" s="14">
        <v>23</v>
      </c>
      <c r="H206" s="14">
        <v>48</v>
      </c>
      <c r="I206" s="14">
        <v>62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4">
        <v>81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2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1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3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3</v>
      </c>
      <c r="D212" s="14">
        <v>4</v>
      </c>
      <c r="E212" s="31">
        <v>-0.25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0</v>
      </c>
      <c r="D213" s="14">
        <v>3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3</v>
      </c>
      <c r="D214" s="14">
        <v>5</v>
      </c>
      <c r="E214" s="31">
        <v>-0.4</v>
      </c>
      <c r="F214" s="14">
        <v>0</v>
      </c>
      <c r="G214" s="14">
        <v>0</v>
      </c>
      <c r="H214" s="14">
        <v>4</v>
      </c>
      <c r="I214" s="14">
        <v>12</v>
      </c>
      <c r="J214" s="14">
        <v>0</v>
      </c>
      <c r="K214" s="14">
        <v>0</v>
      </c>
      <c r="L214" s="14">
        <v>0</v>
      </c>
      <c r="M214" s="14">
        <v>1</v>
      </c>
      <c r="N214" s="14">
        <v>3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4</v>
      </c>
      <c r="D218" s="14">
        <v>1</v>
      </c>
      <c r="E218" s="31">
        <v>3</v>
      </c>
      <c r="F218" s="14">
        <v>0</v>
      </c>
      <c r="G218" s="14">
        <v>0</v>
      </c>
      <c r="H218" s="14">
        <v>5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2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1</v>
      </c>
      <c r="E219" s="31">
        <v>-1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1</v>
      </c>
      <c r="E222" s="31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1</v>
      </c>
    </row>
    <row r="223" spans="1:16" x14ac:dyDescent="0.25">
      <c r="A223" s="188" t="s">
        <v>727</v>
      </c>
      <c r="B223" s="189"/>
      <c r="C223" s="27">
        <v>1104</v>
      </c>
      <c r="D223" s="27">
        <v>1100</v>
      </c>
      <c r="E223" s="28">
        <v>3.6363636363636398E-3</v>
      </c>
      <c r="F223" s="27">
        <v>281</v>
      </c>
      <c r="G223" s="27">
        <v>190</v>
      </c>
      <c r="H223" s="27">
        <v>549</v>
      </c>
      <c r="I223" s="27">
        <v>390</v>
      </c>
      <c r="J223" s="27">
        <v>0</v>
      </c>
      <c r="K223" s="27">
        <v>2</v>
      </c>
      <c r="L223" s="27">
        <v>0</v>
      </c>
      <c r="M223" s="27">
        <v>1</v>
      </c>
      <c r="N223" s="27">
        <v>7</v>
      </c>
      <c r="O223" s="27">
        <v>22</v>
      </c>
      <c r="P223" s="29">
        <v>631</v>
      </c>
    </row>
    <row r="224" spans="1:16" x14ac:dyDescent="0.25">
      <c r="A224" s="30" t="s">
        <v>728</v>
      </c>
      <c r="B224" s="30" t="s">
        <v>729</v>
      </c>
      <c r="C224" s="14">
        <v>1</v>
      </c>
      <c r="D224" s="14">
        <v>1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1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1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1</v>
      </c>
      <c r="E228" s="31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5</v>
      </c>
      <c r="D230" s="14">
        <v>1</v>
      </c>
      <c r="E230" s="31">
        <v>4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3</v>
      </c>
    </row>
    <row r="231" spans="1:16" x14ac:dyDescent="0.25">
      <c r="A231" s="30" t="s">
        <v>742</v>
      </c>
      <c r="B231" s="30" t="s">
        <v>743</v>
      </c>
      <c r="C231" s="14">
        <v>27</v>
      </c>
      <c r="D231" s="14">
        <v>39</v>
      </c>
      <c r="E231" s="31">
        <v>-0.30769230769230799</v>
      </c>
      <c r="F231" s="14">
        <v>0</v>
      </c>
      <c r="G231" s="14">
        <v>0</v>
      </c>
      <c r="H231" s="14">
        <v>10</v>
      </c>
      <c r="I231" s="14">
        <v>9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4</v>
      </c>
    </row>
    <row r="232" spans="1:16" x14ac:dyDescent="0.25">
      <c r="A232" s="30" t="s">
        <v>744</v>
      </c>
      <c r="B232" s="30" t="s">
        <v>745</v>
      </c>
      <c r="C232" s="14">
        <v>83</v>
      </c>
      <c r="D232" s="14">
        <v>83</v>
      </c>
      <c r="E232" s="31">
        <v>0</v>
      </c>
      <c r="F232" s="14">
        <v>12</v>
      </c>
      <c r="G232" s="14">
        <v>10</v>
      </c>
      <c r="H232" s="14">
        <v>33</v>
      </c>
      <c r="I232" s="14">
        <v>17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30</v>
      </c>
    </row>
    <row r="233" spans="1:16" x14ac:dyDescent="0.25">
      <c r="A233" s="30" t="s">
        <v>746</v>
      </c>
      <c r="B233" s="30" t="s">
        <v>747</v>
      </c>
      <c r="C233" s="14">
        <v>37</v>
      </c>
      <c r="D233" s="14">
        <v>31</v>
      </c>
      <c r="E233" s="31">
        <v>0.19354838709677399</v>
      </c>
      <c r="F233" s="14">
        <v>1</v>
      </c>
      <c r="G233" s="14">
        <v>1</v>
      </c>
      <c r="H233" s="14">
        <v>18</v>
      </c>
      <c r="I233" s="14">
        <v>11</v>
      </c>
      <c r="J233" s="14">
        <v>0</v>
      </c>
      <c r="K233" s="14">
        <v>0</v>
      </c>
      <c r="L233" s="14">
        <v>0</v>
      </c>
      <c r="M233" s="14">
        <v>0</v>
      </c>
      <c r="N233" s="14">
        <v>3</v>
      </c>
      <c r="O233" s="14">
        <v>0</v>
      </c>
      <c r="P233" s="24">
        <v>14</v>
      </c>
    </row>
    <row r="234" spans="1:16" ht="22.5" x14ac:dyDescent="0.25">
      <c r="A234" s="30" t="s">
        <v>748</v>
      </c>
      <c r="B234" s="30" t="s">
        <v>749</v>
      </c>
      <c r="C234" s="14">
        <v>17</v>
      </c>
      <c r="D234" s="14">
        <v>37</v>
      </c>
      <c r="E234" s="31">
        <v>-0.54054054054054002</v>
      </c>
      <c r="F234" s="14">
        <v>0</v>
      </c>
      <c r="G234" s="14">
        <v>0</v>
      </c>
      <c r="H234" s="14">
        <v>3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</v>
      </c>
    </row>
    <row r="235" spans="1:16" ht="33.75" x14ac:dyDescent="0.25">
      <c r="A235" s="30" t="s">
        <v>750</v>
      </c>
      <c r="B235" s="30" t="s">
        <v>751</v>
      </c>
      <c r="C235" s="14">
        <v>3</v>
      </c>
      <c r="D235" s="14">
        <v>8</v>
      </c>
      <c r="E235" s="31">
        <v>-0.625</v>
      </c>
      <c r="F235" s="14">
        <v>0</v>
      </c>
      <c r="G235" s="14">
        <v>1</v>
      </c>
      <c r="H235" s="14">
        <v>1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7</v>
      </c>
    </row>
    <row r="236" spans="1:16" x14ac:dyDescent="0.25">
      <c r="A236" s="30" t="s">
        <v>752</v>
      </c>
      <c r="B236" s="30" t="s">
        <v>753</v>
      </c>
      <c r="C236" s="14">
        <v>3</v>
      </c>
      <c r="D236" s="14">
        <v>1</v>
      </c>
      <c r="E236" s="31">
        <v>2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918</v>
      </c>
      <c r="D238" s="14">
        <v>894</v>
      </c>
      <c r="E238" s="31">
        <v>2.68456375838926E-2</v>
      </c>
      <c r="F238" s="14">
        <v>268</v>
      </c>
      <c r="G238" s="14">
        <v>178</v>
      </c>
      <c r="H238" s="14">
        <v>481</v>
      </c>
      <c r="I238" s="14">
        <v>348</v>
      </c>
      <c r="J238" s="14">
        <v>0</v>
      </c>
      <c r="K238" s="14">
        <v>2</v>
      </c>
      <c r="L238" s="14">
        <v>0</v>
      </c>
      <c r="M238" s="14">
        <v>0</v>
      </c>
      <c r="N238" s="14">
        <v>2</v>
      </c>
      <c r="O238" s="14">
        <v>22</v>
      </c>
      <c r="P238" s="24">
        <v>570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2</v>
      </c>
      <c r="D241" s="14">
        <v>1</v>
      </c>
      <c r="E241" s="31">
        <v>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5</v>
      </c>
      <c r="D242" s="14">
        <v>3</v>
      </c>
      <c r="E242" s="31">
        <v>0.66666666666666696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3.75" x14ac:dyDescent="0.25">
      <c r="A243" s="30" t="s">
        <v>766</v>
      </c>
      <c r="B243" s="30" t="s">
        <v>767</v>
      </c>
      <c r="C243" s="14">
        <v>2</v>
      </c>
      <c r="D243" s="14">
        <v>0</v>
      </c>
      <c r="E243" s="31">
        <v>0</v>
      </c>
      <c r="F243" s="14">
        <v>0</v>
      </c>
      <c r="G243" s="14">
        <v>0</v>
      </c>
      <c r="H243" s="14">
        <v>1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8" t="s">
        <v>768</v>
      </c>
      <c r="B244" s="189"/>
      <c r="C244" s="27">
        <v>12</v>
      </c>
      <c r="D244" s="27">
        <v>18</v>
      </c>
      <c r="E244" s="28">
        <v>-0.33333333333333298</v>
      </c>
      <c r="F244" s="27">
        <v>0</v>
      </c>
      <c r="G244" s="27">
        <v>0</v>
      </c>
      <c r="H244" s="27">
        <v>6</v>
      </c>
      <c r="I244" s="27">
        <v>5</v>
      </c>
      <c r="J244" s="27">
        <v>0</v>
      </c>
      <c r="K244" s="27">
        <v>0</v>
      </c>
      <c r="L244" s="27">
        <v>0</v>
      </c>
      <c r="M244" s="27">
        <v>1</v>
      </c>
      <c r="N244" s="27">
        <v>4</v>
      </c>
      <c r="O244" s="27">
        <v>1</v>
      </c>
      <c r="P244" s="29">
        <v>4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5</v>
      </c>
      <c r="E248" s="31">
        <v>-1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7</v>
      </c>
      <c r="D249" s="14">
        <v>9</v>
      </c>
      <c r="E249" s="31">
        <v>-0.22222222222222199</v>
      </c>
      <c r="F249" s="14">
        <v>0</v>
      </c>
      <c r="G249" s="14">
        <v>0</v>
      </c>
      <c r="H249" s="14">
        <v>3</v>
      </c>
      <c r="I249" s="14">
        <v>4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4">
        <v>2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2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1</v>
      </c>
      <c r="P253" s="24">
        <v>1</v>
      </c>
    </row>
    <row r="254" spans="1:16" ht="22.5" x14ac:dyDescent="0.25">
      <c r="A254" s="30" t="s">
        <v>787</v>
      </c>
      <c r="B254" s="30" t="s">
        <v>788</v>
      </c>
      <c r="C254" s="14">
        <v>1</v>
      </c>
      <c r="D254" s="14">
        <v>0</v>
      </c>
      <c r="E254" s="31">
        <v>0</v>
      </c>
      <c r="F254" s="14">
        <v>0</v>
      </c>
      <c r="G254" s="14">
        <v>0</v>
      </c>
      <c r="H254" s="14">
        <v>3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3</v>
      </c>
      <c r="E255" s="31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1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1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1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8" t="s">
        <v>821</v>
      </c>
      <c r="B271" s="189"/>
      <c r="C271" s="27">
        <v>442</v>
      </c>
      <c r="D271" s="27">
        <v>346</v>
      </c>
      <c r="E271" s="28">
        <v>0.27745664739884401</v>
      </c>
      <c r="F271" s="27">
        <v>211</v>
      </c>
      <c r="G271" s="27">
        <v>209</v>
      </c>
      <c r="H271" s="27">
        <v>321</v>
      </c>
      <c r="I271" s="27">
        <v>330</v>
      </c>
      <c r="J271" s="27">
        <v>3</v>
      </c>
      <c r="K271" s="27">
        <v>5</v>
      </c>
      <c r="L271" s="27">
        <v>0</v>
      </c>
      <c r="M271" s="27">
        <v>0</v>
      </c>
      <c r="N271" s="27">
        <v>0</v>
      </c>
      <c r="O271" s="27">
        <v>13</v>
      </c>
      <c r="P271" s="29">
        <v>615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262</v>
      </c>
      <c r="D273" s="14">
        <v>190</v>
      </c>
      <c r="E273" s="31">
        <v>0.37894736842105298</v>
      </c>
      <c r="F273" s="14">
        <v>157</v>
      </c>
      <c r="G273" s="14">
        <v>142</v>
      </c>
      <c r="H273" s="14">
        <v>221</v>
      </c>
      <c r="I273" s="14">
        <v>227</v>
      </c>
      <c r="J273" s="14">
        <v>2</v>
      </c>
      <c r="K273" s="14">
        <v>0</v>
      </c>
      <c r="L273" s="14">
        <v>0</v>
      </c>
      <c r="M273" s="14">
        <v>0</v>
      </c>
      <c r="N273" s="14">
        <v>0</v>
      </c>
      <c r="O273" s="14">
        <v>8</v>
      </c>
      <c r="P273" s="24">
        <v>389</v>
      </c>
    </row>
    <row r="274" spans="1:16" ht="33.75" x14ac:dyDescent="0.25">
      <c r="A274" s="30" t="s">
        <v>826</v>
      </c>
      <c r="B274" s="30" t="s">
        <v>827</v>
      </c>
      <c r="C274" s="14">
        <v>124</v>
      </c>
      <c r="D274" s="14">
        <v>118</v>
      </c>
      <c r="E274" s="31">
        <v>5.0847457627118599E-2</v>
      </c>
      <c r="F274" s="14">
        <v>52</v>
      </c>
      <c r="G274" s="14">
        <v>64</v>
      </c>
      <c r="H274" s="14">
        <v>75</v>
      </c>
      <c r="I274" s="14">
        <v>67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170</v>
      </c>
    </row>
    <row r="275" spans="1:16" ht="22.5" x14ac:dyDescent="0.25">
      <c r="A275" s="30" t="s">
        <v>828</v>
      </c>
      <c r="B275" s="30" t="s">
        <v>829</v>
      </c>
      <c r="C275" s="14">
        <v>4</v>
      </c>
      <c r="D275" s="14">
        <v>5</v>
      </c>
      <c r="E275" s="31">
        <v>-0.2</v>
      </c>
      <c r="F275" s="14">
        <v>0</v>
      </c>
      <c r="G275" s="14">
        <v>0</v>
      </c>
      <c r="H275" s="14">
        <v>4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9</v>
      </c>
    </row>
    <row r="276" spans="1:16" x14ac:dyDescent="0.25">
      <c r="A276" s="30" t="s">
        <v>830</v>
      </c>
      <c r="B276" s="30" t="s">
        <v>831</v>
      </c>
      <c r="C276" s="14">
        <v>11</v>
      </c>
      <c r="D276" s="14">
        <v>9</v>
      </c>
      <c r="E276" s="31">
        <v>0.22222222222222199</v>
      </c>
      <c r="F276" s="14">
        <v>2</v>
      </c>
      <c r="G276" s="14">
        <v>2</v>
      </c>
      <c r="H276" s="14">
        <v>5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4</v>
      </c>
    </row>
    <row r="277" spans="1:16" ht="22.5" x14ac:dyDescent="0.25">
      <c r="A277" s="30" t="s">
        <v>832</v>
      </c>
      <c r="B277" s="30" t="s">
        <v>833</v>
      </c>
      <c r="C277" s="14">
        <v>9</v>
      </c>
      <c r="D277" s="14">
        <v>7</v>
      </c>
      <c r="E277" s="31">
        <v>0.28571428571428598</v>
      </c>
      <c r="F277" s="14">
        <v>0</v>
      </c>
      <c r="G277" s="14">
        <v>0</v>
      </c>
      <c r="H277" s="14">
        <v>6</v>
      </c>
      <c r="I277" s="14">
        <v>12</v>
      </c>
      <c r="J277" s="14">
        <v>1</v>
      </c>
      <c r="K277" s="14">
        <v>4</v>
      </c>
      <c r="L277" s="14">
        <v>0</v>
      </c>
      <c r="M277" s="14">
        <v>0</v>
      </c>
      <c r="N277" s="14">
        <v>0</v>
      </c>
      <c r="O277" s="14">
        <v>0</v>
      </c>
      <c r="P277" s="24">
        <v>16</v>
      </c>
    </row>
    <row r="278" spans="1:16" ht="22.5" x14ac:dyDescent="0.25">
      <c r="A278" s="30" t="s">
        <v>834</v>
      </c>
      <c r="B278" s="30" t="s">
        <v>835</v>
      </c>
      <c r="C278" s="14">
        <v>17</v>
      </c>
      <c r="D278" s="14">
        <v>13</v>
      </c>
      <c r="E278" s="31">
        <v>0.30769230769230799</v>
      </c>
      <c r="F278" s="14">
        <v>0</v>
      </c>
      <c r="G278" s="14">
        <v>0</v>
      </c>
      <c r="H278" s="14">
        <v>8</v>
      </c>
      <c r="I278" s="14">
        <v>15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22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2</v>
      </c>
      <c r="D289" s="14">
        <v>1</v>
      </c>
      <c r="E289" s="31">
        <v>1</v>
      </c>
      <c r="F289" s="14">
        <v>0</v>
      </c>
      <c r="G289" s="14">
        <v>1</v>
      </c>
      <c r="H289" s="14">
        <v>0</v>
      </c>
      <c r="I289" s="14">
        <v>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2</v>
      </c>
      <c r="D291" s="14">
        <v>1</v>
      </c>
      <c r="E291" s="31">
        <v>1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3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5</v>
      </c>
      <c r="P294" s="24">
        <v>3</v>
      </c>
    </row>
    <row r="295" spans="1:16" ht="22.5" x14ac:dyDescent="0.25">
      <c r="A295" s="30" t="s">
        <v>868</v>
      </c>
      <c r="B295" s="30" t="s">
        <v>869</v>
      </c>
      <c r="C295" s="14">
        <v>6</v>
      </c>
      <c r="D295" s="14">
        <v>2</v>
      </c>
      <c r="E295" s="31">
        <v>2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1</v>
      </c>
      <c r="D296" s="14">
        <v>0</v>
      </c>
      <c r="E296" s="31">
        <v>0</v>
      </c>
      <c r="F296" s="14">
        <v>0</v>
      </c>
      <c r="G296" s="14">
        <v>0</v>
      </c>
      <c r="H296" s="14">
        <v>2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1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8" t="s">
        <v>880</v>
      </c>
      <c r="B301" s="189"/>
      <c r="C301" s="27">
        <v>1</v>
      </c>
      <c r="D301" s="27">
        <v>1</v>
      </c>
      <c r="E301" s="28">
        <v>0</v>
      </c>
      <c r="F301" s="27">
        <v>1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1</v>
      </c>
      <c r="D304" s="14">
        <v>1</v>
      </c>
      <c r="E304" s="31">
        <v>0</v>
      </c>
      <c r="F304" s="14">
        <v>1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88" t="s">
        <v>887</v>
      </c>
      <c r="B305" s="189"/>
      <c r="C305" s="27">
        <v>6</v>
      </c>
      <c r="D305" s="27">
        <v>7</v>
      </c>
      <c r="E305" s="28">
        <v>-0.14285714285714299</v>
      </c>
      <c r="F305" s="27">
        <v>0</v>
      </c>
      <c r="G305" s="27">
        <v>0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2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1</v>
      </c>
      <c r="D306" s="14">
        <v>3</v>
      </c>
      <c r="E306" s="31">
        <v>-0.66666666666666696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1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5</v>
      </c>
      <c r="D308" s="14">
        <v>4</v>
      </c>
      <c r="E308" s="31">
        <v>0.25</v>
      </c>
      <c r="F308" s="14">
        <v>0</v>
      </c>
      <c r="G308" s="14">
        <v>0</v>
      </c>
      <c r="H308" s="14">
        <v>0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1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8" t="s">
        <v>900</v>
      </c>
      <c r="B312" s="189"/>
      <c r="C312" s="27">
        <v>32</v>
      </c>
      <c r="D312" s="27">
        <v>22</v>
      </c>
      <c r="E312" s="28">
        <v>0.45454545454545398</v>
      </c>
      <c r="F312" s="27">
        <v>0</v>
      </c>
      <c r="G312" s="27">
        <v>0</v>
      </c>
      <c r="H312" s="27">
        <v>28</v>
      </c>
      <c r="I312" s="27">
        <v>21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2</v>
      </c>
      <c r="P312" s="29">
        <v>15</v>
      </c>
    </row>
    <row r="313" spans="1:16" x14ac:dyDescent="0.25">
      <c r="A313" s="30" t="s">
        <v>901</v>
      </c>
      <c r="B313" s="30" t="s">
        <v>902</v>
      </c>
      <c r="C313" s="14">
        <v>32</v>
      </c>
      <c r="D313" s="14">
        <v>21</v>
      </c>
      <c r="E313" s="31">
        <v>0.52380952380952395</v>
      </c>
      <c r="F313" s="14">
        <v>0</v>
      </c>
      <c r="G313" s="14">
        <v>0</v>
      </c>
      <c r="H313" s="14">
        <v>28</v>
      </c>
      <c r="I313" s="14">
        <v>21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4">
        <v>13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1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1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8" t="s">
        <v>911</v>
      </c>
      <c r="B318" s="189"/>
      <c r="C318" s="27">
        <v>5</v>
      </c>
      <c r="D318" s="27">
        <v>3</v>
      </c>
      <c r="E318" s="28">
        <v>0.66666666666666696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912</v>
      </c>
      <c r="B319" s="30" t="s">
        <v>913</v>
      </c>
      <c r="C319" s="14">
        <v>5</v>
      </c>
      <c r="D319" s="14">
        <v>3</v>
      </c>
      <c r="E319" s="31">
        <v>0.66666666666666696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8" t="s">
        <v>919</v>
      </c>
      <c r="B323" s="189"/>
      <c r="C323" s="27">
        <v>31000</v>
      </c>
      <c r="D323" s="27">
        <v>31428</v>
      </c>
      <c r="E323" s="28">
        <v>-1.3618429425989601E-2</v>
      </c>
      <c r="F323" s="27">
        <v>305</v>
      </c>
      <c r="G323" s="27">
        <v>0</v>
      </c>
      <c r="H323" s="27">
        <v>536</v>
      </c>
      <c r="I323" s="27">
        <v>0</v>
      </c>
      <c r="J323" s="27">
        <v>4</v>
      </c>
      <c r="K323" s="27">
        <v>0</v>
      </c>
      <c r="L323" s="27">
        <v>1</v>
      </c>
      <c r="M323" s="27">
        <v>0</v>
      </c>
      <c r="N323" s="27">
        <v>16</v>
      </c>
      <c r="O323" s="27">
        <v>11</v>
      </c>
      <c r="P323" s="29">
        <v>5</v>
      </c>
    </row>
    <row r="324" spans="1:16" x14ac:dyDescent="0.25">
      <c r="A324" s="30" t="s">
        <v>920</v>
      </c>
      <c r="B324" s="30" t="s">
        <v>921</v>
      </c>
      <c r="C324" s="14">
        <v>31000</v>
      </c>
      <c r="D324" s="14">
        <v>31428</v>
      </c>
      <c r="E324" s="31">
        <v>-1.3618429425989601E-2</v>
      </c>
      <c r="F324" s="14">
        <v>305</v>
      </c>
      <c r="G324" s="14">
        <v>0</v>
      </c>
      <c r="H324" s="14">
        <v>536</v>
      </c>
      <c r="I324" s="14">
        <v>0</v>
      </c>
      <c r="J324" s="14">
        <v>4</v>
      </c>
      <c r="K324" s="14">
        <v>0</v>
      </c>
      <c r="L324" s="14">
        <v>1</v>
      </c>
      <c r="M324" s="14">
        <v>0</v>
      </c>
      <c r="N324" s="14">
        <v>16</v>
      </c>
      <c r="O324" s="14">
        <v>11</v>
      </c>
      <c r="P324" s="24">
        <v>5</v>
      </c>
    </row>
    <row r="325" spans="1:16" x14ac:dyDescent="0.25">
      <c r="A325" s="188" t="s">
        <v>922</v>
      </c>
      <c r="B325" s="189"/>
      <c r="C325" s="27">
        <v>2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1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2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1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8" t="s">
        <v>945</v>
      </c>
      <c r="B337" s="189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0" t="s">
        <v>951</v>
      </c>
      <c r="B341" s="191"/>
      <c r="C341" s="32">
        <v>70078</v>
      </c>
      <c r="D341" s="32">
        <v>67426</v>
      </c>
      <c r="E341" s="33">
        <v>3.9332008424050102E-2</v>
      </c>
      <c r="F341" s="32">
        <v>6592</v>
      </c>
      <c r="G341" s="32">
        <v>4615</v>
      </c>
      <c r="H341" s="32">
        <v>9243</v>
      </c>
      <c r="I341" s="32">
        <v>6455</v>
      </c>
      <c r="J341" s="32">
        <v>89</v>
      </c>
      <c r="K341" s="32">
        <v>191</v>
      </c>
      <c r="L341" s="32">
        <v>10</v>
      </c>
      <c r="M341" s="32">
        <v>28</v>
      </c>
      <c r="N341" s="32">
        <v>803</v>
      </c>
      <c r="O341" s="32">
        <v>426</v>
      </c>
      <c r="P341" s="32">
        <v>11678</v>
      </c>
    </row>
  </sheetData>
  <sheetProtection algorithmName="SHA-512" hashValue="6vFHXeNwwAcwXz01a58DC7O3k29WUF4yvIab4roroV/09YMHVftkRvcyI/whxkYcyVValEoUdxZUd08yz+DmZQ==" saltValue="ixJI5KfBMC5fdLLdp04QR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8" t="s">
        <v>954</v>
      </c>
      <c r="B5" s="13" t="s">
        <v>955</v>
      </c>
      <c r="C5" s="24">
        <v>5</v>
      </c>
    </row>
    <row r="6" spans="1:3" x14ac:dyDescent="0.25">
      <c r="A6" s="179"/>
      <c r="B6" s="13" t="s">
        <v>329</v>
      </c>
      <c r="C6" s="24">
        <v>1030</v>
      </c>
    </row>
    <row r="7" spans="1:3" x14ac:dyDescent="0.25">
      <c r="A7" s="179"/>
      <c r="B7" s="13" t="s">
        <v>956</v>
      </c>
      <c r="C7" s="24">
        <v>63</v>
      </c>
    </row>
    <row r="8" spans="1:3" x14ac:dyDescent="0.25">
      <c r="A8" s="179"/>
      <c r="B8" s="13" t="s">
        <v>957</v>
      </c>
      <c r="C8" s="24">
        <v>150</v>
      </c>
    </row>
    <row r="9" spans="1:3" x14ac:dyDescent="0.25">
      <c r="A9" s="179"/>
      <c r="B9" s="13" t="s">
        <v>958</v>
      </c>
      <c r="C9" s="24">
        <v>126</v>
      </c>
    </row>
    <row r="10" spans="1:3" x14ac:dyDescent="0.25">
      <c r="A10" s="179"/>
      <c r="B10" s="13" t="s">
        <v>959</v>
      </c>
      <c r="C10" s="24">
        <v>177</v>
      </c>
    </row>
    <row r="11" spans="1:3" x14ac:dyDescent="0.25">
      <c r="A11" s="179"/>
      <c r="B11" s="13" t="s">
        <v>960</v>
      </c>
      <c r="C11" s="24">
        <v>477</v>
      </c>
    </row>
    <row r="12" spans="1:3" x14ac:dyDescent="0.25">
      <c r="A12" s="179"/>
      <c r="B12" s="13" t="s">
        <v>513</v>
      </c>
      <c r="C12" s="24">
        <v>131</v>
      </c>
    </row>
    <row r="13" spans="1:3" x14ac:dyDescent="0.25">
      <c r="A13" s="179"/>
      <c r="B13" s="13" t="s">
        <v>961</v>
      </c>
      <c r="C13" s="24">
        <v>34</v>
      </c>
    </row>
    <row r="14" spans="1:3" x14ac:dyDescent="0.25">
      <c r="A14" s="179"/>
      <c r="B14" s="13" t="s">
        <v>962</v>
      </c>
      <c r="C14" s="24">
        <v>9</v>
      </c>
    </row>
    <row r="15" spans="1:3" x14ac:dyDescent="0.25">
      <c r="A15" s="179"/>
      <c r="B15" s="13" t="s">
        <v>646</v>
      </c>
      <c r="C15" s="24">
        <v>16</v>
      </c>
    </row>
    <row r="16" spans="1:3" x14ac:dyDescent="0.25">
      <c r="A16" s="179"/>
      <c r="B16" s="13" t="s">
        <v>963</v>
      </c>
      <c r="C16" s="24">
        <v>178</v>
      </c>
    </row>
    <row r="17" spans="1:3" x14ac:dyDescent="0.25">
      <c r="A17" s="179"/>
      <c r="B17" s="13" t="s">
        <v>964</v>
      </c>
      <c r="C17" s="24">
        <v>493</v>
      </c>
    </row>
    <row r="18" spans="1:3" x14ac:dyDescent="0.25">
      <c r="A18" s="179"/>
      <c r="B18" s="13" t="s">
        <v>965</v>
      </c>
      <c r="C18" s="24">
        <v>24</v>
      </c>
    </row>
    <row r="19" spans="1:3" x14ac:dyDescent="0.25">
      <c r="A19" s="180"/>
      <c r="B19" s="13" t="s">
        <v>106</v>
      </c>
      <c r="C19" s="24">
        <v>498</v>
      </c>
    </row>
    <row r="20" spans="1:3" x14ac:dyDescent="0.25">
      <c r="A20" s="178" t="s">
        <v>966</v>
      </c>
      <c r="B20" s="13" t="s">
        <v>967</v>
      </c>
      <c r="C20" s="24">
        <v>42</v>
      </c>
    </row>
    <row r="21" spans="1:3" x14ac:dyDescent="0.25">
      <c r="A21" s="180"/>
      <c r="B21" s="13" t="s">
        <v>968</v>
      </c>
      <c r="C21" s="24">
        <v>10</v>
      </c>
    </row>
    <row r="22" spans="1:3" x14ac:dyDescent="0.25">
      <c r="A22" s="178" t="s">
        <v>969</v>
      </c>
      <c r="B22" s="13" t="s">
        <v>970</v>
      </c>
      <c r="C22" s="23"/>
    </row>
    <row r="23" spans="1:3" x14ac:dyDescent="0.25">
      <c r="A23" s="179"/>
      <c r="B23" s="13" t="s">
        <v>971</v>
      </c>
      <c r="C23" s="23"/>
    </row>
    <row r="24" spans="1:3" x14ac:dyDescent="0.25">
      <c r="A24" s="180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645</v>
      </c>
    </row>
    <row r="29" spans="1:3" x14ac:dyDescent="0.25">
      <c r="A29" s="178" t="s">
        <v>975</v>
      </c>
      <c r="B29" s="13" t="s">
        <v>976</v>
      </c>
      <c r="C29" s="24">
        <v>7</v>
      </c>
    </row>
    <row r="30" spans="1:3" x14ac:dyDescent="0.25">
      <c r="A30" s="179"/>
      <c r="B30" s="13" t="s">
        <v>977</v>
      </c>
      <c r="C30" s="24">
        <v>94</v>
      </c>
    </row>
    <row r="31" spans="1:3" x14ac:dyDescent="0.25">
      <c r="A31" s="179"/>
      <c r="B31" s="13" t="s">
        <v>978</v>
      </c>
      <c r="C31" s="24">
        <v>1</v>
      </c>
    </row>
    <row r="32" spans="1:3" x14ac:dyDescent="0.25">
      <c r="A32" s="180"/>
      <c r="B32" s="13" t="s">
        <v>979</v>
      </c>
      <c r="C32" s="24">
        <v>46</v>
      </c>
    </row>
    <row r="33" spans="1:3" x14ac:dyDescent="0.25">
      <c r="A33" s="12" t="s">
        <v>980</v>
      </c>
      <c r="B33" s="17"/>
      <c r="C33" s="24">
        <v>0</v>
      </c>
    </row>
    <row r="34" spans="1:3" x14ac:dyDescent="0.25">
      <c r="A34" s="12" t="s">
        <v>981</v>
      </c>
      <c r="B34" s="17"/>
      <c r="C34" s="24">
        <v>390</v>
      </c>
    </row>
    <row r="35" spans="1:3" x14ac:dyDescent="0.25">
      <c r="A35" s="12" t="s">
        <v>982</v>
      </c>
      <c r="B35" s="17"/>
      <c r="C35" s="24">
        <v>4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27</v>
      </c>
    </row>
    <row r="38" spans="1:3" x14ac:dyDescent="0.25">
      <c r="A38" s="12" t="s">
        <v>985</v>
      </c>
      <c r="B38" s="17"/>
      <c r="C38" s="24">
        <v>13</v>
      </c>
    </row>
    <row r="39" spans="1:3" x14ac:dyDescent="0.25">
      <c r="A39" s="12" t="s">
        <v>972</v>
      </c>
      <c r="B39" s="17"/>
      <c r="C39" s="24">
        <v>160</v>
      </c>
    </row>
    <row r="40" spans="1:3" x14ac:dyDescent="0.25">
      <c r="A40" s="178" t="s">
        <v>986</v>
      </c>
      <c r="B40" s="13" t="s">
        <v>987</v>
      </c>
      <c r="C40" s="24">
        <v>48</v>
      </c>
    </row>
    <row r="41" spans="1:3" x14ac:dyDescent="0.25">
      <c r="A41" s="179"/>
      <c r="B41" s="13" t="s">
        <v>988</v>
      </c>
      <c r="C41" s="24">
        <v>11</v>
      </c>
    </row>
    <row r="42" spans="1:3" x14ac:dyDescent="0.25">
      <c r="A42" s="179"/>
      <c r="B42" s="13" t="s">
        <v>989</v>
      </c>
      <c r="C42" s="24">
        <v>10</v>
      </c>
    </row>
    <row r="43" spans="1:3" x14ac:dyDescent="0.25">
      <c r="A43" s="179"/>
      <c r="B43" s="13" t="s">
        <v>990</v>
      </c>
      <c r="C43" s="24">
        <v>0</v>
      </c>
    </row>
    <row r="44" spans="1:3" x14ac:dyDescent="0.25">
      <c r="A44" s="180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31</v>
      </c>
    </row>
    <row r="49" spans="1:3" x14ac:dyDescent="0.25">
      <c r="A49" s="178" t="s">
        <v>76</v>
      </c>
      <c r="B49" s="13" t="s">
        <v>993</v>
      </c>
      <c r="C49" s="24">
        <v>180</v>
      </c>
    </row>
    <row r="50" spans="1:3" x14ac:dyDescent="0.25">
      <c r="A50" s="180"/>
      <c r="B50" s="13" t="s">
        <v>994</v>
      </c>
      <c r="C50" s="24">
        <v>409</v>
      </c>
    </row>
    <row r="51" spans="1:3" x14ac:dyDescent="0.25">
      <c r="A51" s="178" t="s">
        <v>995</v>
      </c>
      <c r="B51" s="13" t="s">
        <v>996</v>
      </c>
      <c r="C51" s="24">
        <v>4</v>
      </c>
    </row>
    <row r="52" spans="1:3" x14ac:dyDescent="0.25">
      <c r="A52" s="180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8" t="s">
        <v>240</v>
      </c>
      <c r="B56" s="13" t="s">
        <v>15</v>
      </c>
      <c r="C56" s="24">
        <v>3915</v>
      </c>
    </row>
    <row r="57" spans="1:3" x14ac:dyDescent="0.25">
      <c r="A57" s="179"/>
      <c r="B57" s="13" t="s">
        <v>999</v>
      </c>
      <c r="C57" s="24">
        <v>396</v>
      </c>
    </row>
    <row r="58" spans="1:3" x14ac:dyDescent="0.25">
      <c r="A58" s="179"/>
      <c r="B58" s="13" t="s">
        <v>1000</v>
      </c>
      <c r="C58" s="24">
        <v>223</v>
      </c>
    </row>
    <row r="59" spans="1:3" x14ac:dyDescent="0.25">
      <c r="A59" s="179"/>
      <c r="B59" s="13" t="s">
        <v>1001</v>
      </c>
      <c r="C59" s="24">
        <v>3298</v>
      </c>
    </row>
    <row r="60" spans="1:3" x14ac:dyDescent="0.25">
      <c r="A60" s="180"/>
      <c r="B60" s="13" t="s">
        <v>1002</v>
      </c>
      <c r="C60" s="24">
        <v>113</v>
      </c>
    </row>
    <row r="61" spans="1:3" x14ac:dyDescent="0.25">
      <c r="A61" s="178" t="s">
        <v>1003</v>
      </c>
      <c r="B61" s="13" t="s">
        <v>1004</v>
      </c>
      <c r="C61" s="24">
        <v>832</v>
      </c>
    </row>
    <row r="62" spans="1:3" x14ac:dyDescent="0.25">
      <c r="A62" s="179"/>
      <c r="B62" s="13" t="s">
        <v>1005</v>
      </c>
      <c r="C62" s="24">
        <v>159</v>
      </c>
    </row>
    <row r="63" spans="1:3" x14ac:dyDescent="0.25">
      <c r="A63" s="179"/>
      <c r="B63" s="13" t="s">
        <v>1006</v>
      </c>
      <c r="C63" s="24">
        <v>2</v>
      </c>
    </row>
    <row r="64" spans="1:3" x14ac:dyDescent="0.25">
      <c r="A64" s="179"/>
      <c r="B64" s="13" t="s">
        <v>1007</v>
      </c>
      <c r="C64" s="24">
        <v>586</v>
      </c>
    </row>
    <row r="65" spans="1:3" x14ac:dyDescent="0.25">
      <c r="A65" s="180"/>
      <c r="B65" s="13" t="s">
        <v>1002</v>
      </c>
      <c r="C65" s="24">
        <v>202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147</v>
      </c>
    </row>
    <row r="70" spans="1:3" ht="22.5" x14ac:dyDescent="0.25">
      <c r="A70" s="12" t="s">
        <v>1010</v>
      </c>
      <c r="B70" s="17"/>
      <c r="C70" s="24">
        <v>0</v>
      </c>
    </row>
    <row r="71" spans="1:3" ht="22.5" x14ac:dyDescent="0.25">
      <c r="A71" s="12" t="s">
        <v>1011</v>
      </c>
      <c r="B71" s="17"/>
      <c r="C71" s="24">
        <v>1192</v>
      </c>
    </row>
    <row r="72" spans="1:3" x14ac:dyDescent="0.25">
      <c r="A72" s="178" t="s">
        <v>1012</v>
      </c>
      <c r="B72" s="13" t="s">
        <v>1013</v>
      </c>
      <c r="C72" s="24">
        <v>0</v>
      </c>
    </row>
    <row r="73" spans="1:3" x14ac:dyDescent="0.25">
      <c r="A73" s="180"/>
      <c r="B73" s="13" t="s">
        <v>1014</v>
      </c>
      <c r="C73" s="24">
        <v>47</v>
      </c>
    </row>
    <row r="74" spans="1:3" x14ac:dyDescent="0.25">
      <c r="A74" s="12" t="s">
        <v>1015</v>
      </c>
      <c r="B74" s="17"/>
      <c r="C74" s="24">
        <v>0</v>
      </c>
    </row>
    <row r="75" spans="1:3" x14ac:dyDescent="0.25">
      <c r="A75" s="12" t="s">
        <v>1016</v>
      </c>
      <c r="B75" s="17"/>
      <c r="C75" s="24">
        <v>59</v>
      </c>
    </row>
    <row r="76" spans="1:3" ht="22.5" x14ac:dyDescent="0.25">
      <c r="A76" s="12" t="s">
        <v>1017</v>
      </c>
      <c r="B76" s="17"/>
      <c r="C76" s="24">
        <v>2</v>
      </c>
    </row>
    <row r="77" spans="1:3" x14ac:dyDescent="0.25">
      <c r="A77" s="12" t="s">
        <v>1018</v>
      </c>
      <c r="B77" s="17"/>
      <c r="C77" s="24">
        <v>4</v>
      </c>
    </row>
    <row r="78" spans="1:3" x14ac:dyDescent="0.25">
      <c r="A78" s="12" t="s">
        <v>1019</v>
      </c>
      <c r="B78" s="17"/>
      <c r="C78" s="24">
        <v>0</v>
      </c>
    </row>
    <row r="79" spans="1:3" x14ac:dyDescent="0.25">
      <c r="A79" s="12" t="s">
        <v>1020</v>
      </c>
      <c r="B79" s="17"/>
      <c r="C79" s="24">
        <v>1</v>
      </c>
    </row>
  </sheetData>
  <sheetProtection algorithmName="SHA-512" hashValue="muEkffC+UZ5vxKm/zStxV4Bq9m4uP9GciYp5WD1sJkD3r8uquHbvy4pZyJouu6F3dcSEwr5PI9mH2fMgShFYnA==" saltValue="82OFWS5ig/JraaIKeBPA7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4" t="s">
        <v>1023</v>
      </c>
      <c r="B5" s="39" t="s">
        <v>1024</v>
      </c>
      <c r="C5" s="40">
        <v>69</v>
      </c>
    </row>
    <row r="6" spans="1:3" x14ac:dyDescent="0.25">
      <c r="A6" s="195"/>
      <c r="B6" s="39" t="s">
        <v>299</v>
      </c>
      <c r="C6" s="40">
        <v>818</v>
      </c>
    </row>
    <row r="7" spans="1:3" x14ac:dyDescent="0.25">
      <c r="A7" s="195"/>
      <c r="B7" s="39" t="s">
        <v>1025</v>
      </c>
      <c r="C7" s="40">
        <v>176</v>
      </c>
    </row>
    <row r="8" spans="1:3" x14ac:dyDescent="0.25">
      <c r="A8" s="195"/>
      <c r="B8" s="39" t="s">
        <v>1026</v>
      </c>
      <c r="C8" s="40">
        <v>7</v>
      </c>
    </row>
    <row r="9" spans="1:3" x14ac:dyDescent="0.25">
      <c r="A9" s="195"/>
      <c r="B9" s="39" t="s">
        <v>1027</v>
      </c>
      <c r="C9" s="40">
        <v>6</v>
      </c>
    </row>
    <row r="10" spans="1:3" x14ac:dyDescent="0.25">
      <c r="A10" s="195"/>
      <c r="B10" s="39" t="s">
        <v>1028</v>
      </c>
      <c r="C10" s="40">
        <v>1</v>
      </c>
    </row>
    <row r="11" spans="1:3" x14ac:dyDescent="0.25">
      <c r="A11" s="196"/>
      <c r="B11" s="39" t="s">
        <v>1029</v>
      </c>
      <c r="C11" s="40">
        <v>1</v>
      </c>
    </row>
    <row r="12" spans="1:3" x14ac:dyDescent="0.25">
      <c r="A12" s="194" t="s">
        <v>1030</v>
      </c>
      <c r="B12" s="39" t="s">
        <v>60</v>
      </c>
      <c r="C12" s="40">
        <v>283</v>
      </c>
    </row>
    <row r="13" spans="1:3" x14ac:dyDescent="0.25">
      <c r="A13" s="195"/>
      <c r="B13" s="39" t="s">
        <v>1031</v>
      </c>
      <c r="C13" s="40">
        <v>49</v>
      </c>
    </row>
    <row r="14" spans="1:3" x14ac:dyDescent="0.25">
      <c r="A14" s="195"/>
      <c r="B14" s="39" t="s">
        <v>1032</v>
      </c>
      <c r="C14" s="40">
        <v>100</v>
      </c>
    </row>
    <row r="15" spans="1:3" x14ac:dyDescent="0.25">
      <c r="A15" s="196"/>
      <c r="B15" s="39" t="s">
        <v>1033</v>
      </c>
      <c r="C15" s="40">
        <v>86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41</v>
      </c>
    </row>
    <row r="20" spans="1:3" x14ac:dyDescent="0.25">
      <c r="A20" s="38" t="s">
        <v>1036</v>
      </c>
      <c r="B20" s="41"/>
      <c r="C20" s="40">
        <v>33</v>
      </c>
    </row>
    <row r="21" spans="1:3" x14ac:dyDescent="0.25">
      <c r="A21" s="38" t="s">
        <v>1037</v>
      </c>
      <c r="B21" s="41"/>
      <c r="C21" s="40">
        <v>82</v>
      </c>
    </row>
    <row r="22" spans="1:3" x14ac:dyDescent="0.25">
      <c r="A22" s="38" t="s">
        <v>1038</v>
      </c>
      <c r="B22" s="41"/>
      <c r="C22" s="40">
        <v>68</v>
      </c>
    </row>
    <row r="23" spans="1:3" x14ac:dyDescent="0.25">
      <c r="A23" s="38" t="s">
        <v>1039</v>
      </c>
      <c r="B23" s="41"/>
      <c r="C23" s="40">
        <v>375</v>
      </c>
    </row>
    <row r="24" spans="1:3" x14ac:dyDescent="0.25">
      <c r="A24" s="38" t="s">
        <v>1040</v>
      </c>
      <c r="B24" s="41"/>
      <c r="C24" s="40">
        <v>146</v>
      </c>
    </row>
    <row r="25" spans="1:3" x14ac:dyDescent="0.25">
      <c r="A25" s="38" t="s">
        <v>1041</v>
      </c>
      <c r="B25" s="41"/>
      <c r="C25" s="40">
        <v>97</v>
      </c>
    </row>
    <row r="26" spans="1:3" x14ac:dyDescent="0.25">
      <c r="A26" s="38" t="s">
        <v>1042</v>
      </c>
      <c r="B26" s="41"/>
      <c r="C26" s="40">
        <v>4</v>
      </c>
    </row>
    <row r="27" spans="1:3" x14ac:dyDescent="0.25">
      <c r="A27" s="38" t="s">
        <v>1043</v>
      </c>
      <c r="B27" s="41"/>
      <c r="C27" s="40">
        <v>5</v>
      </c>
    </row>
    <row r="28" spans="1:3" x14ac:dyDescent="0.25">
      <c r="A28" s="38" t="s">
        <v>1044</v>
      </c>
      <c r="B28" s="41"/>
      <c r="C28" s="40">
        <v>93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21</v>
      </c>
    </row>
    <row r="33" spans="1:6" x14ac:dyDescent="0.25">
      <c r="A33" s="38" t="s">
        <v>1047</v>
      </c>
      <c r="B33" s="41"/>
      <c r="C33" s="40">
        <v>93</v>
      </c>
    </row>
    <row r="34" spans="1:6" x14ac:dyDescent="0.25">
      <c r="A34" s="38" t="s">
        <v>1048</v>
      </c>
      <c r="B34" s="41"/>
      <c r="C34" s="40">
        <v>59</v>
      </c>
    </row>
    <row r="35" spans="1:6" x14ac:dyDescent="0.25">
      <c r="A35" s="38" t="s">
        <v>1049</v>
      </c>
      <c r="B35" s="41"/>
      <c r="C35" s="40">
        <v>146</v>
      </c>
    </row>
    <row r="36" spans="1:6" x14ac:dyDescent="0.25">
      <c r="A36" s="38" t="s">
        <v>1050</v>
      </c>
      <c r="B36" s="41"/>
      <c r="C36" s="40">
        <v>30</v>
      </c>
    </row>
    <row r="37" spans="1:6" x14ac:dyDescent="0.25">
      <c r="A37" s="38" t="s">
        <v>1051</v>
      </c>
      <c r="B37" s="41"/>
      <c r="C37" s="40">
        <v>24</v>
      </c>
    </row>
    <row r="38" spans="1:6" x14ac:dyDescent="0.25">
      <c r="A38" s="38" t="s">
        <v>1052</v>
      </c>
      <c r="B38" s="41"/>
      <c r="C38" s="40">
        <v>4</v>
      </c>
    </row>
    <row r="39" spans="1:6" x14ac:dyDescent="0.25">
      <c r="A39" s="38" t="s">
        <v>1053</v>
      </c>
      <c r="B39" s="41"/>
      <c r="C39" s="40">
        <v>1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53</v>
      </c>
    </row>
    <row r="44" spans="1:6" x14ac:dyDescent="0.25">
      <c r="A44" s="38" t="s">
        <v>109</v>
      </c>
      <c r="B44" s="41"/>
      <c r="C44" s="40">
        <v>48</v>
      </c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7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198"/>
      <c r="B49" s="44" t="s">
        <v>1059</v>
      </c>
      <c r="C49" s="18"/>
      <c r="D49" s="18"/>
      <c r="E49" s="18"/>
      <c r="F49" s="23"/>
    </row>
    <row r="50" spans="1:6" x14ac:dyDescent="0.25">
      <c r="A50" s="198"/>
      <c r="B50" s="44" t="s">
        <v>1060</v>
      </c>
      <c r="C50" s="45">
        <v>1</v>
      </c>
      <c r="D50" s="45">
        <v>0</v>
      </c>
      <c r="E50" s="45">
        <v>0</v>
      </c>
      <c r="F50" s="40">
        <v>0</v>
      </c>
    </row>
    <row r="51" spans="1:6" x14ac:dyDescent="0.25">
      <c r="A51" s="198"/>
      <c r="B51" s="44" t="s">
        <v>1061</v>
      </c>
      <c r="C51" s="18"/>
      <c r="D51" s="18"/>
      <c r="E51" s="18"/>
      <c r="F51" s="23"/>
    </row>
    <row r="52" spans="1:6" x14ac:dyDescent="0.25">
      <c r="A52" s="198"/>
      <c r="B52" s="44" t="s">
        <v>329</v>
      </c>
      <c r="C52" s="45">
        <v>32</v>
      </c>
      <c r="D52" s="45">
        <v>29</v>
      </c>
      <c r="E52" s="45">
        <v>19</v>
      </c>
      <c r="F52" s="40">
        <v>6</v>
      </c>
    </row>
    <row r="53" spans="1:6" x14ac:dyDescent="0.25">
      <c r="A53" s="198"/>
      <c r="B53" s="44" t="s">
        <v>1062</v>
      </c>
      <c r="C53" s="45">
        <v>493</v>
      </c>
      <c r="D53" s="45">
        <v>119</v>
      </c>
      <c r="E53" s="45">
        <v>67</v>
      </c>
      <c r="F53" s="40">
        <v>26</v>
      </c>
    </row>
    <row r="54" spans="1:6" x14ac:dyDescent="0.25">
      <c r="A54" s="198"/>
      <c r="B54" s="44" t="s">
        <v>1063</v>
      </c>
      <c r="C54" s="45">
        <v>242</v>
      </c>
      <c r="D54" s="45">
        <v>37</v>
      </c>
      <c r="E54" s="45">
        <v>22</v>
      </c>
      <c r="F54" s="40">
        <v>17</v>
      </c>
    </row>
    <row r="55" spans="1:6" x14ac:dyDescent="0.25">
      <c r="A55" s="198"/>
      <c r="B55" s="44" t="s">
        <v>1064</v>
      </c>
      <c r="C55" s="45">
        <v>2</v>
      </c>
      <c r="D55" s="45">
        <v>1</v>
      </c>
      <c r="E55" s="45">
        <v>1</v>
      </c>
      <c r="F55" s="40">
        <v>0</v>
      </c>
    </row>
    <row r="56" spans="1:6" x14ac:dyDescent="0.25">
      <c r="A56" s="198"/>
      <c r="B56" s="44" t="s">
        <v>1065</v>
      </c>
      <c r="C56" s="18"/>
      <c r="D56" s="18"/>
      <c r="E56" s="18"/>
      <c r="F56" s="23"/>
    </row>
    <row r="57" spans="1:6" x14ac:dyDescent="0.25">
      <c r="A57" s="198"/>
      <c r="B57" s="44" t="s">
        <v>1066</v>
      </c>
      <c r="C57" s="45">
        <v>15</v>
      </c>
      <c r="D57" s="45">
        <v>11</v>
      </c>
      <c r="E57" s="45">
        <v>8</v>
      </c>
      <c r="F57" s="40">
        <v>2</v>
      </c>
    </row>
    <row r="58" spans="1:6" x14ac:dyDescent="0.25">
      <c r="A58" s="198"/>
      <c r="B58" s="44" t="s">
        <v>1067</v>
      </c>
      <c r="C58" s="45">
        <v>2</v>
      </c>
      <c r="D58" s="45">
        <v>1</v>
      </c>
      <c r="E58" s="45">
        <v>0</v>
      </c>
      <c r="F58" s="40">
        <v>0</v>
      </c>
    </row>
    <row r="59" spans="1:6" x14ac:dyDescent="0.25">
      <c r="A59" s="198"/>
      <c r="B59" s="44" t="s">
        <v>1068</v>
      </c>
      <c r="C59" s="45">
        <v>1</v>
      </c>
      <c r="D59" s="45">
        <v>1</v>
      </c>
      <c r="E59" s="45">
        <v>1</v>
      </c>
      <c r="F59" s="40">
        <v>0</v>
      </c>
    </row>
    <row r="60" spans="1:6" x14ac:dyDescent="0.25">
      <c r="A60" s="198"/>
      <c r="B60" s="44" t="s">
        <v>400</v>
      </c>
      <c r="C60" s="18"/>
      <c r="D60" s="18"/>
      <c r="E60" s="18"/>
      <c r="F60" s="23"/>
    </row>
    <row r="61" spans="1:6" x14ac:dyDescent="0.25">
      <c r="A61" s="198"/>
      <c r="B61" s="44" t="s">
        <v>1069</v>
      </c>
      <c r="C61" s="45">
        <v>3</v>
      </c>
      <c r="D61" s="45">
        <v>0</v>
      </c>
      <c r="E61" s="45">
        <v>0</v>
      </c>
      <c r="F61" s="40">
        <v>0</v>
      </c>
    </row>
    <row r="62" spans="1:6" x14ac:dyDescent="0.25">
      <c r="A62" s="198"/>
      <c r="B62" s="44" t="s">
        <v>1070</v>
      </c>
      <c r="C62" s="45">
        <v>0</v>
      </c>
      <c r="D62" s="45">
        <v>0</v>
      </c>
      <c r="E62" s="45">
        <v>1</v>
      </c>
      <c r="F62" s="40">
        <v>0</v>
      </c>
    </row>
    <row r="63" spans="1:6" x14ac:dyDescent="0.25">
      <c r="A63" s="198"/>
      <c r="B63" s="44" t="s">
        <v>1071</v>
      </c>
      <c r="C63" s="18"/>
      <c r="D63" s="18"/>
      <c r="E63" s="18"/>
      <c r="F63" s="23"/>
    </row>
    <row r="64" spans="1:6" x14ac:dyDescent="0.25">
      <c r="A64" s="198"/>
      <c r="B64" s="44" t="s">
        <v>1072</v>
      </c>
      <c r="C64" s="45">
        <v>64</v>
      </c>
      <c r="D64" s="45">
        <v>39</v>
      </c>
      <c r="E64" s="45">
        <v>28</v>
      </c>
      <c r="F64" s="40">
        <v>7</v>
      </c>
    </row>
    <row r="65" spans="1:6" x14ac:dyDescent="0.25">
      <c r="A65" s="198"/>
      <c r="B65" s="44" t="s">
        <v>1073</v>
      </c>
      <c r="C65" s="45">
        <v>2</v>
      </c>
      <c r="D65" s="45">
        <v>0</v>
      </c>
      <c r="E65" s="45">
        <v>2</v>
      </c>
      <c r="F65" s="40">
        <v>1</v>
      </c>
    </row>
    <row r="66" spans="1:6" x14ac:dyDescent="0.25">
      <c r="A66" s="199"/>
      <c r="B66" s="44" t="s">
        <v>1074</v>
      </c>
      <c r="C66" s="18"/>
      <c r="D66" s="18"/>
      <c r="E66" s="18"/>
      <c r="F66" s="23"/>
    </row>
    <row r="67" spans="1:6" x14ac:dyDescent="0.25">
      <c r="A67" s="192" t="s">
        <v>1075</v>
      </c>
      <c r="B67" s="193"/>
      <c r="C67" s="46">
        <v>857</v>
      </c>
      <c r="D67" s="46">
        <v>238</v>
      </c>
      <c r="E67" s="46">
        <v>149</v>
      </c>
      <c r="F67" s="46">
        <v>59</v>
      </c>
    </row>
    <row r="68" spans="1:6" x14ac:dyDescent="0.25">
      <c r="A68" s="197" t="s">
        <v>969</v>
      </c>
      <c r="B68" s="44" t="s">
        <v>1076</v>
      </c>
      <c r="C68" s="45">
        <v>6</v>
      </c>
      <c r="D68" s="45">
        <v>0</v>
      </c>
      <c r="E68" s="45">
        <v>0</v>
      </c>
      <c r="F68" s="40">
        <v>0</v>
      </c>
    </row>
    <row r="69" spans="1:6" x14ac:dyDescent="0.25">
      <c r="A69" s="198"/>
      <c r="B69" s="44" t="s">
        <v>1077</v>
      </c>
      <c r="C69" s="18"/>
      <c r="D69" s="18"/>
      <c r="E69" s="18"/>
      <c r="F69" s="23"/>
    </row>
    <row r="70" spans="1:6" x14ac:dyDescent="0.25">
      <c r="A70" s="199"/>
      <c r="B70" s="44" t="s">
        <v>106</v>
      </c>
      <c r="C70" s="45">
        <v>1</v>
      </c>
      <c r="D70" s="45">
        <v>0</v>
      </c>
      <c r="E70" s="45">
        <v>0</v>
      </c>
      <c r="F70" s="40">
        <v>0</v>
      </c>
    </row>
    <row r="71" spans="1:6" x14ac:dyDescent="0.25">
      <c r="A71" s="192" t="s">
        <v>1078</v>
      </c>
      <c r="B71" s="193"/>
      <c r="C71" s="46">
        <v>7</v>
      </c>
      <c r="D71" s="46">
        <v>0</v>
      </c>
      <c r="E71" s="46">
        <v>0</v>
      </c>
      <c r="F71" s="46">
        <v>0</v>
      </c>
    </row>
  </sheetData>
  <sheetProtection algorithmName="SHA-512" hashValue="l6nLNDdG3mSpOgRK5oWVs/ehkxqJ8TqxxGCUnyma9K24/1C11Zs+AOu1IN0UvZDil964ecrnoxOv8PQh2t5LQQ==" saltValue="kdHiJMvM63qMlvEJjmR1W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5" t="s">
        <v>1081</v>
      </c>
      <c r="B5" s="13" t="s">
        <v>1082</v>
      </c>
      <c r="C5" s="24">
        <v>1797</v>
      </c>
    </row>
    <row r="6" spans="1:3" x14ac:dyDescent="0.25">
      <c r="A6" s="186"/>
      <c r="B6" s="13" t="s">
        <v>1024</v>
      </c>
      <c r="C6" s="24">
        <v>541</v>
      </c>
    </row>
    <row r="7" spans="1:3" x14ac:dyDescent="0.25">
      <c r="A7" s="186"/>
      <c r="B7" s="13" t="s">
        <v>1083</v>
      </c>
      <c r="C7" s="24">
        <v>3904</v>
      </c>
    </row>
    <row r="8" spans="1:3" x14ac:dyDescent="0.25">
      <c r="A8" s="186"/>
      <c r="B8" s="13" t="s">
        <v>1084</v>
      </c>
      <c r="C8" s="24">
        <v>629</v>
      </c>
    </row>
    <row r="9" spans="1:3" x14ac:dyDescent="0.25">
      <c r="A9" s="186"/>
      <c r="B9" s="13" t="s">
        <v>1026</v>
      </c>
      <c r="C9" s="24">
        <v>5</v>
      </c>
    </row>
    <row r="10" spans="1:3" x14ac:dyDescent="0.25">
      <c r="A10" s="186"/>
      <c r="B10" s="13" t="s">
        <v>1027</v>
      </c>
      <c r="C10" s="24">
        <v>5</v>
      </c>
    </row>
    <row r="11" spans="1:3" x14ac:dyDescent="0.25">
      <c r="A11" s="186"/>
      <c r="B11" s="13" t="s">
        <v>1085</v>
      </c>
      <c r="C11" s="24">
        <v>5</v>
      </c>
    </row>
    <row r="12" spans="1:3" x14ac:dyDescent="0.25">
      <c r="A12" s="187"/>
      <c r="B12" s="13" t="s">
        <v>1086</v>
      </c>
      <c r="C12" s="24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1451</v>
      </c>
    </row>
    <row r="17" spans="1:3" x14ac:dyDescent="0.25">
      <c r="A17" s="22" t="s">
        <v>1089</v>
      </c>
      <c r="B17" s="17"/>
      <c r="C17" s="24">
        <v>366</v>
      </c>
    </row>
    <row r="18" spans="1:3" x14ac:dyDescent="0.25">
      <c r="A18" s="22" t="s">
        <v>1090</v>
      </c>
      <c r="B18" s="17"/>
      <c r="C18" s="24">
        <v>388</v>
      </c>
    </row>
    <row r="19" spans="1:3" x14ac:dyDescent="0.25">
      <c r="A19" s="22" t="s">
        <v>1091</v>
      </c>
      <c r="B19" s="17"/>
      <c r="C19" s="24">
        <v>436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3"/>
    </row>
    <row r="25" spans="1:3" x14ac:dyDescent="0.25">
      <c r="A25" s="22" t="s">
        <v>1095</v>
      </c>
      <c r="B25" s="17"/>
      <c r="C25" s="23"/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4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45</v>
      </c>
    </row>
    <row r="38" spans="1:3" x14ac:dyDescent="0.25">
      <c r="A38" s="22" t="s">
        <v>1103</v>
      </c>
      <c r="B38" s="17"/>
      <c r="C38" s="24">
        <v>284</v>
      </c>
    </row>
    <row r="39" spans="1:3" x14ac:dyDescent="0.25">
      <c r="A39" s="22" t="s">
        <v>1104</v>
      </c>
      <c r="B39" s="17"/>
      <c r="C39" s="24">
        <v>619</v>
      </c>
    </row>
    <row r="40" spans="1:3" x14ac:dyDescent="0.25">
      <c r="A40" s="22" t="s">
        <v>1105</v>
      </c>
      <c r="B40" s="17"/>
      <c r="C40" s="24">
        <v>352</v>
      </c>
    </row>
    <row r="41" spans="1:3" x14ac:dyDescent="0.25">
      <c r="A41" s="22" t="s">
        <v>1106</v>
      </c>
      <c r="B41" s="17"/>
      <c r="C41" s="24">
        <v>181</v>
      </c>
    </row>
    <row r="42" spans="1:3" x14ac:dyDescent="0.25">
      <c r="A42" s="22" t="s">
        <v>1107</v>
      </c>
      <c r="B42" s="17"/>
      <c r="C42" s="24">
        <v>76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3"/>
    </row>
    <row r="47" spans="1:3" x14ac:dyDescent="0.25">
      <c r="A47" s="22" t="s">
        <v>1110</v>
      </c>
      <c r="B47" s="17"/>
      <c r="C47" s="24">
        <v>5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5" t="s">
        <v>1112</v>
      </c>
      <c r="B51" s="13" t="s">
        <v>1113</v>
      </c>
      <c r="C51" s="24">
        <v>298</v>
      </c>
    </row>
    <row r="52" spans="1:6" x14ac:dyDescent="0.25">
      <c r="A52" s="186"/>
      <c r="B52" s="13" t="s">
        <v>1114</v>
      </c>
      <c r="C52" s="24">
        <v>314</v>
      </c>
    </row>
    <row r="53" spans="1:6" x14ac:dyDescent="0.25">
      <c r="A53" s="186"/>
      <c r="B53" s="13" t="s">
        <v>1115</v>
      </c>
      <c r="C53" s="24">
        <v>292</v>
      </c>
    </row>
    <row r="54" spans="1:6" x14ac:dyDescent="0.25">
      <c r="A54" s="187"/>
      <c r="B54" s="13" t="s">
        <v>1116</v>
      </c>
      <c r="C54" s="24">
        <v>9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39</v>
      </c>
    </row>
    <row r="59" spans="1:6" x14ac:dyDescent="0.25">
      <c r="A59" s="22" t="s">
        <v>109</v>
      </c>
      <c r="B59" s="17"/>
      <c r="C59" s="24">
        <v>38</v>
      </c>
    </row>
    <row r="60" spans="1:6" x14ac:dyDescent="0.25">
      <c r="A60" s="22" t="s">
        <v>1055</v>
      </c>
      <c r="B60" s="17"/>
      <c r="C60" s="2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5" t="s">
        <v>954</v>
      </c>
      <c r="B63" s="13" t="s">
        <v>1058</v>
      </c>
      <c r="C63" s="14">
        <v>1</v>
      </c>
      <c r="D63" s="14">
        <v>0</v>
      </c>
      <c r="E63" s="14">
        <v>0</v>
      </c>
      <c r="F63" s="24">
        <v>0</v>
      </c>
    </row>
    <row r="64" spans="1:6" x14ac:dyDescent="0.25">
      <c r="A64" s="186"/>
      <c r="B64" s="13" t="s">
        <v>1059</v>
      </c>
      <c r="C64" s="18"/>
      <c r="D64" s="18"/>
      <c r="E64" s="18"/>
      <c r="F64" s="23"/>
    </row>
    <row r="65" spans="1:6" x14ac:dyDescent="0.25">
      <c r="A65" s="186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86"/>
      <c r="B66" s="13" t="s">
        <v>1061</v>
      </c>
      <c r="C66" s="14">
        <v>0</v>
      </c>
      <c r="D66" s="14">
        <v>1</v>
      </c>
      <c r="E66" s="14">
        <v>1</v>
      </c>
      <c r="F66" s="24">
        <v>0</v>
      </c>
    </row>
    <row r="67" spans="1:6" x14ac:dyDescent="0.25">
      <c r="A67" s="186"/>
      <c r="B67" s="13" t="s">
        <v>329</v>
      </c>
      <c r="C67" s="14">
        <v>58</v>
      </c>
      <c r="D67" s="14">
        <v>104</v>
      </c>
      <c r="E67" s="14">
        <v>37</v>
      </c>
      <c r="F67" s="24">
        <v>51</v>
      </c>
    </row>
    <row r="68" spans="1:6" x14ac:dyDescent="0.25">
      <c r="A68" s="186"/>
      <c r="B68" s="13" t="s">
        <v>1117</v>
      </c>
      <c r="C68" s="14">
        <v>2690</v>
      </c>
      <c r="D68" s="14">
        <v>496</v>
      </c>
      <c r="E68" s="14">
        <v>202</v>
      </c>
      <c r="F68" s="24">
        <v>198</v>
      </c>
    </row>
    <row r="69" spans="1:6" x14ac:dyDescent="0.25">
      <c r="A69" s="186"/>
      <c r="B69" s="13" t="s">
        <v>1118</v>
      </c>
      <c r="C69" s="14">
        <v>1560</v>
      </c>
      <c r="D69" s="14">
        <v>213</v>
      </c>
      <c r="E69" s="14">
        <v>69</v>
      </c>
      <c r="F69" s="24">
        <v>100</v>
      </c>
    </row>
    <row r="70" spans="1:6" x14ac:dyDescent="0.25">
      <c r="A70" s="186"/>
      <c r="B70" s="13" t="s">
        <v>1064</v>
      </c>
      <c r="C70" s="14">
        <v>5</v>
      </c>
      <c r="D70" s="14">
        <v>29</v>
      </c>
      <c r="E70" s="14">
        <v>9</v>
      </c>
      <c r="F70" s="24">
        <v>10</v>
      </c>
    </row>
    <row r="71" spans="1:6" x14ac:dyDescent="0.25">
      <c r="A71" s="186"/>
      <c r="B71" s="13" t="s">
        <v>1119</v>
      </c>
      <c r="C71" s="14">
        <v>1</v>
      </c>
      <c r="D71" s="14">
        <v>0</v>
      </c>
      <c r="E71" s="14">
        <v>1</v>
      </c>
      <c r="F71" s="24">
        <v>0</v>
      </c>
    </row>
    <row r="72" spans="1:6" x14ac:dyDescent="0.25">
      <c r="A72" s="186"/>
      <c r="B72" s="13" t="s">
        <v>1120</v>
      </c>
      <c r="C72" s="14">
        <v>28</v>
      </c>
      <c r="D72" s="14">
        <v>94</v>
      </c>
      <c r="E72" s="14">
        <v>34</v>
      </c>
      <c r="F72" s="24">
        <v>40</v>
      </c>
    </row>
    <row r="73" spans="1:6" x14ac:dyDescent="0.25">
      <c r="A73" s="186"/>
      <c r="B73" s="13" t="s">
        <v>1121</v>
      </c>
      <c r="C73" s="14">
        <v>8</v>
      </c>
      <c r="D73" s="14">
        <v>20</v>
      </c>
      <c r="E73" s="14">
        <v>4</v>
      </c>
      <c r="F73" s="24">
        <v>9</v>
      </c>
    </row>
    <row r="74" spans="1:6" x14ac:dyDescent="0.25">
      <c r="A74" s="186"/>
      <c r="B74" s="13" t="s">
        <v>1068</v>
      </c>
      <c r="C74" s="18"/>
      <c r="D74" s="18"/>
      <c r="E74" s="18"/>
      <c r="F74" s="23"/>
    </row>
    <row r="75" spans="1:6" x14ac:dyDescent="0.25">
      <c r="A75" s="186"/>
      <c r="B75" s="13" t="s">
        <v>400</v>
      </c>
      <c r="C75" s="18"/>
      <c r="D75" s="18"/>
      <c r="E75" s="18"/>
      <c r="F75" s="23"/>
    </row>
    <row r="76" spans="1:6" x14ac:dyDescent="0.25">
      <c r="A76" s="186"/>
      <c r="B76" s="13" t="s">
        <v>1069</v>
      </c>
      <c r="C76" s="14">
        <v>1</v>
      </c>
      <c r="D76" s="14">
        <v>2</v>
      </c>
      <c r="E76" s="14">
        <v>3</v>
      </c>
      <c r="F76" s="24">
        <v>0</v>
      </c>
    </row>
    <row r="77" spans="1:6" x14ac:dyDescent="0.25">
      <c r="A77" s="186"/>
      <c r="B77" s="13" t="s">
        <v>1070</v>
      </c>
      <c r="C77" s="14">
        <v>6</v>
      </c>
      <c r="D77" s="14">
        <v>0</v>
      </c>
      <c r="E77" s="14">
        <v>1</v>
      </c>
      <c r="F77" s="24">
        <v>0</v>
      </c>
    </row>
    <row r="78" spans="1:6" x14ac:dyDescent="0.25">
      <c r="A78" s="186"/>
      <c r="B78" s="13" t="s">
        <v>1071</v>
      </c>
      <c r="C78" s="14">
        <v>1</v>
      </c>
      <c r="D78" s="14">
        <v>2</v>
      </c>
      <c r="E78" s="14">
        <v>0</v>
      </c>
      <c r="F78" s="24">
        <v>1</v>
      </c>
    </row>
    <row r="79" spans="1:6" x14ac:dyDescent="0.25">
      <c r="A79" s="186"/>
      <c r="B79" s="13" t="s">
        <v>1072</v>
      </c>
      <c r="C79" s="14">
        <v>261</v>
      </c>
      <c r="D79" s="14">
        <v>190</v>
      </c>
      <c r="E79" s="14">
        <v>108</v>
      </c>
      <c r="F79" s="24">
        <v>51</v>
      </c>
    </row>
    <row r="80" spans="1:6" x14ac:dyDescent="0.25">
      <c r="A80" s="186"/>
      <c r="B80" s="13" t="s">
        <v>1073</v>
      </c>
      <c r="C80" s="14">
        <v>2</v>
      </c>
      <c r="D80" s="14">
        <v>1</v>
      </c>
      <c r="E80" s="14">
        <v>1</v>
      </c>
      <c r="F80" s="24">
        <v>0</v>
      </c>
    </row>
    <row r="81" spans="1:6" x14ac:dyDescent="0.25">
      <c r="A81" s="187"/>
      <c r="B81" s="13" t="s">
        <v>1074</v>
      </c>
      <c r="C81" s="14">
        <v>0</v>
      </c>
      <c r="D81" s="14">
        <v>4</v>
      </c>
      <c r="E81" s="14">
        <v>1</v>
      </c>
      <c r="F81" s="24">
        <v>0</v>
      </c>
    </row>
    <row r="82" spans="1:6" x14ac:dyDescent="0.25">
      <c r="A82" s="200" t="s">
        <v>1075</v>
      </c>
      <c r="B82" s="201"/>
      <c r="C82" s="32">
        <v>4623</v>
      </c>
      <c r="D82" s="32">
        <v>1156</v>
      </c>
      <c r="E82" s="32">
        <v>471</v>
      </c>
      <c r="F82" s="32">
        <v>460</v>
      </c>
    </row>
    <row r="83" spans="1:6" x14ac:dyDescent="0.25">
      <c r="A83" s="185" t="s">
        <v>1122</v>
      </c>
      <c r="B83" s="13" t="s">
        <v>1076</v>
      </c>
      <c r="C83" s="14">
        <v>60</v>
      </c>
      <c r="D83" s="14">
        <v>0</v>
      </c>
      <c r="E83" s="14">
        <v>0</v>
      </c>
      <c r="F83" s="24">
        <v>0</v>
      </c>
    </row>
    <row r="84" spans="1:6" x14ac:dyDescent="0.25">
      <c r="A84" s="186"/>
      <c r="B84" s="13" t="s">
        <v>1077</v>
      </c>
      <c r="C84" s="14">
        <v>11</v>
      </c>
      <c r="D84" s="14">
        <v>0</v>
      </c>
      <c r="E84" s="14">
        <v>0</v>
      </c>
      <c r="F84" s="24">
        <v>0</v>
      </c>
    </row>
    <row r="85" spans="1:6" x14ac:dyDescent="0.25">
      <c r="A85" s="187"/>
      <c r="B85" s="13" t="s">
        <v>106</v>
      </c>
      <c r="C85" s="14">
        <v>44</v>
      </c>
      <c r="D85" s="14">
        <v>0</v>
      </c>
      <c r="E85" s="14">
        <v>0</v>
      </c>
      <c r="F85" s="24">
        <v>0</v>
      </c>
    </row>
    <row r="86" spans="1:6" x14ac:dyDescent="0.25">
      <c r="A86" s="200" t="s">
        <v>1123</v>
      </c>
      <c r="B86" s="201"/>
      <c r="C86" s="32">
        <v>115</v>
      </c>
      <c r="D86" s="32">
        <v>0</v>
      </c>
      <c r="E86" s="32">
        <v>0</v>
      </c>
      <c r="F86" s="32">
        <v>0</v>
      </c>
    </row>
  </sheetData>
  <sheetProtection algorithmName="SHA-512" hashValue="1iMQcBZgYFVrXZ4V++vNCnlWEeKBIXFcjlh3jDeZOmxpLej9IC5GFT6LmtaHVbPGvzIpBSFjKewMIiDIG/dArw==" saltValue="NdDYNwKPDMXblsWpVabOu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1</v>
      </c>
    </row>
    <row r="6" spans="1:3" x14ac:dyDescent="0.25">
      <c r="A6" s="12" t="s">
        <v>1127</v>
      </c>
      <c r="B6" s="17"/>
      <c r="C6" s="24">
        <v>94</v>
      </c>
    </row>
    <row r="7" spans="1:3" x14ac:dyDescent="0.25">
      <c r="A7" s="12" t="s">
        <v>1128</v>
      </c>
      <c r="B7" s="17"/>
      <c r="C7" s="24">
        <v>214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12</v>
      </c>
    </row>
    <row r="14" spans="1:3" x14ac:dyDescent="0.25">
      <c r="A14" s="12" t="s">
        <v>1127</v>
      </c>
      <c r="B14" s="17"/>
      <c r="C14" s="24">
        <v>80</v>
      </c>
    </row>
    <row r="15" spans="1:3" x14ac:dyDescent="0.25">
      <c r="A15" s="12" t="s">
        <v>1132</v>
      </c>
      <c r="B15" s="17"/>
      <c r="C15" s="24">
        <v>120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361</v>
      </c>
    </row>
    <row r="22" spans="1:3" x14ac:dyDescent="0.25">
      <c r="A22" s="12" t="s">
        <v>1134</v>
      </c>
      <c r="B22" s="17"/>
      <c r="C22" s="24">
        <v>344</v>
      </c>
    </row>
    <row r="23" spans="1:3" x14ac:dyDescent="0.25">
      <c r="A23" s="12" t="s">
        <v>1135</v>
      </c>
      <c r="B23" s="17"/>
      <c r="C23" s="24">
        <v>35</v>
      </c>
    </row>
    <row r="24" spans="1:3" x14ac:dyDescent="0.25">
      <c r="A24" s="12" t="s">
        <v>1136</v>
      </c>
      <c r="B24" s="17"/>
      <c r="C24" s="24">
        <v>17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27</v>
      </c>
    </row>
    <row r="29" spans="1:3" x14ac:dyDescent="0.25">
      <c r="A29" s="12" t="s">
        <v>1139</v>
      </c>
      <c r="B29" s="17"/>
      <c r="C29" s="24">
        <v>16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33</v>
      </c>
    </row>
    <row r="36" spans="1:3" x14ac:dyDescent="0.25">
      <c r="A36" s="12" t="s">
        <v>1144</v>
      </c>
      <c r="B36" s="17"/>
      <c r="C36" s="24">
        <v>4</v>
      </c>
    </row>
  </sheetData>
  <sheetProtection algorithmName="SHA-512" hashValue="xCHn2Quh4TsE3nO/OPE/PZgZiFaw/+/VlUXYfTPngzp9t77po0vu7WWw9Tu1+/A1/ykd2FdhNAYDrRga2oCNbw==" saltValue="qqXpS/p1Jg9/4h7BkFVC3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17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4">
        <v>1</v>
      </c>
    </row>
    <row r="8" spans="1:3" x14ac:dyDescent="0.25">
      <c r="A8" s="12" t="s">
        <v>1150</v>
      </c>
      <c r="B8" s="17"/>
      <c r="C8" s="24">
        <v>38</v>
      </c>
    </row>
    <row r="9" spans="1:3" x14ac:dyDescent="0.25">
      <c r="A9" s="12" t="s">
        <v>1151</v>
      </c>
      <c r="B9" s="17"/>
      <c r="C9" s="24">
        <v>2</v>
      </c>
    </row>
    <row r="10" spans="1:3" x14ac:dyDescent="0.25">
      <c r="A10" s="12" t="s">
        <v>1152</v>
      </c>
      <c r="B10" s="17"/>
      <c r="C10" s="24">
        <v>1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14</v>
      </c>
    </row>
    <row r="15" spans="1:3" x14ac:dyDescent="0.25">
      <c r="A15" s="12" t="s">
        <v>1155</v>
      </c>
      <c r="B15" s="17"/>
      <c r="C15" s="23"/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2</v>
      </c>
    </row>
    <row r="21" spans="1:3" x14ac:dyDescent="0.25">
      <c r="A21" s="12" t="s">
        <v>1159</v>
      </c>
      <c r="B21" s="17"/>
      <c r="C21" s="24">
        <v>1</v>
      </c>
    </row>
    <row r="22" spans="1:3" x14ac:dyDescent="0.25">
      <c r="A22" s="12" t="s">
        <v>1160</v>
      </c>
      <c r="B22" s="17"/>
      <c r="C22" s="24">
        <v>13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/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6</v>
      </c>
    </row>
    <row r="37" spans="1:3" x14ac:dyDescent="0.25">
      <c r="A37" s="12" t="s">
        <v>1088</v>
      </c>
      <c r="B37" s="17"/>
      <c r="C37" s="24">
        <v>2</v>
      </c>
    </row>
    <row r="38" spans="1:3" x14ac:dyDescent="0.25">
      <c r="A38" s="12" t="s">
        <v>1171</v>
      </c>
      <c r="B38" s="17"/>
      <c r="C38" s="24">
        <v>1</v>
      </c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4</v>
      </c>
    </row>
    <row r="46" spans="1:3" x14ac:dyDescent="0.25">
      <c r="A46" s="12" t="s">
        <v>1088</v>
      </c>
      <c r="B46" s="17"/>
      <c r="C46" s="24">
        <v>3</v>
      </c>
    </row>
    <row r="47" spans="1:3" x14ac:dyDescent="0.25">
      <c r="A47" s="12" t="s">
        <v>1171</v>
      </c>
      <c r="B47" s="17"/>
      <c r="C47" s="24">
        <v>2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/>
    </row>
    <row r="52" spans="1:3" x14ac:dyDescent="0.25">
      <c r="A52" s="12" t="s">
        <v>1169</v>
      </c>
      <c r="B52" s="17"/>
      <c r="C52" s="23"/>
    </row>
    <row r="53" spans="1:3" x14ac:dyDescent="0.25">
      <c r="A53" s="12" t="s">
        <v>1170</v>
      </c>
      <c r="B53" s="17"/>
      <c r="C53" s="24">
        <v>1</v>
      </c>
    </row>
    <row r="54" spans="1:3" x14ac:dyDescent="0.25">
      <c r="A54" s="12" t="s">
        <v>1088</v>
      </c>
      <c r="B54" s="17"/>
      <c r="C54" s="24">
        <v>2</v>
      </c>
    </row>
    <row r="55" spans="1:3" x14ac:dyDescent="0.25">
      <c r="A55" s="12" t="s">
        <v>1171</v>
      </c>
      <c r="B55" s="17"/>
      <c r="C55" s="24">
        <v>1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7</v>
      </c>
    </row>
    <row r="62" spans="1:3" x14ac:dyDescent="0.25">
      <c r="A62" s="12" t="s">
        <v>1088</v>
      </c>
      <c r="B62" s="17"/>
      <c r="C62" s="24">
        <v>3</v>
      </c>
    </row>
    <row r="63" spans="1:3" x14ac:dyDescent="0.25">
      <c r="A63" s="12" t="s">
        <v>1171</v>
      </c>
      <c r="B63" s="17"/>
      <c r="C63" s="24">
        <v>1</v>
      </c>
    </row>
  </sheetData>
  <sheetProtection algorithmName="SHA-512" hashValue="g7j0omCfIsBpHhaVn/RRYw+z5oNf4kbdhxVAC7tw3kSWhLgPNe5ZZG2C8ySgvuy0ydOaDM8NnzpSj2nHoEVpzA==" saltValue="gBmViB43YBVgAwHZT2dCc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>
      <selection activeCell="H17" sqref="H17"/>
    </sheetView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2" t="s">
        <v>640</v>
      </c>
      <c r="B4" s="203"/>
      <c r="C4" s="32">
        <v>1228</v>
      </c>
      <c r="D4" s="32">
        <v>1303</v>
      </c>
      <c r="E4" s="33">
        <v>-1</v>
      </c>
      <c r="F4" s="32">
        <v>3019</v>
      </c>
      <c r="G4" s="32">
        <v>2677</v>
      </c>
      <c r="H4" s="32">
        <v>1085</v>
      </c>
      <c r="I4" s="32">
        <v>912</v>
      </c>
      <c r="J4" s="32">
        <v>0</v>
      </c>
      <c r="K4" s="32">
        <v>0</v>
      </c>
      <c r="L4" s="32">
        <v>0</v>
      </c>
      <c r="M4" s="32">
        <v>0</v>
      </c>
      <c r="N4" s="32">
        <v>3</v>
      </c>
      <c r="O4" s="32">
        <v>1</v>
      </c>
      <c r="P4" s="32">
        <v>4180</v>
      </c>
    </row>
    <row r="5" spans="1:16" ht="45" x14ac:dyDescent="0.25">
      <c r="A5" s="48" t="s">
        <v>641</v>
      </c>
      <c r="B5" s="48" t="s">
        <v>642</v>
      </c>
      <c r="C5" s="14">
        <v>5</v>
      </c>
      <c r="D5" s="14">
        <v>13</v>
      </c>
      <c r="E5" s="31">
        <v>-1</v>
      </c>
      <c r="F5" s="14">
        <v>7</v>
      </c>
      <c r="G5" s="14">
        <v>6</v>
      </c>
      <c r="H5" s="14">
        <v>11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6</v>
      </c>
    </row>
    <row r="6" spans="1:16" ht="33.75" x14ac:dyDescent="0.25">
      <c r="A6" s="48" t="s">
        <v>643</v>
      </c>
      <c r="B6" s="48" t="s">
        <v>644</v>
      </c>
      <c r="C6" s="14">
        <v>451</v>
      </c>
      <c r="D6" s="14">
        <v>490</v>
      </c>
      <c r="E6" s="31">
        <v>-1</v>
      </c>
      <c r="F6" s="14">
        <v>1535</v>
      </c>
      <c r="G6" s="14">
        <v>1339</v>
      </c>
      <c r="H6" s="14">
        <v>353</v>
      </c>
      <c r="I6" s="14">
        <v>292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1919</v>
      </c>
    </row>
    <row r="7" spans="1:16" ht="22.5" x14ac:dyDescent="0.25">
      <c r="A7" s="48" t="s">
        <v>645</v>
      </c>
      <c r="B7" s="48" t="s">
        <v>646</v>
      </c>
      <c r="C7" s="14">
        <v>51</v>
      </c>
      <c r="D7" s="14">
        <v>61</v>
      </c>
      <c r="E7" s="31">
        <v>-1</v>
      </c>
      <c r="F7" s="14">
        <v>20</v>
      </c>
      <c r="G7" s="14">
        <v>25</v>
      </c>
      <c r="H7" s="14">
        <v>64</v>
      </c>
      <c r="I7" s="14">
        <v>60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4">
        <v>109</v>
      </c>
    </row>
    <row r="8" spans="1:16" ht="33.75" x14ac:dyDescent="0.25">
      <c r="A8" s="48" t="s">
        <v>647</v>
      </c>
      <c r="B8" s="48" t="s">
        <v>648</v>
      </c>
      <c r="C8" s="14">
        <v>7</v>
      </c>
      <c r="D8" s="14">
        <v>3</v>
      </c>
      <c r="E8" s="31">
        <v>1</v>
      </c>
      <c r="F8" s="14">
        <v>2</v>
      </c>
      <c r="G8" s="14">
        <v>3</v>
      </c>
      <c r="H8" s="14">
        <v>2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8" t="s">
        <v>649</v>
      </c>
      <c r="B9" s="48" t="s">
        <v>650</v>
      </c>
      <c r="C9" s="14">
        <v>11</v>
      </c>
      <c r="D9" s="14">
        <v>3</v>
      </c>
      <c r="E9" s="31">
        <v>2</v>
      </c>
      <c r="F9" s="14">
        <v>19</v>
      </c>
      <c r="G9" s="14">
        <v>50</v>
      </c>
      <c r="H9" s="14">
        <v>8</v>
      </c>
      <c r="I9" s="14">
        <v>28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124</v>
      </c>
    </row>
    <row r="10" spans="1:16" ht="33.75" x14ac:dyDescent="0.25">
      <c r="A10" s="48" t="s">
        <v>651</v>
      </c>
      <c r="B10" s="48" t="s">
        <v>652</v>
      </c>
      <c r="C10" s="14">
        <v>702</v>
      </c>
      <c r="D10" s="14">
        <v>710</v>
      </c>
      <c r="E10" s="31">
        <v>-1</v>
      </c>
      <c r="F10" s="14">
        <v>1436</v>
      </c>
      <c r="G10" s="14">
        <v>1254</v>
      </c>
      <c r="H10" s="14">
        <v>647</v>
      </c>
      <c r="I10" s="14">
        <v>523</v>
      </c>
      <c r="J10" s="14">
        <v>0</v>
      </c>
      <c r="K10" s="14">
        <v>0</v>
      </c>
      <c r="L10" s="14">
        <v>0</v>
      </c>
      <c r="M10" s="14">
        <v>0</v>
      </c>
      <c r="N10" s="14">
        <v>2</v>
      </c>
      <c r="O10" s="14">
        <v>0</v>
      </c>
      <c r="P10" s="24">
        <v>2017</v>
      </c>
    </row>
    <row r="11" spans="1:16" ht="45" x14ac:dyDescent="0.25">
      <c r="A11" s="48" t="s">
        <v>653</v>
      </c>
      <c r="B11" s="48" t="s">
        <v>654</v>
      </c>
      <c r="C11" s="14">
        <v>1</v>
      </c>
      <c r="D11" s="14">
        <v>23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4">
        <v>1</v>
      </c>
    </row>
  </sheetData>
  <sheetProtection algorithmName="SHA-512" hashValue="d5+FlX3DF1JorqW9hOJqqTUBvYX44YfF78LgRo1Sdd+TJgvdKFjZyDY6lqfTuahj0tnxg8gmJUFQzFXw4jrrRA==" saltValue="cKoNtqKgHm7WIECKOc3tG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C6E11-B729-4CB8-8726-7B1156C340EB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1BCDA2A3-289F-482B-B884-99D7E1DF79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FC3F2-496C-4932-838E-D5518C924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2023-04-13T08:28:36Z</dcterms:created>
  <dcterms:modified xsi:type="dcterms:W3CDTF">2023-05-31T08:52:28Z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