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drawings/drawing23.xml" ContentType="application/vnd.openxmlformats-officedocument.drawingml.chartshapes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8" documentId="13_ncr:1_{54A91D94-8EEE-4EC5-806E-C0DFD1597B7F}" xr6:coauthVersionLast="47" xr6:coauthVersionMax="47" xr10:uidLastSave="{A4BA040B-9B08-4508-97C8-F9F867B999A4}"/>
  <workbookProtection workbookAlgorithmName="SHA-512" workbookHashValue="oJ9yibIv3jBvxbvJ8eOFr5NxphhaUBNUU/YnzsL2tQ6LCe/q3IV04C/FBTR1rOu4JG1lOwaijgCFBdY89E6t+A==" workbookSaltValue="9qSPrR19I2D9xBIOE42Jp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J43" i="16" s="1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BCBC3D6-86D8-430D-BD00-4964F2752A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9243C8C-CE2C-4956-855F-9FA8CF5A27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690989-06C5-4C89-BC18-F5FFA392A8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0D0D843-DFB5-4D6F-AFD5-BBE706DBE1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D32DA20-142F-4329-A52C-F6FCAE9F64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C5650D1-2CA9-4103-BF7C-6C3D13D720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259AF7D-99DA-4C80-992A-817237370F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9B2E150-3A2D-492D-B450-00C337F5EF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61B15CA-A5FA-4C5D-A8F5-4CF332FF1C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9AA6C85-DB12-420C-AC72-31C14E0419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2D52EF6-18FA-4B41-A644-E49AE68BEB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34A3893-E316-4E6D-9CAE-30938284C3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CC148BF-0395-4B94-96C2-8D894C80F0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D3BFAD3-F03B-4726-8BB9-085185A916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6AF773-A561-47D1-A103-E26D6CD257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C54975F-C4A8-4CA0-9946-9BB891A80A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D264DC9-CC21-4E17-BB9B-70F3FB18A5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307879D-7F0E-42D2-B464-3FBEE4C6E7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43A73E-EE60-45B6-A3D9-136156B14D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F4AC1FD-E51B-498D-973F-DA71803CCA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CD5C894-9A81-4974-8D6F-3B7D5B879C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CF04CCC-10D4-4F3B-A26F-BD662C6E18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47A70CF-00D0-4240-838B-6D7FEE0AF3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E3F9476-9EEB-4DEE-9D67-D441104605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D4BA520-E1F9-42E6-AD18-74790E6564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A11FB3D-5124-4338-97EB-271D6514A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47B576A-FE52-4E8B-806D-5ABB1FE5A2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D7E1B7F-1EAA-40B5-8D4A-3B29930BB2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A968E1A-51E0-4274-B7E1-D516A3487B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3FEDB72-7BF4-4820-A2C7-5978877295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93A01F6-9974-4234-9EAA-C34BB5E6CA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F9CA91F-5164-43D2-9A6D-D685A62CE2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<sst xmlns="http://schemas.openxmlformats.org/spreadsheetml/2006/main" count="2863" uniqueCount="1831">
  <si>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</si>
  <si>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</si>
  <si>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</si>
  <si>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</si>
  <si>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</si>
  <si>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</si>
  <si>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Salamanca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</si>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</sst>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A48BEA94-136F-42A5-9548-91458E87DC0D}"/>
    <cellStyle name="Normal" xfId="0" builtinId="0"/>
    <cellStyle name="Normal 2" xfId="1" xr:uid="{90BB659C-33B6-4BC4-9B6C-D0191E3C47CE}"/>
    <cellStyle name="Normal 3" xfId="3" xr:uid="{B95EF39E-8576-40ED-9FDC-81CE7F0F22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5-4106-A0CF-0D0EFD8005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15-4106-A0CF-0D0EFD8005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2462</c:v>
                </c:pt>
                <c:pt idx="1">
                  <c:v>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5-4106-A0CF-0D0EFD800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FD-4505-AE22-B4D799284F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FD-4505-AE22-B4D799284F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FD-4505-AE22-B4D799284F5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250</c:v>
                </c:pt>
                <c:pt idx="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D-4505-AE22-B4D79928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B-4738-8826-8132B03B67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EB-4738-8826-8132B03B67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EB-4738-8826-8132B03B6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33</c:v>
                </c:pt>
                <c:pt idx="1">
                  <c:v>62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B-4738-8826-8132B03B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0-4BDB-AE3E-42A15ABA00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B0-4BDB-AE3E-42A15ABA00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0-4BDB-AE3E-42A15ABA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98-4BFF-AE17-ED7C41143A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98-4BFF-AE17-ED7C41143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2344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8-4BFF-AE17-ED7C4114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1118</c:v>
              </c:pt>
              <c:pt idx="1">
                <c:v>1108</c:v>
              </c:pt>
              <c:pt idx="2">
                <c:v>8</c:v>
              </c:pt>
              <c:pt idx="3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4013-4BD9-ADAF-6B5AA5822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459</c:v>
              </c:pt>
              <c:pt idx="1">
                <c:v>905</c:v>
              </c:pt>
              <c:pt idx="2">
                <c:v>43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ED-4900-8DA0-D04186646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</c:v>
              </c:pt>
              <c:pt idx="2">
                <c:v>21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23-492D-882A-1DAB7452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22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8F-4D70-B8E9-1991158D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793</c:v>
              </c:pt>
              <c:pt idx="1">
                <c:v>18</c:v>
              </c:pt>
              <c:pt idx="2">
                <c:v>319</c:v>
              </c:pt>
              <c:pt idx="3">
                <c:v>5</c:v>
              </c:pt>
              <c:pt idx="4">
                <c:v>15</c:v>
              </c:pt>
              <c:pt idx="5">
                <c:v>2</c:v>
              </c:pt>
              <c:pt idx="6">
                <c:v>12</c:v>
              </c:pt>
              <c:pt idx="7">
                <c:v>320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B03-444E-B249-4CB088BF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73</c:v>
              </c:pt>
              <c:pt idx="2">
                <c:v>27</c:v>
              </c:pt>
              <c:pt idx="3">
                <c:v>145</c:v>
              </c:pt>
              <c:pt idx="4">
                <c:v>21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D02-4370-A4A7-B65A6B999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C4-4B91-AAA8-3CC32685CE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C4-4B91-AAA8-3CC32685CE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C4-4B91-AAA8-3CC32685C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</c:v>
                </c:pt>
                <c:pt idx="1">
                  <c:v>18</c:v>
                </c:pt>
                <c:pt idx="2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4-4B91-AAA8-3CC32685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2113</c:v>
              </c:pt>
              <c:pt idx="1">
                <c:v>515</c:v>
              </c:pt>
              <c:pt idx="2">
                <c:v>621</c:v>
              </c:pt>
              <c:pt idx="3">
                <c:v>168</c:v>
              </c:pt>
              <c:pt idx="4">
                <c:v>164</c:v>
              </c:pt>
              <c:pt idx="5">
                <c:v>2738</c:v>
              </c:pt>
              <c:pt idx="6">
                <c:v>145</c:v>
              </c:pt>
              <c:pt idx="7">
                <c:v>334</c:v>
              </c:pt>
              <c:pt idx="8">
                <c:v>136</c:v>
              </c:pt>
              <c:pt idx="9">
                <c:v>325</c:v>
              </c:pt>
              <c:pt idx="10">
                <c:v>113</c:v>
              </c:pt>
              <c:pt idx="11">
                <c:v>2691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1461-418A-866F-D8BCFE1C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411</c:v>
              </c:pt>
              <c:pt idx="1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FB7B-4088-8553-A408A0646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Patrimonio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18</c:v>
              </c:pt>
              <c:pt idx="2">
                <c:v>71</c:v>
              </c:pt>
              <c:pt idx="3">
                <c:v>369</c:v>
              </c:pt>
              <c:pt idx="4">
                <c:v>31</c:v>
              </c:pt>
              <c:pt idx="5">
                <c:v>13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7B2-49F4-BA56-090A56E8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96</c:v>
              </c:pt>
              <c:pt idx="1">
                <c:v>136</c:v>
              </c:pt>
              <c:pt idx="2">
                <c:v>440</c:v>
              </c:pt>
              <c:pt idx="3">
                <c:v>68</c:v>
              </c:pt>
              <c:pt idx="4">
                <c:v>90</c:v>
              </c:pt>
              <c:pt idx="5">
                <c:v>99</c:v>
              </c:pt>
              <c:pt idx="6">
                <c:v>84</c:v>
              </c:pt>
              <c:pt idx="7">
                <c:v>65</c:v>
              </c:pt>
              <c:pt idx="8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E82C-4A23-9C1F-531E9A18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</c:v>
              </c:pt>
              <c:pt idx="1">
                <c:v>274</c:v>
              </c:pt>
              <c:pt idx="2">
                <c:v>80</c:v>
              </c:pt>
              <c:pt idx="3">
                <c:v>57</c:v>
              </c:pt>
              <c:pt idx="4">
                <c:v>72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04F2-4896-AE48-F453DFDE5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59-4599-9963-18CC9F90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39A-4994-A553-C294CBB4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E6-4965-9F7D-13B8E701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9E8-43D2-B38B-B4677709F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42</c:v>
              </c:pt>
              <c:pt idx="6">
                <c:v>9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13F-41F1-9C08-7A10C9E3A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8.3318740157480309E-2"/>
          <c:w val="0.27398425196850396"/>
          <c:h val="0.837362204724409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B0-4CE4-8B95-5EFAAE58A8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B0-4CE4-8B95-5EFAAE58A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CE4-8B95-5EFAAE58A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128</c:v>
              </c:pt>
              <c:pt idx="1">
                <c:v>51</c:v>
              </c:pt>
              <c:pt idx="2">
                <c:v>265</c:v>
              </c:pt>
              <c:pt idx="3">
                <c:v>464</c:v>
              </c:pt>
              <c:pt idx="4">
                <c:v>93</c:v>
              </c:pt>
              <c:pt idx="5">
                <c:v>110</c:v>
              </c:pt>
              <c:pt idx="6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3B95-4FAA-9F86-AACA04E7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9C-45E9-B185-775815B20F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9C-45E9-B185-775815B20F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9C-45E9-B185-775815B20F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9C-45E9-B185-775815B20F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C-45E9-B185-775815B20F4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9C-45E9-B185-775815B20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C-45E9-B185-775815B20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9C-45E9-B185-775815B2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7C-4160-B099-650E014036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7C-4160-B099-650E014036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7C-4160-B099-650E014036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7C-4160-B099-650E014036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7C-4160-B099-650E0140360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C-4160-B099-650E0140360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7C-4160-B099-650E014036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C-4160-B099-650E014036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C-4160-B099-650E014036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7C-4160-B099-650E0140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318</c:v>
              </c:pt>
              <c:pt idx="1">
                <c:v>40</c:v>
              </c:pt>
              <c:pt idx="2">
                <c:v>2</c:v>
              </c:pt>
              <c:pt idx="3">
                <c:v>112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CED3-4C5C-8235-B03378532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</c:v>
              </c:pt>
              <c:pt idx="1">
                <c:v>2</c:v>
              </c:pt>
              <c:pt idx="2">
                <c:v>4</c:v>
              </c:pt>
              <c:pt idx="3">
                <c:v>132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BDB9-4049-92B7-6D91ECD9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29</c:v>
              </c:pt>
              <c:pt idx="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6879-46A2-A1AA-A1C8E627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208</c:v>
              </c:pt>
              <c:pt idx="1">
                <c:v>4</c:v>
              </c:pt>
              <c:pt idx="2">
                <c:v>5</c:v>
              </c:pt>
              <c:pt idx="3">
                <c:v>63</c:v>
              </c:pt>
              <c:pt idx="4">
                <c:v>45</c:v>
              </c:pt>
              <c:pt idx="5">
                <c:v>9</c:v>
              </c:pt>
              <c:pt idx="6">
                <c:v>5</c:v>
              </c:pt>
              <c:pt idx="7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9FC-4DB8-AA48-EF68D1FE0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8</c:v>
              </c:pt>
              <c:pt idx="3">
                <c:v>8</c:v>
              </c:pt>
              <c:pt idx="4">
                <c:v>6</c:v>
              </c:pt>
              <c:pt idx="5">
                <c:v>26</c:v>
              </c:pt>
              <c:pt idx="6">
                <c:v>1</c:v>
              </c:pt>
              <c:pt idx="7">
                <c:v>3</c:v>
              </c:pt>
              <c:pt idx="8">
                <c:v>10</c:v>
              </c:pt>
              <c:pt idx="9">
                <c:v>2</c:v>
              </c:pt>
              <c:pt idx="10">
                <c:v>41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B5-4C3F-87C0-86E9BEBC2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105</c:v>
              </c:pt>
              <c:pt idx="1">
                <c:v>27</c:v>
              </c:pt>
              <c:pt idx="2">
                <c:v>100</c:v>
              </c:pt>
              <c:pt idx="3">
                <c:v>56</c:v>
              </c:pt>
              <c:pt idx="4">
                <c:v>5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794-45AE-914A-E119D74B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91-4EFC-BCC1-87D79E1BFF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91-4EFC-BCC1-87D79E1BFF1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1-4EFC-BCC1-87D79E1B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1-4EFC-BCC1-87D79E1B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34-4067-8A93-E9521B2E3D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34-4067-8A93-E9521B2E3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466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4-4067-8A93-E9521B2E3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4</c:v>
              </c:pt>
              <c:pt idx="2">
                <c:v>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523-4B8C-BD25-8EEDCCC6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4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60C-4142-8961-0F562AAF1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F8-4614-9163-F0367862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BC-4446-B46B-017653A5C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BC-4446-B46B-017653A5C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C-4446-B46B-017653A5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EA-4137-BCB9-9B5FE99ABB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EA-4137-BCB9-9B5FE99ABB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EA-4137-BCB9-9B5FE99ABB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EA-4137-BCB9-9B5FE99ABBB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EA-4137-BCB9-9B5FE99AB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25</c:v>
                </c:pt>
                <c:pt idx="1">
                  <c:v>97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A-4137-BCB9-9B5FE99AB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</c:v>
              </c:pt>
              <c:pt idx="1">
                <c:v>61</c:v>
              </c:pt>
              <c:pt idx="2">
                <c:v>11</c:v>
              </c:pt>
              <c:pt idx="3">
                <c:v>9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7767-433E-BD40-FEC24093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41</c:v>
              </c:pt>
              <c:pt idx="2">
                <c:v>2</c:v>
              </c:pt>
              <c:pt idx="3">
                <c:v>5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1296-467E-AE55-7A8D7E42B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AF-4831-B0B7-EDBC5FFA6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AF-4F56-B11A-126B8C3C12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AF-4F56-B11A-126B8C3C12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443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F-4F56-B11A-126B8C3C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659-43C1-BAFA-88CCE9F44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CE5-48C8-9783-D4B8A6CC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2F0-4C30-8839-DFC36B0C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7C9-4A5A-BE1B-A157A14B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170</c:v>
              </c:pt>
              <c:pt idx="2">
                <c:v>18</c:v>
              </c:pt>
              <c:pt idx="3">
                <c:v>12</c:v>
              </c:pt>
              <c:pt idx="4">
                <c:v>113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D99-4525-8450-7A047E5AD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241</c:v>
              </c:pt>
              <c:pt idx="2">
                <c:v>9</c:v>
              </c:pt>
              <c:pt idx="3">
                <c:v>7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78CD-4DEA-8023-6E5E681C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224</c:v>
              </c:pt>
              <c:pt idx="2">
                <c:v>4</c:v>
              </c:pt>
              <c:pt idx="3">
                <c:v>3</c:v>
              </c:pt>
              <c:pt idx="4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DD0B-4513-A96F-AB3A410D1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43</c:v>
              </c:pt>
              <c:pt idx="2">
                <c:v>7</c:v>
              </c:pt>
              <c:pt idx="3">
                <c:v>1</c:v>
              </c:pt>
              <c:pt idx="4">
                <c:v>7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0529-426A-A8FE-430E54D3F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34</c:v>
              </c:pt>
              <c:pt idx="2">
                <c:v>13</c:v>
              </c:pt>
              <c:pt idx="3">
                <c:v>2</c:v>
              </c:pt>
              <c:pt idx="4">
                <c:v>7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C8C-4F71-A775-1A2FCEA4B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255</c:v>
              </c:pt>
              <c:pt idx="2">
                <c:v>13</c:v>
              </c:pt>
              <c:pt idx="3">
                <c:v>1</c:v>
              </c:pt>
              <c:pt idx="4">
                <c:v>13</c:v>
              </c:pt>
              <c:pt idx="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9325-4A32-89D7-2E24974E7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83-48A8-866C-D6E5A4664F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83-48A8-866C-D6E5A4664F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3-48A8-866C-D6E5A4664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F96-497B-AEE3-7D56FAB1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21E-4DEC-97FF-01B3849F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60A-4046-AF45-44D3D95B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52C-4844-9AC4-ABB69F9C7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A-4A59-855C-F3AB16A698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A-4A59-855C-F3AB16A69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A-4A59-855C-F3AB16A6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9C-4F36-9169-71A70FE75A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9C-4F36-9169-71A70FE75A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9C-4F36-9169-71A70FE75A7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C-4F36-9169-71A70FE75A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C-4F36-9169-71A70FE75A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C-4F36-9169-71A70FE7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75-4FE5-929B-D99694D3D0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75-4FE5-929B-D99694D3D0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147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5-4FE5-929B-D99694D3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2A9EB11-FF89-AD93-B7F2-99B7F8967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C19E80A-49F8-3EEA-F5F0-1D5F538FD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AF342A2-49E9-7A38-D784-BFA8F304E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FA795BC-8689-B6EC-C714-57C05C380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9C045A9-A1D4-B3C7-E1C0-324038D68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2408544-0D2A-5E66-6C3C-DE0B81AC5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718C557-1E12-8022-C184-F7CD82A264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CDC608F8-633F-F54D-CC61-BD496EE86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EBC65DD4-7C5F-7309-E4C0-0C1E40574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FD5F4692-41D4-2AA4-4151-A03070CFC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A856C7AE-306F-C96E-8C3D-FF994DB30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DF80F1-DC89-4879-8CD4-E24B0489F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3B545C-70CD-4718-B286-2B3641B93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F0565A3-F766-A1C2-C0B9-F59E3F31F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06BD00C-570E-A790-403E-001CD80D98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FD8F335-13DB-E647-9B80-872646AC2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B6DFE5A-1676-8597-723F-1284C0241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FE7A028-2C18-3B79-84BF-DABF83AA8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294CBDF-43D1-4E6F-F55A-97F5EF196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32304A4-EDD2-4281-BCE7-35F8BC6E7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A3A0D17-D340-4A38-8F80-A413FC66B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726DAE3-BAA6-4E5F-988B-989D5B037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69D4333-36B6-4B6D-94DD-3DA66980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FBCA805-0524-4CB4-9D79-C24DDA7C2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2C6A110-BD55-42D3-BFF5-C8CA79EC9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E951F5D-D8E0-412A-9FD9-BDB4BC01B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23E12A2-A1E1-43B8-9E73-7CDD06968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62FB4DE-654D-4765-A6D4-6671B598C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0636112-14DB-444C-A8AA-9EC5CF396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EB0476B-91E3-439C-94FA-12B118D1F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C6ECEA6-E669-43A1-BAB5-274ECB815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779CEA4-D322-4107-BFAD-34EFDD41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E8996FA-702B-A661-361A-70DC390EFE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127000</xdr:colOff>
      <xdr:row>7</xdr:row>
      <xdr:rowOff>0</xdr:rowOff>
    </xdr:from>
    <xdr:to>
      <xdr:col>21</xdr:col>
      <xdr:colOff>571500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2B94FE1-4424-95E9-732D-67A15127E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69850</xdr:colOff>
      <xdr:row>7</xdr:row>
      <xdr:rowOff>104775</xdr:rowOff>
    </xdr:from>
    <xdr:to>
      <xdr:col>53</xdr:col>
      <xdr:colOff>193675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DE8B20C-524D-9A57-2E16-9CDAEA72A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390525</xdr:colOff>
      <xdr:row>6</xdr:row>
      <xdr:rowOff>250825</xdr:rowOff>
    </xdr:from>
    <xdr:to>
      <xdr:col>60</xdr:col>
      <xdr:colOff>285750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B3FD991-3C68-F980-1E2B-CAA74BAA9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FBC093D-2AFB-A06D-9908-F46D057F7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05890FE-4313-E48E-986A-D62888227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3D2BC08-A42F-407C-AAC9-5BEF3EACE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23AF63F-1F84-BD8F-33D0-A3A8D0392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CD2302E-0E3F-0283-AAD1-6D3A3C27B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11708C6-1E8C-99E5-392A-F9CA67816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44B14D7-4FCD-4AAC-8193-6E950DA38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0A6F0F0-9510-4BC9-B03F-62FCE2E92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7B740D8-B6B2-5559-FC40-C7745D17FA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F69B257-906F-D637-AAA5-796F049DE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FF89AA8-84D6-9780-5B8F-0231CBC5E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428EDE7-1959-488E-B907-7927DEBB8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5E3D550-8594-428B-BB07-FE6A6CD62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AD5110C-B77C-3DF8-3B52-E0AE46E36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C9B8D44-2E43-492F-5A5B-8EFB5FF46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397DBA4-572E-843A-D9B4-993F4C307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151BD042-D3C1-10B1-A882-51775C612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D3FCE92-DE70-819C-5BB6-897A84CA8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66D15D4-D5C7-B5A0-700B-FCB67CE70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0B490DF-2983-F548-951B-11D23ECF8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299C3AC-20CC-A672-34EF-9334E601B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514F588-61C3-2AA9-66E5-B73953E96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02DD772B-F0B8-1C3B-CE7D-13F69915A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5390C2C-CBE7-043A-DE21-5AF717A9D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EBD2FCD-647C-A148-B7E8-EA061A0B1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815693E-1230-5FAE-FA79-D0E8E0DF40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D1344F0-52DF-B8F4-6EF6-BA4F4282F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lAg0uGShFiVbEkeYuJuVPCHgaalbj/a217snX+vpok4sVZoCmVfBOJ5pN6PaRhBHTSTwcPNqaSTNwuYw23nqSQ==" saltValue="3l3EhZdqggoIp/fnbi1/X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8"/>
      <c r="C5" s="14">
        <v>1</v>
      </c>
      <c r="D5" s="14">
        <v>0</v>
      </c>
      <c r="E5" s="24">
        <v>1</v>
      </c>
    </row>
    <row r="6" spans="1:5" x14ac:dyDescent="0.25">
      <c r="A6" s="22" t="s">
        <v>1180</v>
      </c>
      <c r="B6" s="18"/>
      <c r="C6" s="14">
        <v>1</v>
      </c>
      <c r="D6" s="14">
        <v>0</v>
      </c>
      <c r="E6" s="24">
        <v>1</v>
      </c>
    </row>
    <row r="7" spans="1:5" x14ac:dyDescent="0.25">
      <c r="A7" s="22" t="s">
        <v>1181</v>
      </c>
      <c r="B7" s="18"/>
      <c r="C7" s="14">
        <v>0</v>
      </c>
      <c r="D7" s="14">
        <v>0</v>
      </c>
      <c r="E7" s="24">
        <v>0</v>
      </c>
    </row>
    <row r="8" spans="1:5" x14ac:dyDescent="0.25">
      <c r="A8" s="22" t="s">
        <v>1182</v>
      </c>
      <c r="B8" s="18"/>
      <c r="C8" s="14">
        <v>0</v>
      </c>
      <c r="D8" s="14">
        <v>0</v>
      </c>
      <c r="E8" s="24">
        <v>0</v>
      </c>
    </row>
    <row r="9" spans="1:5" x14ac:dyDescent="0.25">
      <c r="A9" s="22" t="s">
        <v>610</v>
      </c>
      <c r="B9" s="18"/>
      <c r="C9" s="14">
        <v>0</v>
      </c>
      <c r="D9" s="14">
        <v>0</v>
      </c>
      <c r="E9" s="24">
        <v>0</v>
      </c>
    </row>
    <row r="10" spans="1:5" x14ac:dyDescent="0.25">
      <c r="A10" s="22" t="s">
        <v>1183</v>
      </c>
      <c r="B10" s="18"/>
      <c r="C10" s="14">
        <v>0</v>
      </c>
      <c r="D10" s="14">
        <v>0</v>
      </c>
      <c r="E10" s="24">
        <v>0</v>
      </c>
    </row>
    <row r="11" spans="1:5" x14ac:dyDescent="0.25">
      <c r="A11" s="202" t="s">
        <v>951</v>
      </c>
      <c r="B11" s="203"/>
      <c r="C11" s="32">
        <v>2</v>
      </c>
      <c r="D11" s="32">
        <v>0</v>
      </c>
      <c r="E11" s="32">
        <v>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8"/>
      <c r="C14" s="24">
        <v>0</v>
      </c>
    </row>
    <row r="15" spans="1:5" x14ac:dyDescent="0.25">
      <c r="A15" s="22" t="s">
        <v>1186</v>
      </c>
      <c r="B15" s="18"/>
      <c r="C15" s="24">
        <v>0</v>
      </c>
    </row>
    <row r="16" spans="1:5" x14ac:dyDescent="0.25">
      <c r="A16" s="22" t="s">
        <v>1187</v>
      </c>
      <c r="B16" s="18"/>
      <c r="C16" s="24">
        <v>0</v>
      </c>
    </row>
    <row r="17" spans="1:3" x14ac:dyDescent="0.25">
      <c r="A17" s="202" t="s">
        <v>951</v>
      </c>
      <c r="B17" s="203"/>
      <c r="C17" s="32">
        <v>0</v>
      </c>
    </row>
    <row r="18" spans="1:3" x14ac:dyDescent="0.25">
      <c r="A18" s="17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8"/>
      <c r="C21" s="24">
        <v>2</v>
      </c>
    </row>
    <row r="22" spans="1:3" x14ac:dyDescent="0.25">
      <c r="A22" s="22" t="s">
        <v>1180</v>
      </c>
      <c r="B22" s="18"/>
      <c r="C22" s="24">
        <v>1</v>
      </c>
    </row>
    <row r="23" spans="1:3" x14ac:dyDescent="0.25">
      <c r="A23" s="22" t="s">
        <v>1181</v>
      </c>
      <c r="B23" s="18"/>
      <c r="C23" s="24">
        <v>0</v>
      </c>
    </row>
    <row r="24" spans="1:3" x14ac:dyDescent="0.25">
      <c r="A24" s="22" t="s">
        <v>1182</v>
      </c>
      <c r="B24" s="18"/>
      <c r="C24" s="24">
        <v>8</v>
      </c>
    </row>
    <row r="25" spans="1:3" x14ac:dyDescent="0.25">
      <c r="A25" s="22" t="s">
        <v>610</v>
      </c>
      <c r="B25" s="18"/>
      <c r="C25" s="24">
        <v>18</v>
      </c>
    </row>
    <row r="26" spans="1:3" x14ac:dyDescent="0.25">
      <c r="A26" s="22" t="s">
        <v>1183</v>
      </c>
      <c r="B26" s="18"/>
      <c r="C26" s="24">
        <v>3</v>
      </c>
    </row>
    <row r="27" spans="1:3" x14ac:dyDescent="0.25">
      <c r="A27" s="202" t="s">
        <v>951</v>
      </c>
      <c r="B27" s="203"/>
      <c r="C27" s="32">
        <v>32</v>
      </c>
    </row>
    <row r="28" spans="1:3" x14ac:dyDescent="0.25">
      <c r="A28" s="17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8"/>
      <c r="C31" s="24">
        <v>0</v>
      </c>
    </row>
    <row r="32" spans="1:3" x14ac:dyDescent="0.25">
      <c r="A32" s="22" t="s">
        <v>1024</v>
      </c>
      <c r="B32" s="18"/>
      <c r="C32" s="24">
        <v>0</v>
      </c>
    </row>
    <row r="33" spans="1:3" x14ac:dyDescent="0.25">
      <c r="A33" s="22" t="s">
        <v>1189</v>
      </c>
      <c r="B33" s="18"/>
      <c r="C33" s="24">
        <v>37</v>
      </c>
    </row>
    <row r="34" spans="1:3" x14ac:dyDescent="0.25">
      <c r="A34" s="22" t="s">
        <v>1122</v>
      </c>
      <c r="B34" s="18"/>
      <c r="C34" s="24">
        <v>4</v>
      </c>
    </row>
    <row r="35" spans="1:3" x14ac:dyDescent="0.25">
      <c r="A35" s="22" t="s">
        <v>1190</v>
      </c>
      <c r="B35" s="18"/>
      <c r="C35" s="24">
        <v>3</v>
      </c>
    </row>
    <row r="36" spans="1:3" x14ac:dyDescent="0.25">
      <c r="A36" s="22" t="s">
        <v>1026</v>
      </c>
      <c r="B36" s="18"/>
      <c r="C36" s="24">
        <v>0</v>
      </c>
    </row>
    <row r="37" spans="1:3" x14ac:dyDescent="0.25">
      <c r="A37" s="22" t="s">
        <v>1027</v>
      </c>
      <c r="B37" s="18"/>
      <c r="C37" s="24">
        <v>0</v>
      </c>
    </row>
    <row r="38" spans="1:3" x14ac:dyDescent="0.25">
      <c r="A38" s="22" t="s">
        <v>1085</v>
      </c>
      <c r="B38" s="18"/>
      <c r="C38" s="24">
        <v>0</v>
      </c>
    </row>
    <row r="39" spans="1:3" x14ac:dyDescent="0.25">
      <c r="A39" s="22" t="s">
        <v>1086</v>
      </c>
      <c r="B39" s="18"/>
      <c r="C39" s="24">
        <v>0</v>
      </c>
    </row>
    <row r="40" spans="1:3" x14ac:dyDescent="0.25">
      <c r="A40" s="202" t="s">
        <v>951</v>
      </c>
      <c r="B40" s="203"/>
      <c r="C40" s="32">
        <v>44</v>
      </c>
    </row>
    <row r="41" spans="1:3" x14ac:dyDescent="0.25">
      <c r="A41" s="17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8"/>
      <c r="C44" s="24">
        <v>2</v>
      </c>
    </row>
    <row r="45" spans="1:3" x14ac:dyDescent="0.25">
      <c r="A45" s="22" t="s">
        <v>1180</v>
      </c>
      <c r="B45" s="18"/>
      <c r="C45" s="24">
        <v>0</v>
      </c>
    </row>
    <row r="46" spans="1:3" x14ac:dyDescent="0.25">
      <c r="A46" s="22" t="s">
        <v>1181</v>
      </c>
      <c r="B46" s="18"/>
      <c r="C46" s="24">
        <v>0</v>
      </c>
    </row>
    <row r="47" spans="1:3" x14ac:dyDescent="0.25">
      <c r="A47" s="22" t="s">
        <v>1182</v>
      </c>
      <c r="B47" s="18"/>
      <c r="C47" s="24">
        <v>0</v>
      </c>
    </row>
    <row r="48" spans="1:3" x14ac:dyDescent="0.25">
      <c r="A48" s="22" t="s">
        <v>610</v>
      </c>
      <c r="B48" s="18"/>
      <c r="C48" s="24">
        <v>0</v>
      </c>
    </row>
    <row r="49" spans="1:3" x14ac:dyDescent="0.25">
      <c r="A49" s="22" t="s">
        <v>1183</v>
      </c>
      <c r="B49" s="18"/>
      <c r="C49" s="24">
        <v>1</v>
      </c>
    </row>
    <row r="50" spans="1:3" x14ac:dyDescent="0.25">
      <c r="A50" s="202" t="s">
        <v>951</v>
      </c>
      <c r="B50" s="203"/>
      <c r="C50" s="32">
        <v>3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5" t="s">
        <v>1179</v>
      </c>
      <c r="B53" s="13" t="s">
        <v>76</v>
      </c>
      <c r="C53" s="24">
        <v>1</v>
      </c>
    </row>
    <row r="54" spans="1:3" x14ac:dyDescent="0.25">
      <c r="A54" s="187"/>
      <c r="B54" s="13" t="s">
        <v>77</v>
      </c>
      <c r="C54" s="24">
        <v>1</v>
      </c>
    </row>
    <row r="55" spans="1:3" x14ac:dyDescent="0.25">
      <c r="A55" s="185" t="s">
        <v>1180</v>
      </c>
      <c r="B55" s="13" t="s">
        <v>76</v>
      </c>
      <c r="C55" s="24">
        <v>0</v>
      </c>
    </row>
    <row r="56" spans="1:3" x14ac:dyDescent="0.25">
      <c r="A56" s="187"/>
      <c r="B56" s="13" t="s">
        <v>77</v>
      </c>
      <c r="C56" s="24">
        <v>1</v>
      </c>
    </row>
    <row r="57" spans="1:3" x14ac:dyDescent="0.25">
      <c r="A57" s="185" t="s">
        <v>1181</v>
      </c>
      <c r="B57" s="13" t="s">
        <v>76</v>
      </c>
      <c r="C57" s="24">
        <v>0</v>
      </c>
    </row>
    <row r="58" spans="1:3" x14ac:dyDescent="0.25">
      <c r="A58" s="187"/>
      <c r="B58" s="13" t="s">
        <v>77</v>
      </c>
      <c r="C58" s="24">
        <v>0</v>
      </c>
    </row>
    <row r="59" spans="1:3" x14ac:dyDescent="0.25">
      <c r="A59" s="185" t="s">
        <v>1182</v>
      </c>
      <c r="B59" s="13" t="s">
        <v>76</v>
      </c>
      <c r="C59" s="24">
        <v>0</v>
      </c>
    </row>
    <row r="60" spans="1:3" x14ac:dyDescent="0.25">
      <c r="A60" s="187"/>
      <c r="B60" s="13" t="s">
        <v>77</v>
      </c>
      <c r="C60" s="24">
        <v>0</v>
      </c>
    </row>
    <row r="61" spans="1:3" x14ac:dyDescent="0.25">
      <c r="A61" s="185" t="s">
        <v>610</v>
      </c>
      <c r="B61" s="13" t="s">
        <v>76</v>
      </c>
      <c r="C61" s="24">
        <v>0</v>
      </c>
    </row>
    <row r="62" spans="1:3" x14ac:dyDescent="0.25">
      <c r="A62" s="187"/>
      <c r="B62" s="13" t="s">
        <v>77</v>
      </c>
      <c r="C62" s="24">
        <v>0</v>
      </c>
    </row>
    <row r="63" spans="1:3" x14ac:dyDescent="0.25">
      <c r="A63" s="185" t="s">
        <v>1183</v>
      </c>
      <c r="B63" s="13" t="s">
        <v>76</v>
      </c>
      <c r="C63" s="24">
        <v>4</v>
      </c>
    </row>
    <row r="64" spans="1:3" x14ac:dyDescent="0.25">
      <c r="A64" s="187"/>
      <c r="B64" s="13" t="s">
        <v>77</v>
      </c>
      <c r="C64" s="24">
        <v>0</v>
      </c>
    </row>
    <row r="65" spans="1:3" x14ac:dyDescent="0.25">
      <c r="A65" s="202" t="s">
        <v>951</v>
      </c>
      <c r="B65" s="203"/>
      <c r="C65" s="32">
        <v>7</v>
      </c>
    </row>
  </sheetData>
  <sheetProtection algorithmName="SHA-512" hashValue="mH3L8csDCwZWKF0nxv8mtzAEjIesV8vThaX77y4Bd9a6W5ESqWEwkRMllmF7cX3ebFDHhAGkXQEjYjJvWyqpvw==" saltValue="iphElYE+frNlVtinlpQFg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4" t="s">
        <v>1197</v>
      </c>
      <c r="B5" s="39" t="s">
        <v>1198</v>
      </c>
      <c r="C5" s="45">
        <v>4</v>
      </c>
      <c r="D5" s="45">
        <v>1</v>
      </c>
      <c r="E5" s="45">
        <v>0</v>
      </c>
      <c r="F5" s="40">
        <v>0</v>
      </c>
    </row>
    <row r="6" spans="1:6" x14ac:dyDescent="0.25">
      <c r="A6" s="196"/>
      <c r="B6" s="39" t="s">
        <v>1199</v>
      </c>
      <c r="C6" s="45">
        <v>1</v>
      </c>
      <c r="D6" s="45">
        <v>1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0</v>
      </c>
      <c r="D7" s="45">
        <v>0</v>
      </c>
      <c r="E7" s="45">
        <v>0</v>
      </c>
      <c r="F7" s="40">
        <v>0</v>
      </c>
    </row>
    <row r="8" spans="1:6" ht="22.5" x14ac:dyDescent="0.25">
      <c r="A8" s="194" t="s">
        <v>1202</v>
      </c>
      <c r="B8" s="39" t="s">
        <v>1203</v>
      </c>
      <c r="C8" s="45">
        <v>1</v>
      </c>
      <c r="D8" s="45">
        <v>1</v>
      </c>
      <c r="E8" s="45">
        <v>0</v>
      </c>
      <c r="F8" s="40">
        <v>0</v>
      </c>
    </row>
    <row r="9" spans="1:6" ht="22.5" x14ac:dyDescent="0.25">
      <c r="A9" s="195"/>
      <c r="B9" s="39" t="s">
        <v>1204</v>
      </c>
      <c r="C9" s="45">
        <v>0</v>
      </c>
      <c r="D9" s="45">
        <v>0</v>
      </c>
      <c r="E9" s="45">
        <v>0</v>
      </c>
      <c r="F9" s="40">
        <v>0</v>
      </c>
    </row>
    <row r="10" spans="1:6" ht="22.5" x14ac:dyDescent="0.25">
      <c r="A10" s="196"/>
      <c r="B10" s="39" t="s">
        <v>1205</v>
      </c>
      <c r="C10" s="45">
        <v>1</v>
      </c>
      <c r="D10" s="45">
        <v>0</v>
      </c>
      <c r="E10" s="45">
        <v>0</v>
      </c>
      <c r="F10" s="40">
        <v>0</v>
      </c>
    </row>
    <row r="11" spans="1:6" ht="22.5" x14ac:dyDescent="0.25">
      <c r="A11" s="194" t="s">
        <v>1206</v>
      </c>
      <c r="B11" s="39" t="s">
        <v>1207</v>
      </c>
      <c r="C11" s="45">
        <v>0</v>
      </c>
      <c r="D11" s="45">
        <v>0</v>
      </c>
      <c r="E11" s="45">
        <v>0</v>
      </c>
      <c r="F11" s="40">
        <v>0</v>
      </c>
    </row>
    <row r="12" spans="1:6" x14ac:dyDescent="0.25">
      <c r="A12" s="195"/>
      <c r="B12" s="39" t="s">
        <v>1208</v>
      </c>
      <c r="C12" s="45">
        <v>1</v>
      </c>
      <c r="D12" s="45">
        <v>1</v>
      </c>
      <c r="E12" s="45">
        <v>0</v>
      </c>
      <c r="F12" s="40">
        <v>0</v>
      </c>
    </row>
    <row r="13" spans="1:6" ht="22.5" x14ac:dyDescent="0.25">
      <c r="A13" s="196"/>
      <c r="B13" s="39" t="s">
        <v>1209</v>
      </c>
      <c r="C13" s="45">
        <v>1</v>
      </c>
      <c r="D13" s="45">
        <v>1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1</v>
      </c>
      <c r="D14" s="45">
        <v>1</v>
      </c>
      <c r="E14" s="45">
        <v>0</v>
      </c>
      <c r="F14" s="40">
        <v>0</v>
      </c>
    </row>
    <row r="15" spans="1:6" x14ac:dyDescent="0.25">
      <c r="A15" s="194" t="s">
        <v>1212</v>
      </c>
      <c r="B15" s="39" t="s">
        <v>1213</v>
      </c>
      <c r="C15" s="45">
        <v>381</v>
      </c>
      <c r="D15" s="45">
        <v>55</v>
      </c>
      <c r="E15" s="45">
        <v>25</v>
      </c>
      <c r="F15" s="40">
        <v>1</v>
      </c>
    </row>
    <row r="16" spans="1:6" x14ac:dyDescent="0.25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2.5" x14ac:dyDescent="0.25">
      <c r="A17" s="195"/>
      <c r="B17" s="39" t="s">
        <v>1215</v>
      </c>
      <c r="C17" s="45">
        <v>1</v>
      </c>
      <c r="D17" s="45">
        <v>1</v>
      </c>
      <c r="E17" s="45">
        <v>0</v>
      </c>
      <c r="F17" s="40">
        <v>0</v>
      </c>
    </row>
    <row r="18" spans="1:6" x14ac:dyDescent="0.25">
      <c r="A18" s="195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2.5" x14ac:dyDescent="0.25">
      <c r="A19" s="196"/>
      <c r="B19" s="39" t="s">
        <v>1217</v>
      </c>
      <c r="C19" s="45">
        <v>0</v>
      </c>
      <c r="D19" s="45">
        <v>1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0</v>
      </c>
      <c r="D20" s="45">
        <v>1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25">
      <c r="A22" s="192" t="s">
        <v>951</v>
      </c>
      <c r="B22" s="193"/>
      <c r="C22" s="46">
        <v>393</v>
      </c>
      <c r="D22" s="46">
        <v>64</v>
      </c>
      <c r="E22" s="46">
        <v>25</v>
      </c>
      <c r="F22" s="46">
        <v>1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8"/>
      <c r="C25" s="40">
        <v>1</v>
      </c>
    </row>
    <row r="26" spans="1:6" x14ac:dyDescent="0.25">
      <c r="A26" s="43" t="s">
        <v>109</v>
      </c>
      <c r="B26" s="18"/>
      <c r="C26" s="23"/>
    </row>
    <row r="27" spans="1:6" x14ac:dyDescent="0.25">
      <c r="A27" s="43" t="s">
        <v>1055</v>
      </c>
      <c r="B27" s="18"/>
      <c r="C27" s="40">
        <v>1</v>
      </c>
    </row>
    <row r="28" spans="1:6" x14ac:dyDescent="0.25">
      <c r="A28" s="192" t="s">
        <v>951</v>
      </c>
      <c r="B28" s="193"/>
      <c r="C28" s="46">
        <v>2</v>
      </c>
    </row>
    <row r="29" spans="1:6" x14ac:dyDescent="0.25">
      <c r="A29" s="17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8"/>
      <c r="C32" s="40">
        <v>9</v>
      </c>
    </row>
    <row r="33" spans="1:3" x14ac:dyDescent="0.25">
      <c r="A33" s="43" t="s">
        <v>1224</v>
      </c>
      <c r="B33" s="18"/>
      <c r="C33" s="40">
        <v>16</v>
      </c>
    </row>
    <row r="34" spans="1:3" x14ac:dyDescent="0.25">
      <c r="A34" s="43" t="s">
        <v>77</v>
      </c>
      <c r="B34" s="18"/>
      <c r="C34" s="40">
        <v>1</v>
      </c>
    </row>
    <row r="35" spans="1:3" x14ac:dyDescent="0.25">
      <c r="A35" s="192" t="s">
        <v>951</v>
      </c>
      <c r="B35" s="193"/>
      <c r="C35" s="46">
        <v>26</v>
      </c>
    </row>
    <row r="36" spans="1:3" x14ac:dyDescent="0.25">
      <c r="A36" s="17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8"/>
      <c r="C39" s="40">
        <v>81</v>
      </c>
    </row>
    <row r="40" spans="1:3" x14ac:dyDescent="0.25">
      <c r="A40" s="43" t="s">
        <v>1227</v>
      </c>
      <c r="B40" s="18"/>
      <c r="C40" s="40">
        <v>26</v>
      </c>
    </row>
    <row r="41" spans="1:3" x14ac:dyDescent="0.25">
      <c r="A41" s="192" t="s">
        <v>951</v>
      </c>
      <c r="B41" s="193"/>
      <c r="C41" s="46">
        <v>107</v>
      </c>
    </row>
    <row r="42" spans="1:3" ht="15.95" customHeight="1" x14ac:dyDescent="0.25"/>
  </sheetData>
  <sheetProtection algorithmName="SHA-512" hashValue="qW+zYclavK1eBiMmkGSsP5zRBCC1YIfyY3y5AiPjJ2B84q4F/9RzNjAushPPunzFGQvu+qA7aqMcbDimpisXNg==" saltValue="RYDnQqpioACqvUVxxasTq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1230</v>
      </c>
      <c r="B5" s="13" t="s">
        <v>1231</v>
      </c>
      <c r="C5" s="14">
        <v>161</v>
      </c>
      <c r="D5" s="14">
        <v>235</v>
      </c>
      <c r="E5" s="15">
        <v>-0.314893617021276</v>
      </c>
    </row>
    <row r="6" spans="1:5" x14ac:dyDescent="0.25">
      <c r="A6" s="179"/>
      <c r="B6" s="13" t="s">
        <v>1232</v>
      </c>
      <c r="C6" s="14">
        <v>76</v>
      </c>
      <c r="D6" s="14">
        <v>28</v>
      </c>
      <c r="E6" s="15">
        <v>1.71428571428571</v>
      </c>
    </row>
    <row r="7" spans="1:5" x14ac:dyDescent="0.25">
      <c r="A7" s="180"/>
      <c r="B7" s="13" t="s">
        <v>1233</v>
      </c>
      <c r="C7" s="14">
        <v>20</v>
      </c>
      <c r="D7" s="14">
        <v>15</v>
      </c>
      <c r="E7" s="15">
        <v>0.33333333333333298</v>
      </c>
    </row>
    <row r="8" spans="1:5" x14ac:dyDescent="0.25">
      <c r="A8" s="17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8" t="s">
        <v>1235</v>
      </c>
      <c r="B11" s="13" t="s">
        <v>1236</v>
      </c>
      <c r="C11" s="14">
        <v>1</v>
      </c>
      <c r="D11" s="14">
        <v>2</v>
      </c>
      <c r="E11" s="15">
        <v>-0.5</v>
      </c>
    </row>
    <row r="12" spans="1:5" x14ac:dyDescent="0.25">
      <c r="A12" s="179"/>
      <c r="B12" s="13" t="s">
        <v>1237</v>
      </c>
      <c r="C12" s="14">
        <v>10</v>
      </c>
      <c r="D12" s="14">
        <v>2</v>
      </c>
      <c r="E12" s="15">
        <v>4</v>
      </c>
    </row>
    <row r="13" spans="1:5" x14ac:dyDescent="0.25">
      <c r="A13" s="179"/>
      <c r="B13" s="13" t="s">
        <v>1238</v>
      </c>
      <c r="C13" s="14">
        <v>96</v>
      </c>
      <c r="D13" s="14">
        <v>6</v>
      </c>
      <c r="E13" s="15">
        <v>15</v>
      </c>
    </row>
    <row r="14" spans="1:5" x14ac:dyDescent="0.25">
      <c r="A14" s="179"/>
      <c r="B14" s="13" t="s">
        <v>1239</v>
      </c>
      <c r="C14" s="14">
        <v>106</v>
      </c>
      <c r="D14" s="14">
        <v>48</v>
      </c>
      <c r="E14" s="15">
        <v>1.2083333333333299</v>
      </c>
    </row>
    <row r="15" spans="1:5" x14ac:dyDescent="0.25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9"/>
      <c r="B16" s="13" t="s">
        <v>1241</v>
      </c>
      <c r="C16" s="14">
        <v>26</v>
      </c>
      <c r="D16" s="14">
        <v>16</v>
      </c>
      <c r="E16" s="15">
        <v>0.625</v>
      </c>
    </row>
    <row r="17" spans="1:5" x14ac:dyDescent="0.25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0"/>
      <c r="B19" s="13" t="s">
        <v>1244</v>
      </c>
      <c r="C19" s="14">
        <v>0</v>
      </c>
      <c r="D19" s="14">
        <v>1</v>
      </c>
      <c r="E19" s="15">
        <v>-1</v>
      </c>
    </row>
    <row r="20" spans="1:5" x14ac:dyDescent="0.25">
      <c r="A20" s="17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9"/>
      <c r="B24" s="13" t="s">
        <v>1248</v>
      </c>
      <c r="C24" s="14">
        <v>1</v>
      </c>
      <c r="D24" s="14">
        <v>19</v>
      </c>
      <c r="E24" s="15">
        <v>-0.94736842105263197</v>
      </c>
    </row>
    <row r="25" spans="1:5" x14ac:dyDescent="0.25">
      <c r="A25" s="179"/>
      <c r="B25" s="13" t="s">
        <v>169</v>
      </c>
      <c r="C25" s="14">
        <v>0</v>
      </c>
      <c r="D25" s="14">
        <v>1</v>
      </c>
      <c r="E25" s="15">
        <v>-1</v>
      </c>
    </row>
    <row r="26" spans="1:5" x14ac:dyDescent="0.25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7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8" t="s">
        <v>1251</v>
      </c>
      <c r="B30" s="13" t="s">
        <v>1252</v>
      </c>
      <c r="C30" s="14">
        <v>1</v>
      </c>
      <c r="D30" s="14">
        <v>1</v>
      </c>
      <c r="E30" s="15">
        <v>0</v>
      </c>
    </row>
    <row r="31" spans="1:5" x14ac:dyDescent="0.25">
      <c r="A31" s="179"/>
      <c r="B31" s="13" t="s">
        <v>1253</v>
      </c>
      <c r="C31" s="14">
        <v>1</v>
      </c>
      <c r="D31" s="14">
        <v>0</v>
      </c>
      <c r="E31" s="15">
        <v>1</v>
      </c>
    </row>
    <row r="32" spans="1:5" x14ac:dyDescent="0.25">
      <c r="A32" s="180"/>
      <c r="B32" s="13" t="s">
        <v>1254</v>
      </c>
      <c r="C32" s="14">
        <v>0</v>
      </c>
      <c r="D32" s="14">
        <v>1</v>
      </c>
      <c r="E32" s="15">
        <v>-1</v>
      </c>
    </row>
  </sheetData>
  <sheetProtection algorithmName="SHA-512" hashValue="yBqEO7mp3BXPMzyI9fb34yDSDtKFFWJDe0hMugeh8c20gkM5HMsSY3AIfJT74Wnpff/ZdGi4P6ePqHRWeZ3CeQ==" saltValue="AIDt/gq+pTJVRx6ksPmpS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1257</v>
      </c>
      <c r="B5" s="13" t="s">
        <v>1258</v>
      </c>
      <c r="C5" s="14">
        <v>1</v>
      </c>
      <c r="D5" s="14">
        <v>2</v>
      </c>
      <c r="E5" s="15">
        <v>-0.5</v>
      </c>
    </row>
    <row r="6" spans="1:5" x14ac:dyDescent="0.25">
      <c r="A6" s="179"/>
      <c r="B6" s="13" t="s">
        <v>1259</v>
      </c>
      <c r="C6" s="14">
        <v>1</v>
      </c>
      <c r="D6" s="14">
        <v>1</v>
      </c>
      <c r="E6" s="15">
        <v>0</v>
      </c>
    </row>
    <row r="7" spans="1:5" x14ac:dyDescent="0.25">
      <c r="A7" s="179"/>
      <c r="B7" s="13" t="s">
        <v>1260</v>
      </c>
      <c r="C7" s="14">
        <v>2</v>
      </c>
      <c r="D7" s="14">
        <v>3</v>
      </c>
      <c r="E7" s="15">
        <v>-0.33333333333333298</v>
      </c>
    </row>
    <row r="8" spans="1:5" x14ac:dyDescent="0.25">
      <c r="A8" s="179"/>
      <c r="B8" s="13" t="s">
        <v>1261</v>
      </c>
      <c r="C8" s="14">
        <v>3</v>
      </c>
      <c r="D8" s="14">
        <v>3</v>
      </c>
      <c r="E8" s="15">
        <v>0</v>
      </c>
    </row>
    <row r="9" spans="1:5" x14ac:dyDescent="0.25">
      <c r="A9" s="179"/>
      <c r="B9" s="13" t="s">
        <v>1262</v>
      </c>
      <c r="C9" s="14">
        <v>0</v>
      </c>
      <c r="D9" s="14">
        <v>2</v>
      </c>
      <c r="E9" s="15">
        <v>-1</v>
      </c>
    </row>
    <row r="10" spans="1:5" x14ac:dyDescent="0.25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9"/>
      <c r="B11" s="13" t="s">
        <v>1264</v>
      </c>
      <c r="C11" s="14">
        <v>3</v>
      </c>
      <c r="D11" s="14">
        <v>8</v>
      </c>
      <c r="E11" s="15">
        <v>-0.625</v>
      </c>
    </row>
    <row r="12" spans="1:5" x14ac:dyDescent="0.25">
      <c r="A12" s="179"/>
      <c r="B12" s="13" t="s">
        <v>1265</v>
      </c>
      <c r="C12" s="14">
        <v>0</v>
      </c>
      <c r="D12" s="14">
        <v>2</v>
      </c>
      <c r="E12" s="15">
        <v>-1</v>
      </c>
    </row>
    <row r="13" spans="1:5" x14ac:dyDescent="0.25">
      <c r="A13" s="179"/>
      <c r="B13" s="13" t="s">
        <v>1266</v>
      </c>
      <c r="C13" s="14">
        <v>1</v>
      </c>
      <c r="D13" s="14">
        <v>2</v>
      </c>
      <c r="E13" s="15">
        <v>-0.5</v>
      </c>
    </row>
    <row r="14" spans="1:5" x14ac:dyDescent="0.25">
      <c r="A14" s="179"/>
      <c r="B14" s="13" t="s">
        <v>1267</v>
      </c>
      <c r="C14" s="14">
        <v>1</v>
      </c>
      <c r="D14" s="14">
        <v>1</v>
      </c>
      <c r="E14" s="15">
        <v>0</v>
      </c>
    </row>
    <row r="15" spans="1:5" x14ac:dyDescent="0.25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106</v>
      </c>
      <c r="C16" s="14">
        <v>294</v>
      </c>
      <c r="D16" s="14">
        <v>28</v>
      </c>
      <c r="E16" s="15">
        <v>9.5</v>
      </c>
    </row>
  </sheetData>
  <sheetProtection algorithmName="SHA-512" hashValue="ZnhQ2tzmehP9JxdeawDCwuJ/5Nek/T1X0Oahwca8eQq0uzuKPmaX+YsQbapdetBZe3Cod/TjgarBSxWQsiNWcw==" saltValue="deykOFKTV/vVjTCnT4J9k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8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52" t="s">
        <v>1023</v>
      </c>
      <c r="C5" s="53">
        <v>2</v>
      </c>
      <c r="D5" s="53">
        <v>1</v>
      </c>
      <c r="E5" s="53">
        <v>11</v>
      </c>
      <c r="F5" s="53">
        <v>1</v>
      </c>
      <c r="G5" s="53">
        <v>0</v>
      </c>
      <c r="H5" s="53">
        <v>14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52" t="s">
        <v>1287</v>
      </c>
      <c r="C10" s="53">
        <v>2</v>
      </c>
      <c r="D10" s="53">
        <v>0</v>
      </c>
      <c r="E10" s="53">
        <v>1</v>
      </c>
      <c r="F10" s="53">
        <v>0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52" t="s">
        <v>1301</v>
      </c>
      <c r="C24" s="53">
        <v>0</v>
      </c>
      <c r="D24" s="53">
        <v>0</v>
      </c>
      <c r="E24" s="53">
        <v>1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52" t="s">
        <v>1307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52" t="s">
        <v>1317</v>
      </c>
      <c r="C40" s="53">
        <v>0</v>
      </c>
      <c r="D40" s="53">
        <v>0</v>
      </c>
      <c r="E40" s="53">
        <v>1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52" t="s">
        <v>1347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1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52" t="s">
        <v>1357</v>
      </c>
      <c r="C80" s="53">
        <v>0</v>
      </c>
      <c r="D80" s="53">
        <v>0</v>
      </c>
      <c r="E80" s="53">
        <v>1</v>
      </c>
      <c r="F80" s="53">
        <v>0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52" t="s">
        <v>1406</v>
      </c>
      <c r="C129" s="53">
        <v>0</v>
      </c>
      <c r="D129" s="53">
        <v>1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52" t="s">
        <v>1463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1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52" t="s">
        <v>1464</v>
      </c>
      <c r="C187" s="53">
        <v>0</v>
      </c>
      <c r="D187" s="53">
        <v>0</v>
      </c>
      <c r="E187" s="53">
        <v>7</v>
      </c>
      <c r="F187" s="53">
        <v>0</v>
      </c>
      <c r="G187" s="53">
        <v>0</v>
      </c>
      <c r="H187" s="53">
        <v>7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52" t="s">
        <v>1469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52" t="s">
        <v>1540</v>
      </c>
      <c r="C262" s="53">
        <v>2</v>
      </c>
      <c r="D262" s="53">
        <v>0</v>
      </c>
      <c r="E262" s="53">
        <v>6</v>
      </c>
      <c r="F262" s="53">
        <v>1</v>
      </c>
      <c r="G262" s="53">
        <v>0</v>
      </c>
      <c r="H262" s="53">
        <v>10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52" t="s">
        <v>1542</v>
      </c>
      <c r="C264" s="53">
        <v>0</v>
      </c>
      <c r="D264" s="53">
        <v>0</v>
      </c>
      <c r="E264" s="53">
        <v>1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52" t="s">
        <v>961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2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52" t="s">
        <v>1550</v>
      </c>
      <c r="C273" s="53">
        <v>0</v>
      </c>
      <c r="D273" s="53">
        <v>0</v>
      </c>
      <c r="E273" s="53">
        <v>2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52" t="s">
        <v>1551</v>
      </c>
      <c r="C274" s="53">
        <v>0</v>
      </c>
      <c r="D274" s="53">
        <v>1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52" t="s">
        <v>1555</v>
      </c>
      <c r="C278" s="53">
        <v>0</v>
      </c>
      <c r="D278" s="53">
        <v>0</v>
      </c>
      <c r="E278" s="53">
        <v>1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52" t="s">
        <v>1556</v>
      </c>
      <c r="C279" s="53">
        <v>0</v>
      </c>
      <c r="D279" s="53">
        <v>0</v>
      </c>
      <c r="E279" s="53">
        <v>1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52" t="s">
        <v>921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1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52" t="s">
        <v>1562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11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3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1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2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SAmmK6ZVMk3Q5XdZt8TcYL0r/SszRnaD/CoI9rSQ9D17C1CSjBAbf7vQJhzUjQqo+2QKS2BR6ekgVLSPwpyLiw==" saltValue="MMJ4VMAcyPyLRC0QtrXVM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20</v>
      </c>
      <c r="D5" s="45">
        <v>123</v>
      </c>
      <c r="E5" s="56">
        <v>-0.83739837398373995</v>
      </c>
    </row>
    <row r="6" spans="1:5" ht="22.5" x14ac:dyDescent="0.25">
      <c r="A6" s="38" t="s">
        <v>1587</v>
      </c>
      <c r="B6" s="44" t="s">
        <v>1588</v>
      </c>
      <c r="C6" s="45">
        <v>85</v>
      </c>
      <c r="D6" s="16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29</v>
      </c>
      <c r="D7" s="45">
        <v>147</v>
      </c>
      <c r="E7" s="56">
        <v>-0.80272108843537404</v>
      </c>
    </row>
    <row r="8" spans="1:5" ht="22.5" x14ac:dyDescent="0.25">
      <c r="A8" s="38" t="s">
        <v>1587</v>
      </c>
      <c r="B8" s="44" t="s">
        <v>1590</v>
      </c>
      <c r="C8" s="45">
        <v>102</v>
      </c>
      <c r="D8" s="16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1</v>
      </c>
      <c r="D9" s="16"/>
      <c r="E9" s="56">
        <v>0</v>
      </c>
    </row>
    <row r="10" spans="1:5" ht="22.5" x14ac:dyDescent="0.25">
      <c r="A10" s="38" t="s">
        <v>1587</v>
      </c>
      <c r="B10" s="44" t="s">
        <v>1592</v>
      </c>
      <c r="C10" s="45">
        <v>17</v>
      </c>
      <c r="D10" s="16"/>
      <c r="E10" s="56">
        <v>0</v>
      </c>
    </row>
    <row r="11" spans="1:5" x14ac:dyDescent="0.25">
      <c r="A11" s="38" t="s">
        <v>1593</v>
      </c>
      <c r="B11" s="18"/>
      <c r="C11" s="45">
        <v>56</v>
      </c>
      <c r="D11" s="45">
        <v>80</v>
      </c>
      <c r="E11" s="56">
        <v>-0.3</v>
      </c>
    </row>
    <row r="12" spans="1:5" x14ac:dyDescent="0.25">
      <c r="A12" s="38" t="s">
        <v>1594</v>
      </c>
      <c r="B12" s="18"/>
      <c r="C12" s="45">
        <v>157</v>
      </c>
      <c r="D12" s="16"/>
      <c r="E12" s="56">
        <v>0</v>
      </c>
    </row>
    <row r="13" spans="1:5" x14ac:dyDescent="0.25">
      <c r="A13" s="194" t="s">
        <v>1595</v>
      </c>
      <c r="B13" s="44" t="s">
        <v>1596</v>
      </c>
      <c r="C13" s="45">
        <v>3</v>
      </c>
      <c r="D13" s="16"/>
      <c r="E13" s="56">
        <v>0</v>
      </c>
    </row>
    <row r="14" spans="1:5" x14ac:dyDescent="0.25">
      <c r="A14" s="196"/>
      <c r="B14" s="44" t="s">
        <v>1597</v>
      </c>
      <c r="C14" s="16"/>
      <c r="D14" s="16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7" t="s">
        <v>1599</v>
      </c>
      <c r="B17" s="44" t="s">
        <v>1600</v>
      </c>
      <c r="C17" s="16"/>
      <c r="D17" s="16"/>
      <c r="E17" s="23"/>
    </row>
    <row r="18" spans="1:5" x14ac:dyDescent="0.25">
      <c r="A18" s="198"/>
      <c r="B18" s="44" t="s">
        <v>1601</v>
      </c>
      <c r="C18" s="45">
        <v>121</v>
      </c>
      <c r="D18" s="45">
        <v>177</v>
      </c>
      <c r="E18" s="40">
        <v>9</v>
      </c>
    </row>
    <row r="19" spans="1:5" x14ac:dyDescent="0.25">
      <c r="A19" s="198"/>
      <c r="B19" s="44" t="s">
        <v>1602</v>
      </c>
      <c r="C19" s="16"/>
      <c r="D19" s="16"/>
      <c r="E19" s="23"/>
    </row>
    <row r="20" spans="1:5" x14ac:dyDescent="0.25">
      <c r="A20" s="198"/>
      <c r="B20" s="44" t="s">
        <v>1603</v>
      </c>
      <c r="C20" s="16"/>
      <c r="D20" s="16"/>
      <c r="E20" s="23"/>
    </row>
    <row r="21" spans="1:5" x14ac:dyDescent="0.25">
      <c r="A21" s="198"/>
      <c r="B21" s="44" t="s">
        <v>1604</v>
      </c>
      <c r="C21" s="45">
        <v>25</v>
      </c>
      <c r="D21" s="45">
        <v>25</v>
      </c>
      <c r="E21" s="40">
        <v>0</v>
      </c>
    </row>
    <row r="22" spans="1:5" x14ac:dyDescent="0.25">
      <c r="A22" s="198"/>
      <c r="B22" s="44" t="s">
        <v>975</v>
      </c>
      <c r="C22" s="45">
        <v>253</v>
      </c>
      <c r="D22" s="45">
        <v>259</v>
      </c>
      <c r="E22" s="40">
        <v>0</v>
      </c>
    </row>
    <row r="23" spans="1:5" x14ac:dyDescent="0.25">
      <c r="A23" s="198"/>
      <c r="B23" s="44" t="s">
        <v>1605</v>
      </c>
      <c r="C23" s="45">
        <v>18</v>
      </c>
      <c r="D23" s="45">
        <v>18</v>
      </c>
      <c r="E23" s="40">
        <v>0</v>
      </c>
    </row>
    <row r="24" spans="1:5" x14ac:dyDescent="0.25">
      <c r="A24" s="198"/>
      <c r="B24" s="44" t="s">
        <v>1606</v>
      </c>
      <c r="C24" s="16"/>
      <c r="D24" s="16"/>
      <c r="E24" s="23"/>
    </row>
    <row r="25" spans="1:5" x14ac:dyDescent="0.25">
      <c r="A25" s="198"/>
      <c r="B25" s="44" t="s">
        <v>1607</v>
      </c>
      <c r="C25" s="45">
        <v>6</v>
      </c>
      <c r="D25" s="45">
        <v>9</v>
      </c>
      <c r="E25" s="40">
        <v>1</v>
      </c>
    </row>
    <row r="26" spans="1:5" x14ac:dyDescent="0.25">
      <c r="A26" s="198"/>
      <c r="B26" s="44" t="s">
        <v>1608</v>
      </c>
      <c r="C26" s="45">
        <v>750</v>
      </c>
      <c r="D26" s="45">
        <v>750</v>
      </c>
      <c r="E26" s="40">
        <v>0</v>
      </c>
    </row>
    <row r="27" spans="1:5" x14ac:dyDescent="0.25">
      <c r="A27" s="198"/>
      <c r="B27" s="44" t="s">
        <v>1609</v>
      </c>
      <c r="C27" s="16"/>
      <c r="D27" s="16"/>
      <c r="E27" s="23"/>
    </row>
    <row r="28" spans="1:5" x14ac:dyDescent="0.25">
      <c r="A28" s="198"/>
      <c r="B28" s="44" t="s">
        <v>1610</v>
      </c>
      <c r="C28" s="45">
        <v>600</v>
      </c>
      <c r="D28" s="45">
        <v>600</v>
      </c>
      <c r="E28" s="40">
        <v>0</v>
      </c>
    </row>
    <row r="29" spans="1:5" x14ac:dyDescent="0.25">
      <c r="A29" s="198"/>
      <c r="B29" s="44" t="s">
        <v>1611</v>
      </c>
      <c r="C29" s="45">
        <v>180</v>
      </c>
      <c r="D29" s="45">
        <v>180</v>
      </c>
      <c r="E29" s="40">
        <v>0</v>
      </c>
    </row>
    <row r="30" spans="1:5" x14ac:dyDescent="0.25">
      <c r="A30" s="199"/>
      <c r="B30" s="44" t="s">
        <v>1612</v>
      </c>
      <c r="C30" s="16"/>
      <c r="D30" s="16"/>
      <c r="E30" s="23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nfbVaPZe/YAdytmbXJPwnK9v+mG7hXmOdTD1QMnoIqVzmKx57K5KJEZF3GRAx/REMWqkMRj7kAu48dm8nXvxTA==" saltValue="Op/GIv/BnO+okjbTmrOKl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7B4E-A277-4656-8339-69A25E85F74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1.25" x14ac:dyDescent="0.25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25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10333</v>
      </c>
      <c r="D7" s="125">
        <f>SUM(DatosGenerales!C15:C19)</f>
        <v>2462</v>
      </c>
      <c r="E7" s="124">
        <f>SUM(DatosGenerales!C12:C14)</f>
        <v>7787</v>
      </c>
      <c r="I7" s="126">
        <f>DatosGenerales!C31</f>
        <v>528</v>
      </c>
      <c r="J7" s="125">
        <f>DatosGenerales!C32</f>
        <v>9</v>
      </c>
      <c r="K7" s="124">
        <f>SUM(DatosGenerales!C33:C34)</f>
        <v>18</v>
      </c>
      <c r="L7" s="125">
        <f>DatosGenerales!C36</f>
        <v>459</v>
      </c>
      <c r="M7" s="124">
        <f>DatosGenerales!C95</f>
        <v>452</v>
      </c>
      <c r="N7" s="127">
        <f>L7-M7</f>
        <v>7</v>
      </c>
      <c r="O7" s="127"/>
      <c r="Q7" s="126">
        <f>DatosGenerales!C36</f>
        <v>459</v>
      </c>
      <c r="R7" s="125">
        <f>DatosGenerales!C49</f>
        <v>905</v>
      </c>
      <c r="S7" s="125">
        <f>DatosGenerales!C50</f>
        <v>43</v>
      </c>
      <c r="T7" s="125">
        <f>DatosGenerales!C62</f>
        <v>11</v>
      </c>
      <c r="U7" s="125">
        <f>DatosGenerales!C78</f>
        <v>1</v>
      </c>
      <c r="V7" s="128">
        <f>SUM(Q7:U7)</f>
        <v>1419</v>
      </c>
      <c r="Z7" s="126">
        <f>SUM(DatosGenerales!C106,DatosGenerales!C107,DatosGenerales!C109)</f>
        <v>466</v>
      </c>
      <c r="AA7" s="125">
        <f>SUM(DatosGenerales!C108,DatosGenerales!C110)</f>
        <v>279</v>
      </c>
      <c r="AB7" s="125">
        <f>DatosGenerales!C106</f>
        <v>443</v>
      </c>
      <c r="AC7" s="128">
        <f>DatosGenerales!C107</f>
        <v>20</v>
      </c>
      <c r="AH7" s="126">
        <f>SUM(DatosGenerales!C115,DatosGenerales!C116,DatosGenerales!C118)</f>
        <v>22</v>
      </c>
      <c r="AI7" s="125">
        <f>SUM(DatosGenerales!C117,DatosGenerales!C119)</f>
        <v>30</v>
      </c>
      <c r="AJ7" s="125">
        <f>DatosGenerales!C115</f>
        <v>9</v>
      </c>
      <c r="AK7" s="128">
        <f>DatosGenerales!C116</f>
        <v>13</v>
      </c>
      <c r="AP7" s="126">
        <f>SUM(DatosGenerales!C135:C136)</f>
        <v>73</v>
      </c>
      <c r="AQ7" s="125">
        <f>SUM(DatosGenerales!C137:C138)</f>
        <v>0</v>
      </c>
      <c r="AR7" s="128">
        <f>SUM(DatosGenerales!C139:C140)</f>
        <v>0</v>
      </c>
      <c r="AV7" s="126">
        <f>DatosGenerales!C145</f>
        <v>0</v>
      </c>
      <c r="AW7" s="125">
        <f>DatosGenerales!C146</f>
        <v>6</v>
      </c>
      <c r="AX7" s="125">
        <f>DatosGenerales!C147</f>
        <v>3</v>
      </c>
      <c r="AY7" s="125">
        <f>DatosGenerales!C148</f>
        <v>0</v>
      </c>
      <c r="AZ7" s="125">
        <f>DatosGenerales!C149</f>
        <v>21</v>
      </c>
      <c r="BA7" s="128">
        <f>DatosGenerales!C150</f>
        <v>1</v>
      </c>
      <c r="BE7" s="126">
        <f>DatosGenerales!C151</f>
        <v>11</v>
      </c>
      <c r="BF7" s="125">
        <f>DatosGenerales!C152</f>
        <v>22</v>
      </c>
      <c r="BG7" s="128">
        <f>DatosGenerales!C154</f>
        <v>2</v>
      </c>
      <c r="BK7" s="126">
        <f>SUM(DatosGenerales!C297:C311)</f>
        <v>793</v>
      </c>
      <c r="BL7" s="125">
        <f>SUM(DatosGenerales!C294:C296)</f>
        <v>18</v>
      </c>
      <c r="BM7" s="125">
        <f>SUM(DatosGenerales!C312:C344)</f>
        <v>319</v>
      </c>
      <c r="BN7" s="125">
        <f>SUM(DatosGenerales!C289)</f>
        <v>5</v>
      </c>
      <c r="BO7" s="125">
        <f>SUM(DatosGenerales!C356:C364)</f>
        <v>15</v>
      </c>
      <c r="BP7" s="125">
        <f>SUM(DatosGenerales!C286:C288)</f>
        <v>0</v>
      </c>
      <c r="BQ7" s="125">
        <f>SUM(DatosGenerales!C345:C355)</f>
        <v>2</v>
      </c>
      <c r="BR7" s="125">
        <f>SUM(DatosGenerales!C290:C292)</f>
        <v>12</v>
      </c>
      <c r="BS7" s="128">
        <f>SUM(DatosGenerales!C283:C285)</f>
        <v>320</v>
      </c>
      <c r="BT7" s="128">
        <f>SUM(DatosGenerales!C293)</f>
        <v>0</v>
      </c>
      <c r="BU7" s="128">
        <f>SUM(DatosGenerales!C365:C377)</f>
        <v>14</v>
      </c>
      <c r="BY7" s="126">
        <f>DatosGenerales!C246</f>
        <v>33</v>
      </c>
      <c r="BZ7" s="125">
        <f>DatosGenerales!C247</f>
        <v>62</v>
      </c>
      <c r="CA7" s="128">
        <f>DatosGenerales!C248</f>
        <v>111</v>
      </c>
      <c r="CF7" s="126">
        <f>DatosDiscapacidad!C5</f>
        <v>20</v>
      </c>
      <c r="CG7" s="128">
        <f>DatosDiscapacidad!C11</f>
        <v>56</v>
      </c>
      <c r="CM7" s="126">
        <f>DatosGenerales!C40</f>
        <v>2344</v>
      </c>
      <c r="CN7" s="128">
        <f>DatosGenerales!C41</f>
        <v>1099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147</v>
      </c>
      <c r="BL53" s="136">
        <f>SUM(DatosGenerales!C311,DatosGenerales!C300,DatosGenerales!C309)</f>
        <v>248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6</v>
      </c>
      <c r="BL66" s="136">
        <f>SUM(DatosGenerales!C299:C300)</f>
        <v>250</v>
      </c>
      <c r="BM66" s="136">
        <f>SUM(DatosGenerales!C308:C309)</f>
        <v>139</v>
      </c>
      <c r="BN66" s="136"/>
      <c r="BO66" s="123"/>
      <c r="BP66" s="123"/>
      <c r="BQ66" s="123"/>
      <c r="BR66" s="123"/>
      <c r="BS66" s="123"/>
    </row>
  </sheetData>
  <sheetProtection algorithmName="SHA-512" hashValue="Qwxt1Fa71bnpJhlrDawsy8VDo2TJnP/RvTmClQvDwYI4sOORLBzE9ebLWILet9rYHI9H8n3uwUxio7MU6cEIrA==" saltValue="bpr0YbfUPgsfkqKDnOItk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97D3-D36D-4DA5-8116-C6400050FAF5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r78ngsDry0XyNR5ZlIQJ1RfcRg7VQsWU3yGt9hmJ3XBb5RNXO7T0YwLUsttMsKfpK6KqW+SV+rF0vdyi7dt+vQ==" saltValue="ApNohH79KnybfOzROHsue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B692-41FE-47B9-A1EE-938F59485AB7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25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105</v>
      </c>
    </row>
    <row r="8" spans="1:50" s="123" customFormat="1" ht="14.85" customHeight="1" x14ac:dyDescent="0.25">
      <c r="C8" s="212"/>
      <c r="D8" s="125">
        <f>DatosMenores!C56</f>
        <v>318</v>
      </c>
      <c r="E8" s="125">
        <f>DatosMenores!C57</f>
        <v>40</v>
      </c>
      <c r="F8" s="125">
        <f>DatosMenores!C58</f>
        <v>2</v>
      </c>
      <c r="G8" s="125">
        <f>DatosMenores!C59</f>
        <v>112</v>
      </c>
      <c r="H8" s="124">
        <f>DatosMenores!C60</f>
        <v>16</v>
      </c>
      <c r="I8" s="107"/>
      <c r="L8" s="124">
        <f>DatosMenores!C48</f>
        <v>15</v>
      </c>
      <c r="M8" s="125">
        <f>DatosMenores!C49</f>
        <v>29</v>
      </c>
      <c r="N8" s="125">
        <f>DatosMenores!C50</f>
        <v>94</v>
      </c>
      <c r="O8" s="125">
        <f>DatosMenores!C51</f>
        <v>0</v>
      </c>
      <c r="P8" s="124">
        <f>DatosMenores!C52</f>
        <v>0</v>
      </c>
      <c r="S8" s="124">
        <f>DatosMenores!C28</f>
        <v>208</v>
      </c>
      <c r="T8" s="125">
        <f>SUM(DatosMenores!C29:C32)</f>
        <v>4</v>
      </c>
      <c r="U8" s="125">
        <f>DatosMenores!C33</f>
        <v>5</v>
      </c>
      <c r="V8" s="125">
        <f>DatosMenores!C34</f>
        <v>63</v>
      </c>
      <c r="W8" s="125">
        <f>DatosMenores!C35</f>
        <v>45</v>
      </c>
      <c r="X8" s="125">
        <f>DatosMenores!C36</f>
        <v>0</v>
      </c>
      <c r="Y8" s="125">
        <f>DatosMenores!C38</f>
        <v>9</v>
      </c>
      <c r="Z8" s="125">
        <f>DatosMenores!C37</f>
        <v>5</v>
      </c>
      <c r="AA8" s="124">
        <f>DatosMenores!C39</f>
        <v>41</v>
      </c>
      <c r="AC8" s="109"/>
      <c r="AE8" s="126">
        <f>DatosMenores!C5</f>
        <v>0</v>
      </c>
      <c r="AF8" s="125">
        <f>DatosMenores!C6</f>
        <v>5</v>
      </c>
      <c r="AG8" s="125">
        <f>DatosMenores!C7</f>
        <v>0</v>
      </c>
      <c r="AH8" s="125">
        <f>DatosMenores!C8</f>
        <v>6</v>
      </c>
      <c r="AI8" s="125">
        <f>DatosMenores!C9</f>
        <v>8</v>
      </c>
      <c r="AJ8" s="124">
        <f>DatosMenores!C10</f>
        <v>8</v>
      </c>
      <c r="AK8" s="125">
        <f>DatosMenores!C11</f>
        <v>6</v>
      </c>
      <c r="AL8" s="125">
        <f>DatosMenores!C12</f>
        <v>26</v>
      </c>
      <c r="AM8" s="124">
        <f>DatosMenores!C13</f>
        <v>1</v>
      </c>
      <c r="AN8" s="109"/>
      <c r="AP8" s="126">
        <f>DatosMenores!C69</f>
        <v>105</v>
      </c>
      <c r="AQ8" s="126">
        <f>DatosMenores!C70</f>
        <v>27</v>
      </c>
      <c r="AR8" s="125">
        <f>DatosMenores!C71</f>
        <v>100</v>
      </c>
      <c r="AS8" s="125">
        <f>DatosMenores!C74</f>
        <v>0</v>
      </c>
      <c r="AT8" s="125">
        <f>DatosMenores!C75</f>
        <v>5</v>
      </c>
      <c r="AU8" s="124">
        <f>DatosMenores!C76</f>
        <v>0</v>
      </c>
      <c r="AW8" s="147" t="s">
        <v>1663</v>
      </c>
      <c r="AX8" s="148">
        <f>DatosMenores!C70</f>
        <v>27</v>
      </c>
    </row>
    <row r="9" spans="1:50" ht="14.85" customHeight="1" x14ac:dyDescent="0.25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100</v>
      </c>
    </row>
    <row r="10" spans="1:50" ht="29.85" customHeight="1" x14ac:dyDescent="0.25">
      <c r="C10" s="212"/>
      <c r="D10" s="124">
        <f>DatosMenores!C61</f>
        <v>148</v>
      </c>
      <c r="E10" s="125">
        <f>DatosMenores!C62</f>
        <v>2</v>
      </c>
      <c r="F10" s="128">
        <f>DatosMenores!C63</f>
        <v>4</v>
      </c>
      <c r="G10" s="128">
        <f>DatosMenores!C64</f>
        <v>132</v>
      </c>
      <c r="H10" s="128">
        <f>DatosMenores!C65</f>
        <v>28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0</v>
      </c>
      <c r="AF11" s="125">
        <f>DatosMenores!C15</f>
        <v>0</v>
      </c>
      <c r="AG11" s="125">
        <f>DatosMenores!C16</f>
        <v>3</v>
      </c>
      <c r="AH11" s="125">
        <f>DatosMenores!C17</f>
        <v>10</v>
      </c>
      <c r="AI11" s="125">
        <f>DatosMenores!C18</f>
        <v>2</v>
      </c>
      <c r="AJ11" s="125">
        <f>DatosMenores!C20</f>
        <v>3</v>
      </c>
      <c r="AK11" s="125">
        <f>DatosMenores!C21</f>
        <v>1</v>
      </c>
      <c r="AL11" s="124">
        <f>DatosMenores!C19</f>
        <v>41</v>
      </c>
      <c r="AP11" s="126">
        <f>DatosMenores!C78</f>
        <v>0</v>
      </c>
      <c r="AQ11" s="125">
        <f>DatosMenores!C77</f>
        <v>26</v>
      </c>
      <c r="AR11" s="125">
        <f>DatosMenores!C79</f>
        <v>0</v>
      </c>
      <c r="AS11" s="126">
        <f>DatosMenores!C72</f>
        <v>0</v>
      </c>
      <c r="AT11" s="124">
        <f>DatosMenores!C73</f>
        <v>56</v>
      </c>
      <c r="AW11" s="147" t="s">
        <v>1804</v>
      </c>
      <c r="AX11" s="148">
        <f>DatosMenores!C73</f>
        <v>56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5</v>
      </c>
    </row>
    <row r="14" spans="1:50" ht="12.75" customHeight="1" x14ac:dyDescent="0.25">
      <c r="AW14" s="147" t="s">
        <v>1666</v>
      </c>
      <c r="AX14" s="148">
        <f>DatosMenores!C76</f>
        <v>0</v>
      </c>
    </row>
    <row r="15" spans="1:50" ht="12.75" customHeight="1" x14ac:dyDescent="0.25">
      <c r="AW15" s="147" t="s">
        <v>1667</v>
      </c>
      <c r="AX15" s="148">
        <f>DatosMenores!C77</f>
        <v>26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9XdO+qCZFdY1HKy3ys7xzJCkaIH993ef3eb8AfDTORrMVI0BGfo8dVceHZI1ZoYRtgJFBRFvDy8e8r36dUu1zw==" saltValue="u9WIzjeqor9oB0EuJK35R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1864-3F2A-4651-8B95-E716444AA111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11</v>
      </c>
      <c r="F4" s="161" t="s">
        <v>1812</v>
      </c>
      <c r="G4" s="163">
        <f>DatosViolenciaDoméstica!E67</f>
        <v>7</v>
      </c>
      <c r="H4" s="164"/>
    </row>
    <row r="5" spans="1:30" x14ac:dyDescent="0.2">
      <c r="C5" s="161" t="s">
        <v>8</v>
      </c>
      <c r="D5" s="162">
        <f>DatosViolenciaDoméstica!C6</f>
        <v>34</v>
      </c>
      <c r="F5" s="161" t="s">
        <v>1813</v>
      </c>
      <c r="G5" s="165">
        <f>DatosViolenciaDoméstica!F67</f>
        <v>7</v>
      </c>
      <c r="H5" s="164"/>
    </row>
    <row r="6" spans="1:30" x14ac:dyDescent="0.2">
      <c r="C6" s="161" t="s">
        <v>1814</v>
      </c>
      <c r="D6" s="162">
        <f>DatosViolenciaDoméstica!C7</f>
        <v>24</v>
      </c>
    </row>
    <row r="7" spans="1:30" x14ac:dyDescent="0.2">
      <c r="C7" s="161" t="s">
        <v>55</v>
      </c>
      <c r="D7" s="162">
        <f>DatosViolenciaDoméstica!C8</f>
        <v>0</v>
      </c>
    </row>
    <row r="8" spans="1:30" x14ac:dyDescent="0.2">
      <c r="C8" s="161" t="s">
        <v>1815</v>
      </c>
      <c r="D8" s="162">
        <f>DatosViolenciaDoméstica!C9</f>
        <v>0</v>
      </c>
    </row>
    <row r="9" spans="1:30" x14ac:dyDescent="0.2">
      <c r="C9" s="161" t="s">
        <v>1816</v>
      </c>
      <c r="D9" s="162">
        <f>SUM(DatosViolenciaDoméstica!C10:C11)</f>
        <v>0</v>
      </c>
    </row>
    <row r="21" spans="6:32" x14ac:dyDescent="0.2">
      <c r="F21" s="166"/>
      <c r="G21" s="166"/>
    </row>
    <row r="22" spans="6:32" s="166" customFormat="1" ht="12.75" customHeight="1" x14ac:dyDescent="0.2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AYyMcH3YvXCp0Q+SljHQGP74+b90qwJMk6Nm//hr075Xru13IEnAsRRHXMOGiArjzE3sjOx1k4yR79mjCdDLJQ==" saltValue="doAe1ilf67EQHf0gkxfY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F4AB-1509-4145-8582-A5E03D74CFBB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8" t="s">
        <v>13</v>
      </c>
      <c r="B7" s="13" t="s">
        <v>14</v>
      </c>
      <c r="C7" s="14">
        <v>2260</v>
      </c>
      <c r="D7" s="14">
        <v>2154</v>
      </c>
      <c r="E7" s="15">
        <v>4.9210770659238602E-2</v>
      </c>
    </row>
    <row r="8" spans="1:5" x14ac:dyDescent="0.25">
      <c r="A8" s="179"/>
      <c r="B8" s="13" t="s">
        <v>15</v>
      </c>
      <c r="C8" s="14">
        <v>10333</v>
      </c>
      <c r="D8" s="14">
        <v>8800</v>
      </c>
      <c r="E8" s="15">
        <v>0.174204545454545</v>
      </c>
    </row>
    <row r="9" spans="1:5" x14ac:dyDescent="0.25">
      <c r="A9" s="179"/>
      <c r="B9" s="13" t="s">
        <v>16</v>
      </c>
      <c r="C9" s="14">
        <v>9268</v>
      </c>
      <c r="D9" s="14">
        <v>7844</v>
      </c>
      <c r="E9" s="15">
        <v>0.18154003059663401</v>
      </c>
    </row>
    <row r="10" spans="1:5" x14ac:dyDescent="0.25">
      <c r="A10" s="179"/>
      <c r="B10" s="13" t="s">
        <v>17</v>
      </c>
      <c r="C10" s="14">
        <v>140</v>
      </c>
      <c r="D10" s="14">
        <v>140</v>
      </c>
      <c r="E10" s="15">
        <v>0</v>
      </c>
    </row>
    <row r="11" spans="1:5" x14ac:dyDescent="0.25">
      <c r="A11" s="180"/>
      <c r="B11" s="13" t="s">
        <v>18</v>
      </c>
      <c r="C11" s="14">
        <v>2276</v>
      </c>
      <c r="D11" s="14">
        <v>2048</v>
      </c>
      <c r="E11" s="15">
        <v>0.111328125</v>
      </c>
    </row>
    <row r="12" spans="1:5" x14ac:dyDescent="0.25">
      <c r="A12" s="178" t="s">
        <v>19</v>
      </c>
      <c r="B12" s="13" t="s">
        <v>20</v>
      </c>
      <c r="C12" s="14">
        <v>3967</v>
      </c>
      <c r="D12" s="14">
        <v>3301</v>
      </c>
      <c r="E12" s="15">
        <v>0.201757043320206</v>
      </c>
    </row>
    <row r="13" spans="1:5" x14ac:dyDescent="0.25">
      <c r="A13" s="179"/>
      <c r="B13" s="13" t="s">
        <v>21</v>
      </c>
      <c r="C13" s="14">
        <v>876</v>
      </c>
      <c r="D13" s="14">
        <v>727</v>
      </c>
      <c r="E13" s="15">
        <v>0.20495185694635501</v>
      </c>
    </row>
    <row r="14" spans="1:5" x14ac:dyDescent="0.25">
      <c r="A14" s="180"/>
      <c r="B14" s="13" t="s">
        <v>22</v>
      </c>
      <c r="C14" s="14">
        <v>2944</v>
      </c>
      <c r="D14" s="14">
        <v>2703</v>
      </c>
      <c r="E14" s="15">
        <v>8.9160192378838293E-2</v>
      </c>
    </row>
    <row r="15" spans="1:5" x14ac:dyDescent="0.25">
      <c r="A15" s="178" t="s">
        <v>23</v>
      </c>
      <c r="B15" s="13" t="s">
        <v>24</v>
      </c>
      <c r="C15" s="14">
        <v>1118</v>
      </c>
      <c r="D15" s="14">
        <v>932</v>
      </c>
      <c r="E15" s="15">
        <v>0.19957081545064401</v>
      </c>
    </row>
    <row r="16" spans="1:5" x14ac:dyDescent="0.25">
      <c r="A16" s="179"/>
      <c r="B16" s="13" t="s">
        <v>25</v>
      </c>
      <c r="C16" s="14">
        <v>1108</v>
      </c>
      <c r="D16" s="14">
        <v>930</v>
      </c>
      <c r="E16" s="15">
        <v>0.19139784946236499</v>
      </c>
    </row>
    <row r="17" spans="1:5" x14ac:dyDescent="0.25">
      <c r="A17" s="179"/>
      <c r="B17" s="13" t="s">
        <v>26</v>
      </c>
      <c r="C17" s="14">
        <v>8</v>
      </c>
      <c r="D17" s="14">
        <v>10</v>
      </c>
      <c r="E17" s="15">
        <v>-0.2</v>
      </c>
    </row>
    <row r="18" spans="1:5" x14ac:dyDescent="0.25">
      <c r="A18" s="179"/>
      <c r="B18" s="13" t="s">
        <v>27</v>
      </c>
      <c r="C18" s="16"/>
      <c r="D18" s="14">
        <v>2</v>
      </c>
      <c r="E18" s="15">
        <v>0</v>
      </c>
    </row>
    <row r="19" spans="1:5" x14ac:dyDescent="0.25">
      <c r="A19" s="180"/>
      <c r="B19" s="13" t="s">
        <v>28</v>
      </c>
      <c r="C19" s="14">
        <v>228</v>
      </c>
      <c r="D19" s="14">
        <v>200</v>
      </c>
      <c r="E19" s="15">
        <v>0.14000000000000001</v>
      </c>
    </row>
    <row r="20" spans="1:5" x14ac:dyDescent="0.25">
      <c r="A20" s="17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8"/>
      <c r="C23" s="16"/>
      <c r="D23" s="16"/>
      <c r="E23" s="15">
        <v>0</v>
      </c>
    </row>
    <row r="24" spans="1:5" x14ac:dyDescent="0.25">
      <c r="A24" s="12" t="s">
        <v>31</v>
      </c>
      <c r="B24" s="18"/>
      <c r="C24" s="16"/>
      <c r="D24" s="16"/>
      <c r="E24" s="15">
        <v>0</v>
      </c>
    </row>
    <row r="25" spans="1:5" x14ac:dyDescent="0.25">
      <c r="A25" s="12" t="s">
        <v>32</v>
      </c>
      <c r="B25" s="18"/>
      <c r="C25" s="14">
        <v>193</v>
      </c>
      <c r="D25" s="14">
        <v>340</v>
      </c>
      <c r="E25" s="15">
        <v>-0.43235294117647</v>
      </c>
    </row>
    <row r="26" spans="1:5" x14ac:dyDescent="0.25">
      <c r="A26" s="12" t="s">
        <v>33</v>
      </c>
      <c r="B26" s="18"/>
      <c r="C26" s="14">
        <v>221</v>
      </c>
      <c r="D26" s="14">
        <v>332</v>
      </c>
      <c r="E26" s="15">
        <v>-0.33433734939759002</v>
      </c>
    </row>
    <row r="27" spans="1:5" x14ac:dyDescent="0.25">
      <c r="A27" s="12" t="s">
        <v>34</v>
      </c>
      <c r="B27" s="18"/>
      <c r="C27" s="14">
        <v>13</v>
      </c>
      <c r="D27" s="14">
        <v>22</v>
      </c>
      <c r="E27" s="15">
        <v>-0.40909090909090901</v>
      </c>
    </row>
    <row r="28" spans="1:5" x14ac:dyDescent="0.25">
      <c r="A28" s="17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528</v>
      </c>
      <c r="D31" s="14">
        <v>530</v>
      </c>
      <c r="E31" s="15">
        <v>-3.77358490566038E-3</v>
      </c>
    </row>
    <row r="32" spans="1:5" x14ac:dyDescent="0.25">
      <c r="A32" s="178" t="s">
        <v>37</v>
      </c>
      <c r="B32" s="13" t="s">
        <v>38</v>
      </c>
      <c r="C32" s="14">
        <v>9</v>
      </c>
      <c r="D32" s="14">
        <v>7</v>
      </c>
      <c r="E32" s="15">
        <v>0.28571428571428598</v>
      </c>
    </row>
    <row r="33" spans="1:5" x14ac:dyDescent="0.25">
      <c r="A33" s="179"/>
      <c r="B33" s="13" t="s">
        <v>39</v>
      </c>
      <c r="C33" s="14">
        <v>18</v>
      </c>
      <c r="D33" s="14">
        <v>16</v>
      </c>
      <c r="E33" s="15">
        <v>0.125</v>
      </c>
    </row>
    <row r="34" spans="1:5" x14ac:dyDescent="0.25">
      <c r="A34" s="179"/>
      <c r="B34" s="13" t="s">
        <v>40</v>
      </c>
      <c r="C34" s="16"/>
      <c r="D34" s="16"/>
      <c r="E34" s="15">
        <v>0</v>
      </c>
    </row>
    <row r="35" spans="1:5" x14ac:dyDescent="0.25">
      <c r="A35" s="179"/>
      <c r="B35" s="13" t="s">
        <v>41</v>
      </c>
      <c r="C35" s="14">
        <v>6</v>
      </c>
      <c r="D35" s="14">
        <v>5</v>
      </c>
      <c r="E35" s="15">
        <v>0.2</v>
      </c>
    </row>
    <row r="36" spans="1:5" x14ac:dyDescent="0.25">
      <c r="A36" s="180"/>
      <c r="B36" s="13" t="s">
        <v>42</v>
      </c>
      <c r="C36" s="14">
        <v>459</v>
      </c>
      <c r="D36" s="14">
        <v>448</v>
      </c>
      <c r="E36" s="15">
        <v>2.45535714285714E-2</v>
      </c>
    </row>
    <row r="37" spans="1:5" x14ac:dyDescent="0.25">
      <c r="A37" s="17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8"/>
      <c r="C40" s="14">
        <v>2344</v>
      </c>
      <c r="D40" s="14">
        <v>1948</v>
      </c>
      <c r="E40" s="15">
        <v>0.20328542094455801</v>
      </c>
    </row>
    <row r="41" spans="1:5" x14ac:dyDescent="0.25">
      <c r="A41" s="12" t="s">
        <v>45</v>
      </c>
      <c r="B41" s="18"/>
      <c r="C41" s="14">
        <v>1099</v>
      </c>
      <c r="D41" s="14">
        <v>1017</v>
      </c>
      <c r="E41" s="15">
        <v>8.0629301868239897E-2</v>
      </c>
    </row>
    <row r="42" spans="1:5" x14ac:dyDescent="0.25">
      <c r="A42" s="17"/>
    </row>
    <row r="43" spans="1:5" x14ac:dyDescent="0.25">
      <c r="A43" s="181" t="s">
        <v>46</v>
      </c>
      <c r="B43" s="181"/>
      <c r="C43" s="181"/>
      <c r="D43" s="181"/>
      <c r="E43" s="181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8" t="s">
        <v>47</v>
      </c>
      <c r="B45" s="13" t="s">
        <v>14</v>
      </c>
      <c r="C45" s="14">
        <v>302</v>
      </c>
      <c r="D45" s="14">
        <v>268</v>
      </c>
      <c r="E45" s="15">
        <v>0.12686567164179099</v>
      </c>
    </row>
    <row r="46" spans="1:5" x14ac:dyDescent="0.25">
      <c r="A46" s="179"/>
      <c r="B46" s="13" t="s">
        <v>48</v>
      </c>
      <c r="C46" s="14">
        <v>54</v>
      </c>
      <c r="D46" s="14">
        <v>43</v>
      </c>
      <c r="E46" s="15">
        <v>0.25581395348837199</v>
      </c>
    </row>
    <row r="47" spans="1:5" x14ac:dyDescent="0.25">
      <c r="A47" s="179"/>
      <c r="B47" s="13" t="s">
        <v>49</v>
      </c>
      <c r="C47" s="14">
        <v>1108</v>
      </c>
      <c r="D47" s="14">
        <v>930</v>
      </c>
      <c r="E47" s="15">
        <v>0.19139784946236499</v>
      </c>
    </row>
    <row r="48" spans="1:5" x14ac:dyDescent="0.25">
      <c r="A48" s="180"/>
      <c r="B48" s="13" t="s">
        <v>18</v>
      </c>
      <c r="C48" s="14">
        <v>243</v>
      </c>
      <c r="D48" s="14">
        <v>158</v>
      </c>
      <c r="E48" s="15">
        <v>0.537974683544304</v>
      </c>
    </row>
    <row r="49" spans="1:5" x14ac:dyDescent="0.25">
      <c r="A49" s="178" t="s">
        <v>50</v>
      </c>
      <c r="B49" s="13" t="s">
        <v>51</v>
      </c>
      <c r="C49" s="14">
        <v>905</v>
      </c>
      <c r="D49" s="14">
        <v>830</v>
      </c>
      <c r="E49" s="15">
        <v>9.0361445783132502E-2</v>
      </c>
    </row>
    <row r="50" spans="1:5" x14ac:dyDescent="0.25">
      <c r="A50" s="179"/>
      <c r="B50" s="13" t="s">
        <v>52</v>
      </c>
      <c r="C50" s="14">
        <v>43</v>
      </c>
      <c r="D50" s="14">
        <v>20</v>
      </c>
      <c r="E50" s="15">
        <v>1.1499999999999999</v>
      </c>
    </row>
    <row r="51" spans="1:5" x14ac:dyDescent="0.25">
      <c r="A51" s="179"/>
      <c r="B51" s="13" t="s">
        <v>53</v>
      </c>
      <c r="C51" s="14">
        <v>67</v>
      </c>
      <c r="D51" s="14">
        <v>60</v>
      </c>
      <c r="E51" s="15">
        <v>0.116666666666667</v>
      </c>
    </row>
    <row r="52" spans="1:5" x14ac:dyDescent="0.25">
      <c r="A52" s="180"/>
      <c r="B52" s="13" t="s">
        <v>54</v>
      </c>
      <c r="C52" s="14">
        <v>8</v>
      </c>
      <c r="D52" s="14">
        <v>6</v>
      </c>
      <c r="E52" s="15">
        <v>0.33333333333333298</v>
      </c>
    </row>
    <row r="53" spans="1:5" x14ac:dyDescent="0.25">
      <c r="A53" s="17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8" t="s">
        <v>56</v>
      </c>
      <c r="B56" s="13" t="s">
        <v>49</v>
      </c>
      <c r="C56" s="14">
        <v>11</v>
      </c>
      <c r="D56" s="14">
        <v>11</v>
      </c>
      <c r="E56" s="15">
        <v>0</v>
      </c>
    </row>
    <row r="57" spans="1:5" x14ac:dyDescent="0.25">
      <c r="A57" s="179"/>
      <c r="B57" s="13" t="s">
        <v>48</v>
      </c>
      <c r="C57" s="16"/>
      <c r="D57" s="16"/>
      <c r="E57" s="15">
        <v>0</v>
      </c>
    </row>
    <row r="58" spans="1:5" x14ac:dyDescent="0.25">
      <c r="A58" s="179"/>
      <c r="B58" s="13" t="s">
        <v>14</v>
      </c>
      <c r="C58" s="14">
        <v>8</v>
      </c>
      <c r="D58" s="14">
        <v>5</v>
      </c>
      <c r="E58" s="15">
        <v>0.6</v>
      </c>
    </row>
    <row r="59" spans="1:5" x14ac:dyDescent="0.25">
      <c r="A59" s="179"/>
      <c r="B59" s="13" t="s">
        <v>18</v>
      </c>
      <c r="C59" s="14">
        <v>9</v>
      </c>
      <c r="D59" s="14">
        <v>7</v>
      </c>
      <c r="E59" s="15">
        <v>0.28571428571428598</v>
      </c>
    </row>
    <row r="60" spans="1:5" x14ac:dyDescent="0.25">
      <c r="A60" s="179"/>
      <c r="B60" s="13" t="s">
        <v>57</v>
      </c>
      <c r="C60" s="14">
        <v>6</v>
      </c>
      <c r="D60" s="14">
        <v>2</v>
      </c>
      <c r="E60" s="15">
        <v>2</v>
      </c>
    </row>
    <row r="61" spans="1:5" x14ac:dyDescent="0.25">
      <c r="A61" s="180"/>
      <c r="B61" s="13" t="s">
        <v>58</v>
      </c>
      <c r="C61" s="16"/>
      <c r="D61" s="16"/>
      <c r="E61" s="15">
        <v>0</v>
      </c>
    </row>
    <row r="62" spans="1:5" x14ac:dyDescent="0.25">
      <c r="A62" s="178" t="s">
        <v>59</v>
      </c>
      <c r="B62" s="13" t="s">
        <v>60</v>
      </c>
      <c r="C62" s="14">
        <v>11</v>
      </c>
      <c r="D62" s="14">
        <v>8</v>
      </c>
      <c r="E62" s="15">
        <v>0.375</v>
      </c>
    </row>
    <row r="63" spans="1:5" x14ac:dyDescent="0.25">
      <c r="A63" s="179"/>
      <c r="B63" s="13" t="s">
        <v>53</v>
      </c>
      <c r="C63" s="16"/>
      <c r="D63" s="14">
        <v>1</v>
      </c>
      <c r="E63" s="15">
        <v>0</v>
      </c>
    </row>
    <row r="64" spans="1:5" x14ac:dyDescent="0.25">
      <c r="A64" s="180"/>
      <c r="B64" s="13" t="s">
        <v>61</v>
      </c>
      <c r="C64" s="16"/>
      <c r="D64" s="16"/>
      <c r="E64" s="15">
        <v>0</v>
      </c>
    </row>
    <row r="65" spans="1:5" x14ac:dyDescent="0.25">
      <c r="A65" s="17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8"/>
      <c r="C68" s="16"/>
      <c r="D68" s="16"/>
      <c r="E68" s="15">
        <v>0</v>
      </c>
    </row>
    <row r="69" spans="1:5" x14ac:dyDescent="0.25">
      <c r="A69" s="12" t="s">
        <v>31</v>
      </c>
      <c r="B69" s="18"/>
      <c r="C69" s="16"/>
      <c r="D69" s="16"/>
      <c r="E69" s="15">
        <v>0</v>
      </c>
    </row>
    <row r="70" spans="1:5" x14ac:dyDescent="0.25">
      <c r="A70" s="12" t="s">
        <v>32</v>
      </c>
      <c r="B70" s="18"/>
      <c r="C70" s="14">
        <v>1</v>
      </c>
      <c r="D70" s="14">
        <v>6</v>
      </c>
      <c r="E70" s="15">
        <v>-0.83333333333333304</v>
      </c>
    </row>
    <row r="71" spans="1:5" x14ac:dyDescent="0.25">
      <c r="A71" s="12" t="s">
        <v>33</v>
      </c>
      <c r="B71" s="18"/>
      <c r="C71" s="14">
        <v>2</v>
      </c>
      <c r="D71" s="14">
        <v>6</v>
      </c>
      <c r="E71" s="15">
        <v>-0.66666666666666696</v>
      </c>
    </row>
    <row r="72" spans="1:5" x14ac:dyDescent="0.25">
      <c r="A72" s="12" t="s">
        <v>34</v>
      </c>
      <c r="B72" s="18"/>
      <c r="C72" s="16"/>
      <c r="D72" s="14">
        <v>2</v>
      </c>
      <c r="E72" s="15">
        <v>0</v>
      </c>
    </row>
    <row r="73" spans="1:5" x14ac:dyDescent="0.25">
      <c r="A73" s="17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2"/>
      <c r="B76" s="13" t="s">
        <v>44</v>
      </c>
      <c r="C76" s="16"/>
      <c r="D76" s="14">
        <v>3</v>
      </c>
      <c r="E76" s="15">
        <v>0</v>
      </c>
    </row>
    <row r="77" spans="1:5" x14ac:dyDescent="0.25">
      <c r="A77" s="183"/>
      <c r="B77" s="13" t="s">
        <v>53</v>
      </c>
      <c r="C77" s="16"/>
      <c r="D77" s="16"/>
      <c r="E77" s="15">
        <v>0</v>
      </c>
    </row>
    <row r="78" spans="1:5" x14ac:dyDescent="0.25">
      <c r="A78" s="183"/>
      <c r="B78" s="13" t="s">
        <v>60</v>
      </c>
      <c r="C78" s="14">
        <v>1</v>
      </c>
      <c r="D78" s="14">
        <v>1</v>
      </c>
      <c r="E78" s="15">
        <v>0</v>
      </c>
    </row>
    <row r="79" spans="1:5" x14ac:dyDescent="0.25">
      <c r="A79" s="183"/>
      <c r="B79" s="13" t="s">
        <v>64</v>
      </c>
      <c r="C79" s="14">
        <v>2</v>
      </c>
      <c r="D79" s="16"/>
      <c r="E79" s="15">
        <v>0</v>
      </c>
    </row>
    <row r="80" spans="1:5" x14ac:dyDescent="0.25">
      <c r="A80" s="184"/>
      <c r="B80" s="13" t="s">
        <v>65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8" t="s">
        <v>67</v>
      </c>
      <c r="B84" s="13" t="s">
        <v>68</v>
      </c>
      <c r="C84" s="14">
        <v>1099</v>
      </c>
      <c r="D84" s="14">
        <v>1017</v>
      </c>
      <c r="E84" s="15">
        <v>8.0629301868239897E-2</v>
      </c>
    </row>
    <row r="85" spans="1:5" x14ac:dyDescent="0.25">
      <c r="A85" s="180"/>
      <c r="B85" s="13" t="s">
        <v>69</v>
      </c>
      <c r="C85" s="14">
        <v>570</v>
      </c>
      <c r="D85" s="14">
        <v>514</v>
      </c>
      <c r="E85" s="15">
        <v>0.10894941634241199</v>
      </c>
    </row>
    <row r="86" spans="1:5" x14ac:dyDescent="0.25">
      <c r="A86" s="178" t="s">
        <v>70</v>
      </c>
      <c r="B86" s="13" t="s">
        <v>68</v>
      </c>
      <c r="C86" s="14">
        <v>767</v>
      </c>
      <c r="D86" s="14">
        <v>905</v>
      </c>
      <c r="E86" s="15">
        <v>-0.15248618784530399</v>
      </c>
    </row>
    <row r="87" spans="1:5" x14ac:dyDescent="0.25">
      <c r="A87" s="180"/>
      <c r="B87" s="13" t="s">
        <v>69</v>
      </c>
      <c r="C87" s="14">
        <v>366</v>
      </c>
      <c r="D87" s="14">
        <v>260</v>
      </c>
      <c r="E87" s="15">
        <v>0.40769230769230802</v>
      </c>
    </row>
    <row r="88" spans="1:5" x14ac:dyDescent="0.25">
      <c r="A88" s="178" t="s">
        <v>71</v>
      </c>
      <c r="B88" s="13" t="s">
        <v>68</v>
      </c>
      <c r="C88" s="14">
        <v>50</v>
      </c>
      <c r="D88" s="14">
        <v>54</v>
      </c>
      <c r="E88" s="15">
        <v>-7.4074074074074098E-2</v>
      </c>
    </row>
    <row r="89" spans="1:5" x14ac:dyDescent="0.25">
      <c r="A89" s="180"/>
      <c r="B89" s="13" t="s">
        <v>69</v>
      </c>
      <c r="C89" s="14">
        <v>19</v>
      </c>
      <c r="D89" s="14">
        <v>20</v>
      </c>
      <c r="E89" s="15">
        <v>-0.05</v>
      </c>
    </row>
    <row r="90" spans="1:5" x14ac:dyDescent="0.25">
      <c r="A90" s="178" t="s">
        <v>72</v>
      </c>
      <c r="B90" s="13" t="s">
        <v>68</v>
      </c>
      <c r="C90" s="16"/>
      <c r="D90" s="16"/>
      <c r="E90" s="15">
        <v>0</v>
      </c>
    </row>
    <row r="91" spans="1:5" x14ac:dyDescent="0.25">
      <c r="A91" s="180"/>
      <c r="B91" s="13" t="s">
        <v>69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181" t="s">
        <v>73</v>
      </c>
      <c r="B93" s="181"/>
      <c r="C93" s="181"/>
      <c r="D93" s="181"/>
      <c r="E93" s="181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8"/>
      <c r="C95" s="14">
        <v>452</v>
      </c>
      <c r="D95" s="14">
        <v>437</v>
      </c>
      <c r="E95" s="15">
        <v>3.4324942791762E-2</v>
      </c>
    </row>
    <row r="96" spans="1:5" x14ac:dyDescent="0.25">
      <c r="A96" s="12" t="s">
        <v>74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8"/>
      <c r="C100" s="14">
        <v>709</v>
      </c>
      <c r="D100" s="14">
        <v>632</v>
      </c>
      <c r="E100" s="15">
        <v>0.121835443037975</v>
      </c>
    </row>
    <row r="101" spans="1:5" x14ac:dyDescent="0.25">
      <c r="A101" s="12" t="s">
        <v>77</v>
      </c>
      <c r="B101" s="18"/>
      <c r="C101" s="14">
        <v>333</v>
      </c>
      <c r="D101" s="14">
        <v>310</v>
      </c>
      <c r="E101" s="15">
        <v>7.4193548387096797E-2</v>
      </c>
    </row>
    <row r="102" spans="1:5" x14ac:dyDescent="0.25">
      <c r="A102" s="12" t="s">
        <v>74</v>
      </c>
      <c r="B102" s="18"/>
      <c r="C102" s="14">
        <v>1</v>
      </c>
      <c r="D102" s="14">
        <v>3</v>
      </c>
      <c r="E102" s="15">
        <v>-0.66666666666666696</v>
      </c>
    </row>
    <row r="103" spans="1:5" x14ac:dyDescent="0.25">
      <c r="A103" s="17"/>
    </row>
    <row r="104" spans="1:5" x14ac:dyDescent="0.25">
      <c r="A104" s="181" t="s">
        <v>78</v>
      </c>
      <c r="B104" s="181"/>
      <c r="C104" s="181"/>
      <c r="D104" s="181"/>
      <c r="E104" s="181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8" t="s">
        <v>76</v>
      </c>
      <c r="B106" s="13" t="s">
        <v>79</v>
      </c>
      <c r="C106" s="14">
        <v>443</v>
      </c>
      <c r="D106" s="14">
        <v>495</v>
      </c>
      <c r="E106" s="15">
        <v>-0.10505050505050501</v>
      </c>
    </row>
    <row r="107" spans="1:5" x14ac:dyDescent="0.25">
      <c r="A107" s="179"/>
      <c r="B107" s="13" t="s">
        <v>80</v>
      </c>
      <c r="C107" s="14">
        <v>20</v>
      </c>
      <c r="D107" s="14">
        <v>15</v>
      </c>
      <c r="E107" s="15">
        <v>0.33333333333333298</v>
      </c>
    </row>
    <row r="108" spans="1:5" x14ac:dyDescent="0.25">
      <c r="A108" s="180"/>
      <c r="B108" s="13" t="s">
        <v>81</v>
      </c>
      <c r="C108" s="14">
        <v>149</v>
      </c>
      <c r="D108" s="14">
        <v>209</v>
      </c>
      <c r="E108" s="15">
        <v>-0.28708133971291899</v>
      </c>
    </row>
    <row r="109" spans="1:5" x14ac:dyDescent="0.25">
      <c r="A109" s="178" t="s">
        <v>77</v>
      </c>
      <c r="B109" s="13" t="s">
        <v>82</v>
      </c>
      <c r="C109" s="14">
        <v>3</v>
      </c>
      <c r="D109" s="14">
        <v>3</v>
      </c>
      <c r="E109" s="15">
        <v>0</v>
      </c>
    </row>
    <row r="110" spans="1:5" x14ac:dyDescent="0.25">
      <c r="A110" s="180"/>
      <c r="B110" s="13" t="s">
        <v>81</v>
      </c>
      <c r="C110" s="14">
        <v>130</v>
      </c>
      <c r="D110" s="14">
        <v>181</v>
      </c>
      <c r="E110" s="15">
        <v>-0.28176795580110497</v>
      </c>
    </row>
    <row r="111" spans="1:5" x14ac:dyDescent="0.25">
      <c r="A111" s="12" t="s">
        <v>74</v>
      </c>
      <c r="B111" s="18"/>
      <c r="C111" s="14">
        <v>16</v>
      </c>
      <c r="D111" s="14">
        <v>8</v>
      </c>
      <c r="E111" s="15">
        <v>1</v>
      </c>
    </row>
    <row r="112" spans="1:5" x14ac:dyDescent="0.25">
      <c r="A112" s="17"/>
    </row>
    <row r="113" spans="1:5" x14ac:dyDescent="0.25">
      <c r="A113" s="181" t="s">
        <v>83</v>
      </c>
      <c r="B113" s="181"/>
      <c r="C113" s="181"/>
      <c r="D113" s="181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8" t="s">
        <v>76</v>
      </c>
      <c r="B115" s="13" t="s">
        <v>79</v>
      </c>
      <c r="C115" s="14">
        <v>9</v>
      </c>
      <c r="D115" s="14">
        <v>24</v>
      </c>
      <c r="E115" s="15">
        <v>-0.625</v>
      </c>
    </row>
    <row r="116" spans="1:5" x14ac:dyDescent="0.25">
      <c r="A116" s="179"/>
      <c r="B116" s="13" t="s">
        <v>80</v>
      </c>
      <c r="C116" s="14">
        <v>13</v>
      </c>
      <c r="D116" s="14">
        <v>11</v>
      </c>
      <c r="E116" s="15">
        <v>0.18181818181818199</v>
      </c>
    </row>
    <row r="117" spans="1:5" x14ac:dyDescent="0.25">
      <c r="A117" s="180"/>
      <c r="B117" s="13" t="s">
        <v>81</v>
      </c>
      <c r="C117" s="14">
        <v>18</v>
      </c>
      <c r="D117" s="14">
        <v>16</v>
      </c>
      <c r="E117" s="15">
        <v>0.125</v>
      </c>
    </row>
    <row r="118" spans="1:5" x14ac:dyDescent="0.25">
      <c r="A118" s="178" t="s">
        <v>77</v>
      </c>
      <c r="B118" s="13" t="s">
        <v>82</v>
      </c>
      <c r="C118" s="16"/>
      <c r="D118" s="16"/>
      <c r="E118" s="15">
        <v>0</v>
      </c>
    </row>
    <row r="119" spans="1:5" x14ac:dyDescent="0.25">
      <c r="A119" s="180"/>
      <c r="B119" s="13" t="s">
        <v>81</v>
      </c>
      <c r="C119" s="14">
        <v>12</v>
      </c>
      <c r="D119" s="14">
        <v>4</v>
      </c>
      <c r="E119" s="15">
        <v>2</v>
      </c>
    </row>
    <row r="120" spans="1:5" x14ac:dyDescent="0.25">
      <c r="A120" s="12" t="s">
        <v>74</v>
      </c>
      <c r="B120" s="18"/>
      <c r="C120" s="14">
        <v>2</v>
      </c>
      <c r="D120" s="14">
        <v>2</v>
      </c>
      <c r="E120" s="15">
        <v>0</v>
      </c>
    </row>
    <row r="121" spans="1:5" x14ac:dyDescent="0.25">
      <c r="A121" s="17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8" t="s">
        <v>85</v>
      </c>
      <c r="B124" s="13" t="s">
        <v>86</v>
      </c>
      <c r="C124" s="16"/>
      <c r="D124" s="16"/>
      <c r="E124" s="15">
        <v>0</v>
      </c>
    </row>
    <row r="125" spans="1:5" x14ac:dyDescent="0.25">
      <c r="A125" s="180"/>
      <c r="B125" s="13" t="s">
        <v>87</v>
      </c>
      <c r="C125" s="16"/>
      <c r="D125" s="16"/>
      <c r="E125" s="15">
        <v>0</v>
      </c>
    </row>
    <row r="126" spans="1:5" x14ac:dyDescent="0.25">
      <c r="A126" s="178" t="s">
        <v>88</v>
      </c>
      <c r="B126" s="13" t="s">
        <v>86</v>
      </c>
      <c r="C126" s="14">
        <v>488</v>
      </c>
      <c r="D126" s="14">
        <v>388</v>
      </c>
      <c r="E126" s="15">
        <v>0.25773195876288602</v>
      </c>
    </row>
    <row r="127" spans="1:5" x14ac:dyDescent="0.25">
      <c r="A127" s="180"/>
      <c r="B127" s="13" t="s">
        <v>87</v>
      </c>
      <c r="C127" s="14">
        <v>837</v>
      </c>
      <c r="D127" s="14">
        <v>801</v>
      </c>
      <c r="E127" s="15">
        <v>4.49438202247191E-2</v>
      </c>
    </row>
    <row r="128" spans="1:5" x14ac:dyDescent="0.25">
      <c r="A128" s="178" t="s">
        <v>89</v>
      </c>
      <c r="B128" s="13" t="s">
        <v>86</v>
      </c>
      <c r="C128" s="14">
        <v>2292</v>
      </c>
      <c r="D128" s="14">
        <v>2185</v>
      </c>
      <c r="E128" s="15">
        <v>4.8970251716247103E-2</v>
      </c>
    </row>
    <row r="129" spans="1:5" x14ac:dyDescent="0.25">
      <c r="A129" s="180"/>
      <c r="B129" s="13" t="s">
        <v>87</v>
      </c>
      <c r="C129" s="14">
        <v>4970</v>
      </c>
      <c r="D129" s="14">
        <v>4330</v>
      </c>
      <c r="E129" s="15">
        <v>0.147806004618938</v>
      </c>
    </row>
    <row r="130" spans="1:5" x14ac:dyDescent="0.25">
      <c r="A130" s="178" t="s">
        <v>90</v>
      </c>
      <c r="B130" s="13" t="s">
        <v>86</v>
      </c>
      <c r="C130" s="14">
        <v>488</v>
      </c>
      <c r="D130" s="14">
        <v>388</v>
      </c>
      <c r="E130" s="15">
        <v>0.25773195876288602</v>
      </c>
    </row>
    <row r="131" spans="1:5" x14ac:dyDescent="0.25">
      <c r="A131" s="180"/>
      <c r="B131" s="13" t="s">
        <v>87</v>
      </c>
      <c r="C131" s="14">
        <v>837</v>
      </c>
      <c r="D131" s="14">
        <v>801</v>
      </c>
      <c r="E131" s="15">
        <v>4.49438202247191E-2</v>
      </c>
    </row>
    <row r="132" spans="1:5" x14ac:dyDescent="0.25">
      <c r="A132" s="17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8" t="s">
        <v>92</v>
      </c>
      <c r="B135" s="13" t="s">
        <v>93</v>
      </c>
      <c r="C135" s="14">
        <v>73</v>
      </c>
      <c r="D135" s="14">
        <v>56</v>
      </c>
      <c r="E135" s="15">
        <v>0.30357142857142799</v>
      </c>
    </row>
    <row r="136" spans="1:5" x14ac:dyDescent="0.25">
      <c r="A136" s="180"/>
      <c r="B136" s="13" t="s">
        <v>94</v>
      </c>
      <c r="C136" s="16"/>
      <c r="D136" s="16"/>
      <c r="E136" s="15">
        <v>0</v>
      </c>
    </row>
    <row r="137" spans="1:5" x14ac:dyDescent="0.25">
      <c r="A137" s="178" t="s">
        <v>95</v>
      </c>
      <c r="B137" s="13" t="s">
        <v>93</v>
      </c>
      <c r="C137" s="16"/>
      <c r="D137" s="16"/>
      <c r="E137" s="15">
        <v>0</v>
      </c>
    </row>
    <row r="138" spans="1:5" x14ac:dyDescent="0.25">
      <c r="A138" s="180"/>
      <c r="B138" s="13" t="s">
        <v>94</v>
      </c>
      <c r="C138" s="16"/>
      <c r="D138" s="14">
        <v>1</v>
      </c>
      <c r="E138" s="15">
        <v>0</v>
      </c>
    </row>
    <row r="139" spans="1:5" x14ac:dyDescent="0.25">
      <c r="A139" s="178" t="s">
        <v>96</v>
      </c>
      <c r="B139" s="13" t="s">
        <v>93</v>
      </c>
      <c r="C139" s="16"/>
      <c r="D139" s="16"/>
      <c r="E139" s="15">
        <v>0</v>
      </c>
    </row>
    <row r="140" spans="1:5" x14ac:dyDescent="0.25">
      <c r="A140" s="180"/>
      <c r="B140" s="13" t="s">
        <v>97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8"/>
      <c r="C144" s="14">
        <v>31</v>
      </c>
      <c r="D144" s="14">
        <v>30</v>
      </c>
      <c r="E144" s="15">
        <v>3.3333333333333298E-2</v>
      </c>
    </row>
    <row r="145" spans="1:5" x14ac:dyDescent="0.25">
      <c r="A145" s="178" t="s">
        <v>100</v>
      </c>
      <c r="B145" s="13" t="s">
        <v>101</v>
      </c>
      <c r="C145" s="16"/>
      <c r="D145" s="14">
        <v>7</v>
      </c>
      <c r="E145" s="15">
        <v>0</v>
      </c>
    </row>
    <row r="146" spans="1:5" x14ac:dyDescent="0.25">
      <c r="A146" s="179"/>
      <c r="B146" s="13" t="s">
        <v>102</v>
      </c>
      <c r="C146" s="14">
        <v>6</v>
      </c>
      <c r="D146" s="14">
        <v>6</v>
      </c>
      <c r="E146" s="15">
        <v>0</v>
      </c>
    </row>
    <row r="147" spans="1:5" x14ac:dyDescent="0.25">
      <c r="A147" s="179"/>
      <c r="B147" s="13" t="s">
        <v>103</v>
      </c>
      <c r="C147" s="14">
        <v>3</v>
      </c>
      <c r="D147" s="14">
        <v>1</v>
      </c>
      <c r="E147" s="15">
        <v>2</v>
      </c>
    </row>
    <row r="148" spans="1:5" x14ac:dyDescent="0.25">
      <c r="A148" s="179"/>
      <c r="B148" s="13" t="s">
        <v>104</v>
      </c>
      <c r="C148" s="16"/>
      <c r="D148" s="14">
        <v>5</v>
      </c>
      <c r="E148" s="15">
        <v>0</v>
      </c>
    </row>
    <row r="149" spans="1:5" x14ac:dyDescent="0.25">
      <c r="A149" s="179"/>
      <c r="B149" s="13" t="s">
        <v>105</v>
      </c>
      <c r="C149" s="14">
        <v>21</v>
      </c>
      <c r="D149" s="14">
        <v>11</v>
      </c>
      <c r="E149" s="15">
        <v>0.90909090909090895</v>
      </c>
    </row>
    <row r="150" spans="1:5" x14ac:dyDescent="0.25">
      <c r="A150" s="180"/>
      <c r="B150" s="13" t="s">
        <v>106</v>
      </c>
      <c r="C150" s="14">
        <v>1</v>
      </c>
      <c r="D150" s="16"/>
      <c r="E150" s="15">
        <v>0</v>
      </c>
    </row>
    <row r="151" spans="1:5" x14ac:dyDescent="0.25">
      <c r="A151" s="178" t="s">
        <v>107</v>
      </c>
      <c r="B151" s="13" t="s">
        <v>108</v>
      </c>
      <c r="C151" s="14">
        <v>11</v>
      </c>
      <c r="D151" s="14">
        <v>14</v>
      </c>
      <c r="E151" s="15">
        <v>-0.214285714285714</v>
      </c>
    </row>
    <row r="152" spans="1:5" x14ac:dyDescent="0.25">
      <c r="A152" s="180"/>
      <c r="B152" s="13" t="s">
        <v>109</v>
      </c>
      <c r="C152" s="14">
        <v>22</v>
      </c>
      <c r="D152" s="14">
        <v>32</v>
      </c>
      <c r="E152" s="15">
        <v>-0.3125</v>
      </c>
    </row>
    <row r="153" spans="1:5" x14ac:dyDescent="0.25">
      <c r="A153" s="178" t="s">
        <v>110</v>
      </c>
      <c r="B153" s="13" t="s">
        <v>14</v>
      </c>
      <c r="C153" s="14">
        <v>4</v>
      </c>
      <c r="D153" s="14">
        <v>6</v>
      </c>
      <c r="E153" s="15">
        <v>-0.33333333333333298</v>
      </c>
    </row>
    <row r="154" spans="1:5" x14ac:dyDescent="0.25">
      <c r="A154" s="180"/>
      <c r="B154" s="13" t="s">
        <v>18</v>
      </c>
      <c r="C154" s="14">
        <v>2</v>
      </c>
      <c r="D154" s="14">
        <v>4</v>
      </c>
      <c r="E154" s="15">
        <v>-0.5</v>
      </c>
    </row>
    <row r="155" spans="1:5" x14ac:dyDescent="0.25">
      <c r="A155" s="12" t="s">
        <v>111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8" t="s">
        <v>113</v>
      </c>
      <c r="B159" s="13" t="s">
        <v>114</v>
      </c>
      <c r="C159" s="14">
        <v>450</v>
      </c>
      <c r="D159" s="14">
        <v>521</v>
      </c>
      <c r="E159" s="15">
        <v>-0.136276391554702</v>
      </c>
    </row>
    <row r="160" spans="1:5" x14ac:dyDescent="0.25">
      <c r="A160" s="179"/>
      <c r="B160" s="13" t="s">
        <v>115</v>
      </c>
      <c r="C160" s="14">
        <v>166</v>
      </c>
      <c r="D160" s="14">
        <v>138</v>
      </c>
      <c r="E160" s="15">
        <v>0.202898550724638</v>
      </c>
    </row>
    <row r="161" spans="1:5" x14ac:dyDescent="0.25">
      <c r="A161" s="179"/>
      <c r="B161" s="13" t="s">
        <v>116</v>
      </c>
      <c r="C161" s="14">
        <v>70</v>
      </c>
      <c r="D161" s="14">
        <v>58</v>
      </c>
      <c r="E161" s="15">
        <v>0.20689655172413801</v>
      </c>
    </row>
    <row r="162" spans="1:5" x14ac:dyDescent="0.25">
      <c r="A162" s="179"/>
      <c r="B162" s="13" t="s">
        <v>117</v>
      </c>
      <c r="C162" s="14">
        <v>80</v>
      </c>
      <c r="D162" s="14">
        <v>116</v>
      </c>
      <c r="E162" s="15">
        <v>-0.31034482758620702</v>
      </c>
    </row>
    <row r="163" spans="1:5" x14ac:dyDescent="0.25">
      <c r="A163" s="179"/>
      <c r="B163" s="13" t="s">
        <v>118</v>
      </c>
      <c r="C163" s="16"/>
      <c r="D163" s="16"/>
      <c r="E163" s="15">
        <v>0</v>
      </c>
    </row>
    <row r="164" spans="1:5" x14ac:dyDescent="0.25">
      <c r="A164" s="179"/>
      <c r="B164" s="13" t="s">
        <v>119</v>
      </c>
      <c r="C164" s="16"/>
      <c r="D164" s="14">
        <v>5</v>
      </c>
      <c r="E164" s="15">
        <v>0</v>
      </c>
    </row>
    <row r="165" spans="1:5" x14ac:dyDescent="0.25">
      <c r="A165" s="179"/>
      <c r="B165" s="13" t="s">
        <v>120</v>
      </c>
      <c r="C165" s="14">
        <v>264</v>
      </c>
      <c r="D165" s="14">
        <v>250</v>
      </c>
      <c r="E165" s="15">
        <v>5.6000000000000001E-2</v>
      </c>
    </row>
    <row r="166" spans="1:5" x14ac:dyDescent="0.25">
      <c r="A166" s="179"/>
      <c r="B166" s="13" t="s">
        <v>121</v>
      </c>
      <c r="C166" s="14">
        <v>1</v>
      </c>
      <c r="D166" s="16"/>
      <c r="E166" s="15">
        <v>0</v>
      </c>
    </row>
    <row r="167" spans="1:5" x14ac:dyDescent="0.25">
      <c r="A167" s="179"/>
      <c r="B167" s="13" t="s">
        <v>122</v>
      </c>
      <c r="C167" s="14">
        <v>212</v>
      </c>
      <c r="D167" s="14">
        <v>214</v>
      </c>
      <c r="E167" s="15">
        <v>-9.3457943925233603E-3</v>
      </c>
    </row>
    <row r="168" spans="1:5" x14ac:dyDescent="0.25">
      <c r="A168" s="179"/>
      <c r="B168" s="13" t="s">
        <v>123</v>
      </c>
      <c r="C168" s="14">
        <v>393</v>
      </c>
      <c r="D168" s="14">
        <v>336</v>
      </c>
      <c r="E168" s="15">
        <v>0.16964285714285701</v>
      </c>
    </row>
    <row r="169" spans="1:5" x14ac:dyDescent="0.25">
      <c r="A169" s="179"/>
      <c r="B169" s="13" t="s">
        <v>124</v>
      </c>
      <c r="C169" s="14">
        <v>64</v>
      </c>
      <c r="D169" s="14">
        <v>37</v>
      </c>
      <c r="E169" s="15">
        <v>0.72972972972973005</v>
      </c>
    </row>
    <row r="170" spans="1:5" x14ac:dyDescent="0.25">
      <c r="A170" s="179"/>
      <c r="B170" s="13" t="s">
        <v>125</v>
      </c>
      <c r="C170" s="14">
        <v>735</v>
      </c>
      <c r="D170" s="14">
        <v>397</v>
      </c>
      <c r="E170" s="15">
        <v>0.85138539042821104</v>
      </c>
    </row>
    <row r="171" spans="1:5" x14ac:dyDescent="0.25">
      <c r="A171" s="179"/>
      <c r="B171" s="13" t="s">
        <v>126</v>
      </c>
      <c r="C171" s="14">
        <v>3</v>
      </c>
      <c r="D171" s="14">
        <v>4</v>
      </c>
      <c r="E171" s="15">
        <v>-0.25</v>
      </c>
    </row>
    <row r="172" spans="1:5" x14ac:dyDescent="0.25">
      <c r="A172" s="179"/>
      <c r="B172" s="13" t="s">
        <v>127</v>
      </c>
      <c r="C172" s="16"/>
      <c r="D172" s="14">
        <v>1</v>
      </c>
      <c r="E172" s="15">
        <v>0</v>
      </c>
    </row>
    <row r="173" spans="1:5" x14ac:dyDescent="0.25">
      <c r="A173" s="179"/>
      <c r="B173" s="13" t="s">
        <v>128</v>
      </c>
      <c r="C173" s="14">
        <v>8</v>
      </c>
      <c r="D173" s="14">
        <v>5</v>
      </c>
      <c r="E173" s="15">
        <v>0.6</v>
      </c>
    </row>
    <row r="174" spans="1:5" x14ac:dyDescent="0.25">
      <c r="A174" s="179"/>
      <c r="B174" s="13" t="s">
        <v>129</v>
      </c>
      <c r="C174" s="16"/>
      <c r="D174" s="16"/>
      <c r="E174" s="15">
        <v>0</v>
      </c>
    </row>
    <row r="175" spans="1:5" x14ac:dyDescent="0.25">
      <c r="A175" s="179"/>
      <c r="B175" s="13" t="s">
        <v>130</v>
      </c>
      <c r="C175" s="16"/>
      <c r="D175" s="16"/>
      <c r="E175" s="15">
        <v>0</v>
      </c>
    </row>
    <row r="176" spans="1:5" x14ac:dyDescent="0.25">
      <c r="A176" s="179"/>
      <c r="B176" s="13" t="s">
        <v>131</v>
      </c>
      <c r="C176" s="14">
        <v>1</v>
      </c>
      <c r="D176" s="16"/>
      <c r="E176" s="15">
        <v>0</v>
      </c>
    </row>
    <row r="177" spans="1:5" x14ac:dyDescent="0.25">
      <c r="A177" s="179"/>
      <c r="B177" s="13" t="s">
        <v>132</v>
      </c>
      <c r="C177" s="14">
        <v>21</v>
      </c>
      <c r="D177" s="14">
        <v>22</v>
      </c>
      <c r="E177" s="15">
        <v>-4.5454545454545497E-2</v>
      </c>
    </row>
    <row r="178" spans="1:5" x14ac:dyDescent="0.25">
      <c r="A178" s="179"/>
      <c r="B178" s="13" t="s">
        <v>133</v>
      </c>
      <c r="C178" s="14">
        <v>2</v>
      </c>
      <c r="D178" s="14">
        <v>4</v>
      </c>
      <c r="E178" s="15">
        <v>-0.5</v>
      </c>
    </row>
    <row r="179" spans="1:5" x14ac:dyDescent="0.25">
      <c r="A179" s="179"/>
      <c r="B179" s="13" t="s">
        <v>134</v>
      </c>
      <c r="C179" s="14">
        <v>529</v>
      </c>
      <c r="D179" s="14">
        <v>760</v>
      </c>
      <c r="E179" s="15">
        <v>-0.30394736842105302</v>
      </c>
    </row>
    <row r="180" spans="1:5" x14ac:dyDescent="0.25">
      <c r="A180" s="179"/>
      <c r="B180" s="13" t="s">
        <v>135</v>
      </c>
      <c r="C180" s="16"/>
      <c r="D180" s="16"/>
      <c r="E180" s="15">
        <v>0</v>
      </c>
    </row>
    <row r="181" spans="1:5" x14ac:dyDescent="0.25">
      <c r="A181" s="179"/>
      <c r="B181" s="13" t="s">
        <v>136</v>
      </c>
      <c r="C181" s="14">
        <v>5</v>
      </c>
      <c r="D181" s="14">
        <v>18</v>
      </c>
      <c r="E181" s="15">
        <v>-0.72222222222222199</v>
      </c>
    </row>
    <row r="182" spans="1:5" x14ac:dyDescent="0.25">
      <c r="A182" s="179"/>
      <c r="B182" s="13" t="s">
        <v>137</v>
      </c>
      <c r="C182" s="14">
        <v>21</v>
      </c>
      <c r="D182" s="14">
        <v>38</v>
      </c>
      <c r="E182" s="15">
        <v>-0.44736842105263103</v>
      </c>
    </row>
    <row r="183" spans="1:5" x14ac:dyDescent="0.25">
      <c r="A183" s="179"/>
      <c r="B183" s="13" t="s">
        <v>138</v>
      </c>
      <c r="C183" s="16"/>
      <c r="D183" s="16"/>
      <c r="E183" s="15">
        <v>0</v>
      </c>
    </row>
    <row r="184" spans="1:5" x14ac:dyDescent="0.25">
      <c r="A184" s="179"/>
      <c r="B184" s="13" t="s">
        <v>139</v>
      </c>
      <c r="C184" s="14">
        <v>2</v>
      </c>
      <c r="D184" s="14">
        <v>10</v>
      </c>
      <c r="E184" s="15">
        <v>-0.8</v>
      </c>
    </row>
    <row r="185" spans="1:5" x14ac:dyDescent="0.25">
      <c r="A185" s="179"/>
      <c r="B185" s="13" t="s">
        <v>140</v>
      </c>
      <c r="C185" s="16"/>
      <c r="D185" s="16"/>
      <c r="E185" s="15">
        <v>0</v>
      </c>
    </row>
    <row r="186" spans="1:5" x14ac:dyDescent="0.25">
      <c r="A186" s="179"/>
      <c r="B186" s="13" t="s">
        <v>141</v>
      </c>
      <c r="C186" s="14">
        <v>35</v>
      </c>
      <c r="D186" s="14">
        <v>4</v>
      </c>
      <c r="E186" s="15">
        <v>7.75</v>
      </c>
    </row>
    <row r="187" spans="1:5" x14ac:dyDescent="0.25">
      <c r="A187" s="179"/>
      <c r="B187" s="13" t="s">
        <v>142</v>
      </c>
      <c r="C187" s="16"/>
      <c r="D187" s="16"/>
      <c r="E187" s="15">
        <v>0</v>
      </c>
    </row>
    <row r="188" spans="1:5" x14ac:dyDescent="0.25">
      <c r="A188" s="179"/>
      <c r="B188" s="13" t="s">
        <v>143</v>
      </c>
      <c r="C188" s="14">
        <v>2</v>
      </c>
      <c r="D188" s="14">
        <v>2</v>
      </c>
      <c r="E188" s="15">
        <v>0</v>
      </c>
    </row>
    <row r="189" spans="1:5" x14ac:dyDescent="0.25">
      <c r="A189" s="179"/>
      <c r="B189" s="13" t="s">
        <v>144</v>
      </c>
      <c r="C189" s="16"/>
      <c r="D189" s="14">
        <v>2</v>
      </c>
      <c r="E189" s="15">
        <v>0</v>
      </c>
    </row>
    <row r="190" spans="1:5" x14ac:dyDescent="0.25">
      <c r="A190" s="179"/>
      <c r="B190" s="13" t="s">
        <v>145</v>
      </c>
      <c r="C190" s="14">
        <v>24</v>
      </c>
      <c r="D190" s="14">
        <v>48</v>
      </c>
      <c r="E190" s="15">
        <v>-0.5</v>
      </c>
    </row>
    <row r="191" spans="1:5" x14ac:dyDescent="0.25">
      <c r="A191" s="179"/>
      <c r="B191" s="13" t="s">
        <v>146</v>
      </c>
      <c r="C191" s="14">
        <v>170</v>
      </c>
      <c r="D191" s="16"/>
      <c r="E191" s="15">
        <v>0</v>
      </c>
    </row>
    <row r="192" spans="1:5" x14ac:dyDescent="0.25">
      <c r="A192" s="179"/>
      <c r="B192" s="13" t="s">
        <v>147</v>
      </c>
      <c r="C192" s="16"/>
      <c r="D192" s="16"/>
      <c r="E192" s="15">
        <v>0</v>
      </c>
    </row>
    <row r="193" spans="1:5" x14ac:dyDescent="0.25">
      <c r="A193" s="179"/>
      <c r="B193" s="13" t="s">
        <v>148</v>
      </c>
      <c r="C193" s="14">
        <v>1388</v>
      </c>
      <c r="D193" s="14">
        <v>24</v>
      </c>
      <c r="E193" s="15">
        <v>56.8333333333333</v>
      </c>
    </row>
    <row r="194" spans="1:5" x14ac:dyDescent="0.25">
      <c r="A194" s="179"/>
      <c r="B194" s="13" t="s">
        <v>149</v>
      </c>
      <c r="C194" s="16"/>
      <c r="D194" s="16"/>
      <c r="E194" s="15">
        <v>0</v>
      </c>
    </row>
    <row r="195" spans="1:5" x14ac:dyDescent="0.25">
      <c r="A195" s="179"/>
      <c r="B195" s="13" t="s">
        <v>150</v>
      </c>
      <c r="C195" s="14">
        <v>23</v>
      </c>
      <c r="D195" s="14">
        <v>62</v>
      </c>
      <c r="E195" s="15">
        <v>-0.62903225806451601</v>
      </c>
    </row>
    <row r="196" spans="1:5" x14ac:dyDescent="0.25">
      <c r="A196" s="179"/>
      <c r="B196" s="13" t="s">
        <v>151</v>
      </c>
      <c r="C196" s="14">
        <v>3</v>
      </c>
      <c r="D196" s="14">
        <v>18</v>
      </c>
      <c r="E196" s="15">
        <v>-0.83333333333333304</v>
      </c>
    </row>
    <row r="197" spans="1:5" x14ac:dyDescent="0.25">
      <c r="A197" s="179"/>
      <c r="B197" s="13" t="s">
        <v>152</v>
      </c>
      <c r="C197" s="14">
        <v>100</v>
      </c>
      <c r="D197" s="14">
        <v>68</v>
      </c>
      <c r="E197" s="15">
        <v>0.47058823529411797</v>
      </c>
    </row>
    <row r="198" spans="1:5" x14ac:dyDescent="0.25">
      <c r="A198" s="179"/>
      <c r="B198" s="13" t="s">
        <v>153</v>
      </c>
      <c r="C198" s="16"/>
      <c r="D198" s="16"/>
      <c r="E198" s="15">
        <v>0</v>
      </c>
    </row>
    <row r="199" spans="1:5" x14ac:dyDescent="0.25">
      <c r="A199" s="179"/>
      <c r="B199" s="13" t="s">
        <v>154</v>
      </c>
      <c r="C199" s="16"/>
      <c r="D199" s="16"/>
      <c r="E199" s="15">
        <v>0</v>
      </c>
    </row>
    <row r="200" spans="1:5" x14ac:dyDescent="0.25">
      <c r="A200" s="180"/>
      <c r="B200" s="13" t="s">
        <v>155</v>
      </c>
      <c r="C200" s="16"/>
      <c r="D200" s="16"/>
      <c r="E200" s="15">
        <v>0</v>
      </c>
    </row>
    <row r="201" spans="1:5" x14ac:dyDescent="0.25">
      <c r="A201" s="178" t="s">
        <v>156</v>
      </c>
      <c r="B201" s="13" t="s">
        <v>157</v>
      </c>
      <c r="C201" s="14">
        <v>881</v>
      </c>
      <c r="D201" s="14">
        <v>1018</v>
      </c>
      <c r="E201" s="15">
        <v>-0.13457760314341799</v>
      </c>
    </row>
    <row r="202" spans="1:5" x14ac:dyDescent="0.25">
      <c r="A202" s="179"/>
      <c r="B202" s="13" t="s">
        <v>115</v>
      </c>
      <c r="C202" s="14">
        <v>295</v>
      </c>
      <c r="D202" s="14">
        <v>289</v>
      </c>
      <c r="E202" s="15">
        <v>2.0761245674740501E-2</v>
      </c>
    </row>
    <row r="203" spans="1:5" x14ac:dyDescent="0.25">
      <c r="A203" s="179"/>
      <c r="B203" s="13" t="s">
        <v>158</v>
      </c>
      <c r="C203" s="14">
        <v>122</v>
      </c>
      <c r="D203" s="14">
        <v>108</v>
      </c>
      <c r="E203" s="15">
        <v>0.12962962962963001</v>
      </c>
    </row>
    <row r="204" spans="1:5" x14ac:dyDescent="0.25">
      <c r="A204" s="179"/>
      <c r="B204" s="13" t="s">
        <v>117</v>
      </c>
      <c r="C204" s="14">
        <v>169</v>
      </c>
      <c r="D204" s="14">
        <v>217</v>
      </c>
      <c r="E204" s="15">
        <v>-0.221198156682028</v>
      </c>
    </row>
    <row r="205" spans="1:5" x14ac:dyDescent="0.25">
      <c r="A205" s="179"/>
      <c r="B205" s="13" t="s">
        <v>118</v>
      </c>
      <c r="C205" s="16"/>
      <c r="D205" s="16"/>
      <c r="E205" s="15">
        <v>0</v>
      </c>
    </row>
    <row r="206" spans="1:5" x14ac:dyDescent="0.25">
      <c r="A206" s="179"/>
      <c r="B206" s="13" t="s">
        <v>119</v>
      </c>
      <c r="C206" s="14">
        <v>2</v>
      </c>
      <c r="D206" s="14">
        <v>3</v>
      </c>
      <c r="E206" s="15">
        <v>-0.33333333333333298</v>
      </c>
    </row>
    <row r="207" spans="1:5" x14ac:dyDescent="0.25">
      <c r="A207" s="179"/>
      <c r="B207" s="13" t="s">
        <v>120</v>
      </c>
      <c r="C207" s="14">
        <v>519</v>
      </c>
      <c r="D207" s="14">
        <v>476</v>
      </c>
      <c r="E207" s="15">
        <v>9.0336134453781497E-2</v>
      </c>
    </row>
    <row r="208" spans="1:5" x14ac:dyDescent="0.25">
      <c r="A208" s="179"/>
      <c r="B208" s="13" t="s">
        <v>159</v>
      </c>
      <c r="C208" s="14">
        <v>2</v>
      </c>
      <c r="D208" s="16"/>
      <c r="E208" s="15">
        <v>0</v>
      </c>
    </row>
    <row r="209" spans="1:5" x14ac:dyDescent="0.25">
      <c r="A209" s="179"/>
      <c r="B209" s="13" t="s">
        <v>122</v>
      </c>
      <c r="C209" s="14">
        <v>429</v>
      </c>
      <c r="D209" s="14">
        <v>421</v>
      </c>
      <c r="E209" s="15">
        <v>1.9002375296912101E-2</v>
      </c>
    </row>
    <row r="210" spans="1:5" x14ac:dyDescent="0.25">
      <c r="A210" s="179"/>
      <c r="B210" s="13" t="s">
        <v>160</v>
      </c>
      <c r="C210" s="14">
        <v>672</v>
      </c>
      <c r="D210" s="14">
        <v>546</v>
      </c>
      <c r="E210" s="15">
        <v>0.230769230769231</v>
      </c>
    </row>
    <row r="211" spans="1:5" x14ac:dyDescent="0.25">
      <c r="A211" s="179"/>
      <c r="B211" s="13" t="s">
        <v>124</v>
      </c>
      <c r="C211" s="14">
        <v>116</v>
      </c>
      <c r="D211" s="14">
        <v>56</v>
      </c>
      <c r="E211" s="15">
        <v>1.0714285714285701</v>
      </c>
    </row>
    <row r="212" spans="1:5" x14ac:dyDescent="0.25">
      <c r="A212" s="179"/>
      <c r="B212" s="13" t="s">
        <v>125</v>
      </c>
      <c r="C212" s="14">
        <v>1243</v>
      </c>
      <c r="D212" s="14">
        <v>655</v>
      </c>
      <c r="E212" s="15">
        <v>0.89770992366412194</v>
      </c>
    </row>
    <row r="213" spans="1:5" x14ac:dyDescent="0.25">
      <c r="A213" s="179"/>
      <c r="B213" s="13" t="s">
        <v>126</v>
      </c>
      <c r="C213" s="14">
        <v>6</v>
      </c>
      <c r="D213" s="14">
        <v>8</v>
      </c>
      <c r="E213" s="15">
        <v>-0.25</v>
      </c>
    </row>
    <row r="214" spans="1:5" x14ac:dyDescent="0.25">
      <c r="A214" s="179"/>
      <c r="B214" s="13" t="s">
        <v>127</v>
      </c>
      <c r="C214" s="16"/>
      <c r="D214" s="14">
        <v>3</v>
      </c>
      <c r="E214" s="15">
        <v>0</v>
      </c>
    </row>
    <row r="215" spans="1:5" x14ac:dyDescent="0.25">
      <c r="A215" s="179"/>
      <c r="B215" s="13" t="s">
        <v>128</v>
      </c>
      <c r="C215" s="14">
        <v>16</v>
      </c>
      <c r="D215" s="14">
        <v>17</v>
      </c>
      <c r="E215" s="15">
        <v>-5.8823529411764698E-2</v>
      </c>
    </row>
    <row r="216" spans="1:5" x14ac:dyDescent="0.25">
      <c r="A216" s="179"/>
      <c r="B216" s="13" t="s">
        <v>129</v>
      </c>
      <c r="C216" s="16"/>
      <c r="D216" s="16"/>
      <c r="E216" s="15">
        <v>0</v>
      </c>
    </row>
    <row r="217" spans="1:5" x14ac:dyDescent="0.25">
      <c r="A217" s="179"/>
      <c r="B217" s="13" t="s">
        <v>130</v>
      </c>
      <c r="C217" s="16"/>
      <c r="D217" s="16"/>
      <c r="E217" s="15">
        <v>0</v>
      </c>
    </row>
    <row r="218" spans="1:5" x14ac:dyDescent="0.25">
      <c r="A218" s="179"/>
      <c r="B218" s="13" t="s">
        <v>131</v>
      </c>
      <c r="C218" s="16"/>
      <c r="D218" s="16"/>
      <c r="E218" s="15">
        <v>0</v>
      </c>
    </row>
    <row r="219" spans="1:5" x14ac:dyDescent="0.25">
      <c r="A219" s="179"/>
      <c r="B219" s="13" t="s">
        <v>132</v>
      </c>
      <c r="C219" s="14">
        <v>41</v>
      </c>
      <c r="D219" s="14">
        <v>38</v>
      </c>
      <c r="E219" s="15">
        <v>7.8947368421052599E-2</v>
      </c>
    </row>
    <row r="220" spans="1:5" x14ac:dyDescent="0.25">
      <c r="A220" s="179"/>
      <c r="B220" s="13" t="s">
        <v>133</v>
      </c>
      <c r="C220" s="14">
        <v>2</v>
      </c>
      <c r="D220" s="14">
        <v>7</v>
      </c>
      <c r="E220" s="15">
        <v>-0.71428571428571397</v>
      </c>
    </row>
    <row r="221" spans="1:5" x14ac:dyDescent="0.25">
      <c r="A221" s="179"/>
      <c r="B221" s="13" t="s">
        <v>134</v>
      </c>
      <c r="C221" s="14">
        <v>1007</v>
      </c>
      <c r="D221" s="14">
        <v>1458</v>
      </c>
      <c r="E221" s="15">
        <v>-0.30932784636488297</v>
      </c>
    </row>
    <row r="222" spans="1:5" x14ac:dyDescent="0.25">
      <c r="A222" s="179"/>
      <c r="B222" s="13" t="s">
        <v>161</v>
      </c>
      <c r="C222" s="16"/>
      <c r="D222" s="16"/>
      <c r="E222" s="15">
        <v>0</v>
      </c>
    </row>
    <row r="223" spans="1:5" x14ac:dyDescent="0.25">
      <c r="A223" s="179"/>
      <c r="B223" s="13" t="s">
        <v>136</v>
      </c>
      <c r="C223" s="14">
        <v>14</v>
      </c>
      <c r="D223" s="14">
        <v>38</v>
      </c>
      <c r="E223" s="15">
        <v>-0.63157894736842102</v>
      </c>
    </row>
    <row r="224" spans="1:5" x14ac:dyDescent="0.25">
      <c r="A224" s="179"/>
      <c r="B224" s="13" t="s">
        <v>137</v>
      </c>
      <c r="C224" s="14">
        <v>51</v>
      </c>
      <c r="D224" s="14">
        <v>76</v>
      </c>
      <c r="E224" s="15">
        <v>-0.32894736842105299</v>
      </c>
    </row>
    <row r="225" spans="1:5" x14ac:dyDescent="0.25">
      <c r="A225" s="179"/>
      <c r="B225" s="13" t="s">
        <v>138</v>
      </c>
      <c r="C225" s="16"/>
      <c r="D225" s="16"/>
      <c r="E225" s="15">
        <v>0</v>
      </c>
    </row>
    <row r="226" spans="1:5" x14ac:dyDescent="0.25">
      <c r="A226" s="179"/>
      <c r="B226" s="13" t="s">
        <v>139</v>
      </c>
      <c r="C226" s="14">
        <v>15</v>
      </c>
      <c r="D226" s="14">
        <v>16</v>
      </c>
      <c r="E226" s="15">
        <v>-6.25E-2</v>
      </c>
    </row>
    <row r="227" spans="1:5" x14ac:dyDescent="0.25">
      <c r="A227" s="179"/>
      <c r="B227" s="13" t="s">
        <v>162</v>
      </c>
      <c r="C227" s="16"/>
      <c r="D227" s="16"/>
      <c r="E227" s="15">
        <v>0</v>
      </c>
    </row>
    <row r="228" spans="1:5" x14ac:dyDescent="0.25">
      <c r="A228" s="179"/>
      <c r="B228" s="13" t="s">
        <v>141</v>
      </c>
      <c r="C228" s="14">
        <v>57</v>
      </c>
      <c r="D228" s="14">
        <v>2</v>
      </c>
      <c r="E228" s="15">
        <v>27.5</v>
      </c>
    </row>
    <row r="229" spans="1:5" x14ac:dyDescent="0.25">
      <c r="A229" s="179"/>
      <c r="B229" s="13" t="s">
        <v>142</v>
      </c>
      <c r="C229" s="16"/>
      <c r="D229" s="16"/>
      <c r="E229" s="15">
        <v>0</v>
      </c>
    </row>
    <row r="230" spans="1:5" x14ac:dyDescent="0.25">
      <c r="A230" s="179"/>
      <c r="B230" s="13" t="s">
        <v>143</v>
      </c>
      <c r="C230" s="14">
        <v>3</v>
      </c>
      <c r="D230" s="14">
        <v>8</v>
      </c>
      <c r="E230" s="15">
        <v>-0.625</v>
      </c>
    </row>
    <row r="231" spans="1:5" x14ac:dyDescent="0.25">
      <c r="A231" s="179"/>
      <c r="B231" s="13" t="s">
        <v>144</v>
      </c>
      <c r="C231" s="16"/>
      <c r="D231" s="14">
        <v>4</v>
      </c>
      <c r="E231" s="15">
        <v>0</v>
      </c>
    </row>
    <row r="232" spans="1:5" x14ac:dyDescent="0.25">
      <c r="A232" s="179"/>
      <c r="B232" s="13" t="s">
        <v>145</v>
      </c>
      <c r="C232" s="14">
        <v>59</v>
      </c>
      <c r="D232" s="14">
        <v>76</v>
      </c>
      <c r="E232" s="15">
        <v>-0.22368421052631601</v>
      </c>
    </row>
    <row r="233" spans="1:5" x14ac:dyDescent="0.25">
      <c r="A233" s="179"/>
      <c r="B233" s="13" t="s">
        <v>146</v>
      </c>
      <c r="C233" s="16"/>
      <c r="D233" s="16"/>
      <c r="E233" s="15">
        <v>0</v>
      </c>
    </row>
    <row r="234" spans="1:5" x14ac:dyDescent="0.25">
      <c r="A234" s="179"/>
      <c r="B234" s="13" t="s">
        <v>147</v>
      </c>
      <c r="C234" s="16"/>
      <c r="D234" s="16"/>
      <c r="E234" s="15">
        <v>0</v>
      </c>
    </row>
    <row r="235" spans="1:5" x14ac:dyDescent="0.25">
      <c r="A235" s="179"/>
      <c r="B235" s="13" t="s">
        <v>148</v>
      </c>
      <c r="C235" s="16"/>
      <c r="D235" s="16"/>
      <c r="E235" s="15">
        <v>0</v>
      </c>
    </row>
    <row r="236" spans="1:5" x14ac:dyDescent="0.25">
      <c r="A236" s="179"/>
      <c r="B236" s="13" t="s">
        <v>149</v>
      </c>
      <c r="C236" s="16"/>
      <c r="D236" s="16"/>
      <c r="E236" s="15">
        <v>0</v>
      </c>
    </row>
    <row r="237" spans="1:5" x14ac:dyDescent="0.25">
      <c r="A237" s="179"/>
      <c r="B237" s="13" t="s">
        <v>150</v>
      </c>
      <c r="C237" s="14">
        <v>41</v>
      </c>
      <c r="D237" s="14">
        <v>122</v>
      </c>
      <c r="E237" s="15">
        <v>-0.66393442622950805</v>
      </c>
    </row>
    <row r="238" spans="1:5" x14ac:dyDescent="0.25">
      <c r="A238" s="179"/>
      <c r="B238" s="13" t="s">
        <v>151</v>
      </c>
      <c r="C238" s="14">
        <v>13</v>
      </c>
      <c r="D238" s="14">
        <v>44</v>
      </c>
      <c r="E238" s="15">
        <v>-0.70454545454545403</v>
      </c>
    </row>
    <row r="239" spans="1:5" x14ac:dyDescent="0.25">
      <c r="A239" s="179"/>
      <c r="B239" s="13" t="s">
        <v>152</v>
      </c>
      <c r="C239" s="14">
        <v>208</v>
      </c>
      <c r="D239" s="14">
        <v>122</v>
      </c>
      <c r="E239" s="15">
        <v>0.70491803278688503</v>
      </c>
    </row>
    <row r="240" spans="1:5" x14ac:dyDescent="0.25">
      <c r="A240" s="179"/>
      <c r="B240" s="13" t="s">
        <v>153</v>
      </c>
      <c r="C240" s="16"/>
      <c r="D240" s="16"/>
      <c r="E240" s="15">
        <v>0</v>
      </c>
    </row>
    <row r="241" spans="1:5" x14ac:dyDescent="0.25">
      <c r="A241" s="179"/>
      <c r="B241" s="13" t="s">
        <v>154</v>
      </c>
      <c r="C241" s="16"/>
      <c r="D241" s="16"/>
      <c r="E241" s="15">
        <v>0</v>
      </c>
    </row>
    <row r="242" spans="1:5" x14ac:dyDescent="0.25">
      <c r="A242" s="180"/>
      <c r="B242" s="13" t="s">
        <v>155</v>
      </c>
      <c r="C242" s="16"/>
      <c r="D242" s="16"/>
      <c r="E242" s="15">
        <v>0</v>
      </c>
    </row>
    <row r="243" spans="1:5" x14ac:dyDescent="0.25">
      <c r="A243" s="17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8"/>
      <c r="C246" s="14">
        <v>33</v>
      </c>
      <c r="D246" s="14">
        <v>547</v>
      </c>
      <c r="E246" s="15">
        <v>-0.939670932358318</v>
      </c>
    </row>
    <row r="247" spans="1:5" x14ac:dyDescent="0.25">
      <c r="A247" s="12" t="s">
        <v>165</v>
      </c>
      <c r="B247" s="18"/>
      <c r="C247" s="14">
        <v>62</v>
      </c>
      <c r="D247" s="14">
        <v>73</v>
      </c>
      <c r="E247" s="15">
        <v>-0.150684931506849</v>
      </c>
    </row>
    <row r="248" spans="1:5" x14ac:dyDescent="0.25">
      <c r="A248" s="12" t="s">
        <v>166</v>
      </c>
      <c r="B248" s="18"/>
      <c r="C248" s="14">
        <v>111</v>
      </c>
      <c r="D248" s="14">
        <v>278</v>
      </c>
      <c r="E248" s="15">
        <v>-0.60071942446043203</v>
      </c>
    </row>
    <row r="249" spans="1:5" x14ac:dyDescent="0.25">
      <c r="A249" s="17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8"/>
      <c r="C252" s="14">
        <v>29</v>
      </c>
      <c r="D252" s="14">
        <v>34</v>
      </c>
      <c r="E252" s="15">
        <v>-0.14705882352941199</v>
      </c>
    </row>
    <row r="253" spans="1:5" x14ac:dyDescent="0.25">
      <c r="A253" s="178" t="s">
        <v>169</v>
      </c>
      <c r="B253" s="13" t="s">
        <v>170</v>
      </c>
      <c r="C253" s="16"/>
      <c r="D253" s="14">
        <v>6</v>
      </c>
      <c r="E253" s="15">
        <v>0</v>
      </c>
    </row>
    <row r="254" spans="1:5" x14ac:dyDescent="0.25">
      <c r="A254" s="179"/>
      <c r="B254" s="13" t="s">
        <v>171</v>
      </c>
      <c r="C254" s="16"/>
      <c r="D254" s="14">
        <v>1</v>
      </c>
      <c r="E254" s="15">
        <v>0</v>
      </c>
    </row>
    <row r="255" spans="1:5" x14ac:dyDescent="0.25">
      <c r="A255" s="180"/>
      <c r="B255" s="13" t="s">
        <v>172</v>
      </c>
      <c r="C255" s="14">
        <v>2</v>
      </c>
      <c r="D255" s="14">
        <v>3</v>
      </c>
      <c r="E255" s="15">
        <v>-0.33333333333333298</v>
      </c>
    </row>
    <row r="256" spans="1:5" x14ac:dyDescent="0.25">
      <c r="A256" s="12" t="s">
        <v>173</v>
      </c>
      <c r="B256" s="18"/>
      <c r="C256" s="14">
        <v>6</v>
      </c>
      <c r="D256" s="16"/>
      <c r="E256" s="15">
        <v>0</v>
      </c>
    </row>
    <row r="257" spans="1:5" x14ac:dyDescent="0.25">
      <c r="A257" s="12" t="s">
        <v>174</v>
      </c>
      <c r="B257" s="18"/>
      <c r="C257" s="14">
        <v>18</v>
      </c>
      <c r="D257" s="14">
        <v>1</v>
      </c>
      <c r="E257" s="15">
        <v>17</v>
      </c>
    </row>
    <row r="258" spans="1:5" x14ac:dyDescent="0.25">
      <c r="A258" s="12" t="s">
        <v>106</v>
      </c>
      <c r="B258" s="18"/>
      <c r="C258" s="14">
        <v>89</v>
      </c>
      <c r="D258" s="14">
        <v>102</v>
      </c>
      <c r="E258" s="15">
        <v>-0.12745098039215699</v>
      </c>
    </row>
    <row r="259" spans="1:5" x14ac:dyDescent="0.25">
      <c r="A259" s="17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8"/>
      <c r="C262" s="14">
        <v>9</v>
      </c>
      <c r="D262" s="14">
        <v>8</v>
      </c>
      <c r="E262" s="15">
        <v>0.125</v>
      </c>
    </row>
    <row r="263" spans="1:5" x14ac:dyDescent="0.25">
      <c r="A263" s="178" t="s">
        <v>64</v>
      </c>
      <c r="B263" s="13" t="s">
        <v>177</v>
      </c>
      <c r="C263" s="14">
        <v>28</v>
      </c>
      <c r="D263" s="14">
        <v>20</v>
      </c>
      <c r="E263" s="15">
        <v>0.4</v>
      </c>
    </row>
    <row r="264" spans="1:5" x14ac:dyDescent="0.25">
      <c r="A264" s="180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8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8"/>
      <c r="C266" s="14">
        <v>0</v>
      </c>
      <c r="D266" s="14">
        <v>1</v>
      </c>
      <c r="E266" s="15">
        <v>-1</v>
      </c>
    </row>
    <row r="267" spans="1:5" x14ac:dyDescent="0.25">
      <c r="A267" s="12" t="s">
        <v>180</v>
      </c>
      <c r="B267" s="18"/>
      <c r="C267" s="14">
        <v>0</v>
      </c>
      <c r="D267" s="14">
        <v>0</v>
      </c>
      <c r="E267" s="15">
        <v>0</v>
      </c>
    </row>
    <row r="268" spans="1:5" x14ac:dyDescent="0.25">
      <c r="A268" s="17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8" t="s">
        <v>182</v>
      </c>
      <c r="B271" s="13" t="s">
        <v>183</v>
      </c>
      <c r="C271" s="16"/>
      <c r="D271" s="16"/>
      <c r="E271" s="15">
        <v>0</v>
      </c>
    </row>
    <row r="272" spans="1:5" x14ac:dyDescent="0.25">
      <c r="A272" s="180"/>
      <c r="B272" s="13" t="s">
        <v>184</v>
      </c>
      <c r="C272" s="14">
        <v>7</v>
      </c>
      <c r="D272" s="16"/>
      <c r="E272" s="15">
        <v>0</v>
      </c>
    </row>
    <row r="273" spans="1:5" x14ac:dyDescent="0.25">
      <c r="A273" s="12" t="s">
        <v>185</v>
      </c>
      <c r="B273" s="18"/>
      <c r="C273" s="14">
        <v>1</v>
      </c>
      <c r="D273" s="14">
        <v>2</v>
      </c>
      <c r="E273" s="15">
        <v>-0.5</v>
      </c>
    </row>
    <row r="274" spans="1:5" x14ac:dyDescent="0.25">
      <c r="A274" s="12" t="s">
        <v>186</v>
      </c>
      <c r="B274" s="18"/>
      <c r="C274" s="14">
        <v>0</v>
      </c>
      <c r="D274" s="14">
        <v>6</v>
      </c>
      <c r="E274" s="15">
        <v>-1</v>
      </c>
    </row>
    <row r="275" spans="1:5" x14ac:dyDescent="0.25">
      <c r="A275" s="17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8"/>
      <c r="C278" s="16"/>
      <c r="D278" s="16"/>
      <c r="E278" s="15">
        <v>0</v>
      </c>
    </row>
    <row r="279" spans="1:5" x14ac:dyDescent="0.25">
      <c r="A279" s="12" t="s">
        <v>189</v>
      </c>
      <c r="B279" s="18"/>
      <c r="C279" s="16"/>
      <c r="D279" s="16"/>
      <c r="E279" s="15">
        <v>0</v>
      </c>
    </row>
    <row r="280" spans="1:5" x14ac:dyDescent="0.25">
      <c r="A280" s="12" t="s">
        <v>190</v>
      </c>
      <c r="B280" s="18"/>
      <c r="C280" s="16"/>
      <c r="D280" s="16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5" t="s">
        <v>193</v>
      </c>
      <c r="B283" s="13" t="s">
        <v>194</v>
      </c>
      <c r="C283" s="16"/>
      <c r="D283" s="16"/>
      <c r="E283" s="23"/>
    </row>
    <row r="284" spans="1:5" x14ac:dyDescent="0.25">
      <c r="A284" s="186"/>
      <c r="B284" s="13" t="s">
        <v>195</v>
      </c>
      <c r="C284" s="14">
        <v>305</v>
      </c>
      <c r="D284" s="14">
        <v>308</v>
      </c>
      <c r="E284" s="24">
        <v>0</v>
      </c>
    </row>
    <row r="285" spans="1:5" x14ac:dyDescent="0.25">
      <c r="A285" s="187"/>
      <c r="B285" s="13" t="s">
        <v>196</v>
      </c>
      <c r="C285" s="14">
        <v>15</v>
      </c>
      <c r="D285" s="14">
        <v>18</v>
      </c>
      <c r="E285" s="24">
        <v>0</v>
      </c>
    </row>
    <row r="286" spans="1:5" x14ac:dyDescent="0.25">
      <c r="A286" s="185" t="s">
        <v>197</v>
      </c>
      <c r="B286" s="13" t="s">
        <v>198</v>
      </c>
      <c r="C286" s="16"/>
      <c r="D286" s="16"/>
      <c r="E286" s="23"/>
    </row>
    <row r="287" spans="1:5" x14ac:dyDescent="0.25">
      <c r="A287" s="186"/>
      <c r="B287" s="13" t="s">
        <v>199</v>
      </c>
      <c r="C287" s="16"/>
      <c r="D287" s="16"/>
      <c r="E287" s="23"/>
    </row>
    <row r="288" spans="1:5" x14ac:dyDescent="0.25">
      <c r="A288" s="187"/>
      <c r="B288" s="13" t="s">
        <v>200</v>
      </c>
      <c r="C288" s="16"/>
      <c r="D288" s="16"/>
      <c r="E288" s="23"/>
    </row>
    <row r="289" spans="1:5" x14ac:dyDescent="0.25">
      <c r="A289" s="22" t="s">
        <v>201</v>
      </c>
      <c r="B289" s="13" t="s">
        <v>202</v>
      </c>
      <c r="C289" s="14">
        <v>5</v>
      </c>
      <c r="D289" s="14">
        <v>14</v>
      </c>
      <c r="E289" s="24">
        <v>13</v>
      </c>
    </row>
    <row r="290" spans="1:5" x14ac:dyDescent="0.25">
      <c r="A290" s="185" t="s">
        <v>203</v>
      </c>
      <c r="B290" s="13" t="s">
        <v>204</v>
      </c>
      <c r="C290" s="14">
        <v>0</v>
      </c>
      <c r="D290" s="14">
        <v>2</v>
      </c>
      <c r="E290" s="24">
        <v>0</v>
      </c>
    </row>
    <row r="291" spans="1:5" x14ac:dyDescent="0.25">
      <c r="A291" s="186"/>
      <c r="B291" s="13" t="s">
        <v>205</v>
      </c>
      <c r="C291" s="16"/>
      <c r="D291" s="16"/>
      <c r="E291" s="23"/>
    </row>
    <row r="292" spans="1:5" x14ac:dyDescent="0.25">
      <c r="A292" s="187"/>
      <c r="B292" s="13" t="s">
        <v>206</v>
      </c>
      <c r="C292" s="14">
        <v>12</v>
      </c>
      <c r="D292" s="14">
        <v>24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6"/>
      <c r="D293" s="16"/>
      <c r="E293" s="23"/>
    </row>
    <row r="294" spans="1:5" x14ac:dyDescent="0.25">
      <c r="A294" s="185" t="s">
        <v>209</v>
      </c>
      <c r="B294" s="13" t="s">
        <v>200</v>
      </c>
      <c r="C294" s="14">
        <v>2</v>
      </c>
      <c r="D294" s="14">
        <v>2</v>
      </c>
      <c r="E294" s="24">
        <v>2</v>
      </c>
    </row>
    <row r="295" spans="1:5" x14ac:dyDescent="0.25">
      <c r="A295" s="186"/>
      <c r="B295" s="13" t="s">
        <v>210</v>
      </c>
      <c r="C295" s="14">
        <v>10</v>
      </c>
      <c r="D295" s="14">
        <v>16</v>
      </c>
      <c r="E295" s="24">
        <v>11</v>
      </c>
    </row>
    <row r="296" spans="1:5" x14ac:dyDescent="0.25">
      <c r="A296" s="187"/>
      <c r="B296" s="13" t="s">
        <v>211</v>
      </c>
      <c r="C296" s="14">
        <v>6</v>
      </c>
      <c r="D296" s="14">
        <v>14</v>
      </c>
      <c r="E296" s="24">
        <v>1</v>
      </c>
    </row>
    <row r="297" spans="1:5" x14ac:dyDescent="0.25">
      <c r="A297" s="185" t="s">
        <v>212</v>
      </c>
      <c r="B297" s="13" t="s">
        <v>213</v>
      </c>
      <c r="C297" s="16"/>
      <c r="D297" s="16"/>
      <c r="E297" s="23"/>
    </row>
    <row r="298" spans="1:5" x14ac:dyDescent="0.25">
      <c r="A298" s="186"/>
      <c r="B298" s="13" t="s">
        <v>214</v>
      </c>
      <c r="C298" s="14">
        <v>1</v>
      </c>
      <c r="D298" s="14">
        <v>0</v>
      </c>
      <c r="E298" s="24">
        <v>1</v>
      </c>
    </row>
    <row r="299" spans="1:5" x14ac:dyDescent="0.25">
      <c r="A299" s="186"/>
      <c r="B299" s="13" t="s">
        <v>215</v>
      </c>
      <c r="C299" s="14">
        <v>81</v>
      </c>
      <c r="D299" s="14">
        <v>146</v>
      </c>
      <c r="E299" s="24">
        <v>47</v>
      </c>
    </row>
    <row r="300" spans="1:5" x14ac:dyDescent="0.25">
      <c r="A300" s="186"/>
      <c r="B300" s="13" t="s">
        <v>216</v>
      </c>
      <c r="C300" s="14">
        <v>169</v>
      </c>
      <c r="D300" s="14">
        <v>220</v>
      </c>
      <c r="E300" s="24">
        <v>0</v>
      </c>
    </row>
    <row r="301" spans="1:5" x14ac:dyDescent="0.25">
      <c r="A301" s="186"/>
      <c r="B301" s="13" t="s">
        <v>217</v>
      </c>
      <c r="C301" s="14">
        <v>129</v>
      </c>
      <c r="D301" s="14">
        <v>75</v>
      </c>
      <c r="E301" s="24">
        <v>5</v>
      </c>
    </row>
    <row r="302" spans="1:5" x14ac:dyDescent="0.25">
      <c r="A302" s="186"/>
      <c r="B302" s="13" t="s">
        <v>218</v>
      </c>
      <c r="C302" s="14">
        <v>149</v>
      </c>
      <c r="D302" s="14">
        <v>242</v>
      </c>
      <c r="E302" s="24">
        <v>117</v>
      </c>
    </row>
    <row r="303" spans="1:5" x14ac:dyDescent="0.25">
      <c r="A303" s="186"/>
      <c r="B303" s="13" t="s">
        <v>219</v>
      </c>
      <c r="C303" s="14">
        <v>42</v>
      </c>
      <c r="D303" s="14">
        <v>51</v>
      </c>
      <c r="E303" s="24">
        <v>0</v>
      </c>
    </row>
    <row r="304" spans="1:5" x14ac:dyDescent="0.25">
      <c r="A304" s="186"/>
      <c r="B304" s="13" t="s">
        <v>220</v>
      </c>
      <c r="C304" s="16"/>
      <c r="D304" s="16"/>
      <c r="E304" s="23"/>
    </row>
    <row r="305" spans="1:5" x14ac:dyDescent="0.25">
      <c r="A305" s="186"/>
      <c r="B305" s="13" t="s">
        <v>221</v>
      </c>
      <c r="C305" s="14">
        <v>76</v>
      </c>
      <c r="D305" s="14">
        <v>11</v>
      </c>
      <c r="E305" s="24">
        <v>54</v>
      </c>
    </row>
    <row r="306" spans="1:5" x14ac:dyDescent="0.25">
      <c r="A306" s="186"/>
      <c r="B306" s="13" t="s">
        <v>222</v>
      </c>
      <c r="C306" s="14">
        <v>1</v>
      </c>
      <c r="D306" s="14">
        <v>0</v>
      </c>
      <c r="E306" s="24">
        <v>0</v>
      </c>
    </row>
    <row r="307" spans="1:5" x14ac:dyDescent="0.25">
      <c r="A307" s="186"/>
      <c r="B307" s="13" t="s">
        <v>223</v>
      </c>
      <c r="C307" s="16"/>
      <c r="D307" s="16"/>
      <c r="E307" s="23"/>
    </row>
    <row r="308" spans="1:5" x14ac:dyDescent="0.25">
      <c r="A308" s="186"/>
      <c r="B308" s="13" t="s">
        <v>224</v>
      </c>
      <c r="C308" s="14">
        <v>66</v>
      </c>
      <c r="D308" s="14">
        <v>122</v>
      </c>
      <c r="E308" s="24">
        <v>54</v>
      </c>
    </row>
    <row r="309" spans="1:5" x14ac:dyDescent="0.25">
      <c r="A309" s="186"/>
      <c r="B309" s="13" t="s">
        <v>225</v>
      </c>
      <c r="C309" s="14">
        <v>73</v>
      </c>
      <c r="D309" s="14">
        <v>100</v>
      </c>
      <c r="E309" s="24">
        <v>0</v>
      </c>
    </row>
    <row r="310" spans="1:5" x14ac:dyDescent="0.25">
      <c r="A310" s="186"/>
      <c r="B310" s="13" t="s">
        <v>226</v>
      </c>
      <c r="C310" s="14">
        <v>0</v>
      </c>
      <c r="D310" s="14">
        <v>1</v>
      </c>
      <c r="E310" s="24">
        <v>0</v>
      </c>
    </row>
    <row r="311" spans="1:5" x14ac:dyDescent="0.25">
      <c r="A311" s="187"/>
      <c r="B311" s="13" t="s">
        <v>227</v>
      </c>
      <c r="C311" s="14">
        <v>6</v>
      </c>
      <c r="D311" s="14">
        <v>7</v>
      </c>
      <c r="E311" s="24">
        <v>0</v>
      </c>
    </row>
    <row r="312" spans="1:5" x14ac:dyDescent="0.25">
      <c r="A312" s="185" t="s">
        <v>228</v>
      </c>
      <c r="B312" s="13" t="s">
        <v>229</v>
      </c>
      <c r="C312" s="16"/>
      <c r="D312" s="16"/>
      <c r="E312" s="23"/>
    </row>
    <row r="313" spans="1:5" x14ac:dyDescent="0.25">
      <c r="A313" s="186"/>
      <c r="B313" s="13" t="s">
        <v>230</v>
      </c>
      <c r="C313" s="16"/>
      <c r="D313" s="16"/>
      <c r="E313" s="23"/>
    </row>
    <row r="314" spans="1:5" x14ac:dyDescent="0.25">
      <c r="A314" s="186"/>
      <c r="B314" s="13" t="s">
        <v>231</v>
      </c>
      <c r="C314" s="16"/>
      <c r="D314" s="16"/>
      <c r="E314" s="23"/>
    </row>
    <row r="315" spans="1:5" x14ac:dyDescent="0.25">
      <c r="A315" s="186"/>
      <c r="B315" s="13" t="s">
        <v>232</v>
      </c>
      <c r="C315" s="16"/>
      <c r="D315" s="16"/>
      <c r="E315" s="23"/>
    </row>
    <row r="316" spans="1:5" x14ac:dyDescent="0.25">
      <c r="A316" s="186"/>
      <c r="B316" s="13" t="s">
        <v>233</v>
      </c>
      <c r="C316" s="14">
        <v>11</v>
      </c>
      <c r="D316" s="14">
        <v>19</v>
      </c>
      <c r="E316" s="24">
        <v>1</v>
      </c>
    </row>
    <row r="317" spans="1:5" x14ac:dyDescent="0.25">
      <c r="A317" s="186"/>
      <c r="B317" s="13" t="s">
        <v>234</v>
      </c>
      <c r="C317" s="16"/>
      <c r="D317" s="16"/>
      <c r="E317" s="23"/>
    </row>
    <row r="318" spans="1:5" x14ac:dyDescent="0.25">
      <c r="A318" s="186"/>
      <c r="B318" s="13" t="s">
        <v>235</v>
      </c>
      <c r="C318" s="16"/>
      <c r="D318" s="16"/>
      <c r="E318" s="23"/>
    </row>
    <row r="319" spans="1:5" x14ac:dyDescent="0.25">
      <c r="A319" s="186"/>
      <c r="B319" s="13" t="s">
        <v>236</v>
      </c>
      <c r="C319" s="14">
        <v>27</v>
      </c>
      <c r="D319" s="14">
        <v>52</v>
      </c>
      <c r="E319" s="24">
        <v>1</v>
      </c>
    </row>
    <row r="320" spans="1:5" x14ac:dyDescent="0.25">
      <c r="A320" s="186"/>
      <c r="B320" s="13" t="s">
        <v>237</v>
      </c>
      <c r="C320" s="14">
        <v>145</v>
      </c>
      <c r="D320" s="14">
        <v>155</v>
      </c>
      <c r="E320" s="24">
        <v>1</v>
      </c>
    </row>
    <row r="321" spans="1:5" x14ac:dyDescent="0.25">
      <c r="A321" s="186"/>
      <c r="B321" s="13" t="s">
        <v>238</v>
      </c>
      <c r="C321" s="14">
        <v>21</v>
      </c>
      <c r="D321" s="14">
        <v>33</v>
      </c>
      <c r="E321" s="24">
        <v>2</v>
      </c>
    </row>
    <row r="322" spans="1:5" x14ac:dyDescent="0.25">
      <c r="A322" s="186"/>
      <c r="B322" s="13" t="s">
        <v>239</v>
      </c>
      <c r="C322" s="14">
        <v>7</v>
      </c>
      <c r="D322" s="14">
        <v>12</v>
      </c>
      <c r="E322" s="24">
        <v>8</v>
      </c>
    </row>
    <row r="323" spans="1:5" x14ac:dyDescent="0.25">
      <c r="A323" s="186"/>
      <c r="B323" s="13" t="s">
        <v>240</v>
      </c>
      <c r="C323" s="16"/>
      <c r="D323" s="16"/>
      <c r="E323" s="23"/>
    </row>
    <row r="324" spans="1:5" x14ac:dyDescent="0.25">
      <c r="A324" s="186"/>
      <c r="B324" s="13" t="s">
        <v>241</v>
      </c>
      <c r="C324" s="16"/>
      <c r="D324" s="16"/>
      <c r="E324" s="23"/>
    </row>
    <row r="325" spans="1:5" x14ac:dyDescent="0.25">
      <c r="A325" s="186"/>
      <c r="B325" s="13" t="s">
        <v>242</v>
      </c>
      <c r="C325" s="14">
        <v>1</v>
      </c>
      <c r="D325" s="14">
        <v>3</v>
      </c>
      <c r="E325" s="24">
        <v>1</v>
      </c>
    </row>
    <row r="326" spans="1:5" x14ac:dyDescent="0.25">
      <c r="A326" s="186"/>
      <c r="B326" s="13" t="s">
        <v>243</v>
      </c>
      <c r="C326" s="16"/>
      <c r="D326" s="16"/>
      <c r="E326" s="23"/>
    </row>
    <row r="327" spans="1:5" x14ac:dyDescent="0.25">
      <c r="A327" s="186"/>
      <c r="B327" s="13" t="s">
        <v>244</v>
      </c>
      <c r="C327" s="16"/>
      <c r="D327" s="16"/>
      <c r="E327" s="23"/>
    </row>
    <row r="328" spans="1:5" x14ac:dyDescent="0.25">
      <c r="A328" s="186"/>
      <c r="B328" s="13" t="s">
        <v>245</v>
      </c>
      <c r="C328" s="14">
        <v>3</v>
      </c>
      <c r="D328" s="14">
        <v>2</v>
      </c>
      <c r="E328" s="24">
        <v>0</v>
      </c>
    </row>
    <row r="329" spans="1:5" x14ac:dyDescent="0.25">
      <c r="A329" s="186"/>
      <c r="B329" s="13" t="s">
        <v>246</v>
      </c>
      <c r="C329" s="14">
        <v>15</v>
      </c>
      <c r="D329" s="14">
        <v>14</v>
      </c>
      <c r="E329" s="24">
        <v>4</v>
      </c>
    </row>
    <row r="330" spans="1:5" x14ac:dyDescent="0.25">
      <c r="A330" s="186"/>
      <c r="B330" s="13" t="s">
        <v>247</v>
      </c>
      <c r="C330" s="14">
        <v>1</v>
      </c>
      <c r="D330" s="14">
        <v>3</v>
      </c>
      <c r="E330" s="24">
        <v>1</v>
      </c>
    </row>
    <row r="331" spans="1:5" x14ac:dyDescent="0.25">
      <c r="A331" s="186"/>
      <c r="B331" s="13" t="s">
        <v>248</v>
      </c>
      <c r="C331" s="14">
        <v>6</v>
      </c>
      <c r="D331" s="14">
        <v>10</v>
      </c>
      <c r="E331" s="24">
        <v>1</v>
      </c>
    </row>
    <row r="332" spans="1:5" x14ac:dyDescent="0.25">
      <c r="A332" s="186"/>
      <c r="B332" s="13" t="s">
        <v>249</v>
      </c>
      <c r="C332" s="16"/>
      <c r="D332" s="16"/>
      <c r="E332" s="23"/>
    </row>
    <row r="333" spans="1:5" x14ac:dyDescent="0.25">
      <c r="A333" s="186"/>
      <c r="B333" s="13" t="s">
        <v>250</v>
      </c>
      <c r="C333" s="16"/>
      <c r="D333" s="16"/>
      <c r="E333" s="23"/>
    </row>
    <row r="334" spans="1:5" x14ac:dyDescent="0.25">
      <c r="A334" s="186"/>
      <c r="B334" s="13" t="s">
        <v>251</v>
      </c>
      <c r="C334" s="14">
        <v>0</v>
      </c>
      <c r="D334" s="14">
        <v>2</v>
      </c>
      <c r="E334" s="24">
        <v>0</v>
      </c>
    </row>
    <row r="335" spans="1:5" x14ac:dyDescent="0.25">
      <c r="A335" s="186"/>
      <c r="B335" s="13" t="s">
        <v>252</v>
      </c>
      <c r="C335" s="14">
        <v>11</v>
      </c>
      <c r="D335" s="14">
        <v>19</v>
      </c>
      <c r="E335" s="24">
        <v>9</v>
      </c>
    </row>
    <row r="336" spans="1:5" x14ac:dyDescent="0.25">
      <c r="A336" s="186"/>
      <c r="B336" s="13" t="s">
        <v>253</v>
      </c>
      <c r="C336" s="14">
        <v>60</v>
      </c>
      <c r="D336" s="14">
        <v>21</v>
      </c>
      <c r="E336" s="24">
        <v>37</v>
      </c>
    </row>
    <row r="337" spans="1:5" x14ac:dyDescent="0.25">
      <c r="A337" s="186"/>
      <c r="B337" s="13" t="s">
        <v>254</v>
      </c>
      <c r="C337" s="16"/>
      <c r="D337" s="16"/>
      <c r="E337" s="23"/>
    </row>
    <row r="338" spans="1:5" x14ac:dyDescent="0.25">
      <c r="A338" s="186"/>
      <c r="B338" s="13" t="s">
        <v>255</v>
      </c>
      <c r="C338" s="14">
        <v>2</v>
      </c>
      <c r="D338" s="14">
        <v>1</v>
      </c>
      <c r="E338" s="24">
        <v>2</v>
      </c>
    </row>
    <row r="339" spans="1:5" x14ac:dyDescent="0.25">
      <c r="A339" s="186"/>
      <c r="B339" s="13" t="s">
        <v>256</v>
      </c>
      <c r="C339" s="16"/>
      <c r="D339" s="16"/>
      <c r="E339" s="23"/>
    </row>
    <row r="340" spans="1:5" x14ac:dyDescent="0.25">
      <c r="A340" s="186"/>
      <c r="B340" s="13" t="s">
        <v>257</v>
      </c>
      <c r="C340" s="14">
        <v>2</v>
      </c>
      <c r="D340" s="14">
        <v>1</v>
      </c>
      <c r="E340" s="24">
        <v>1</v>
      </c>
    </row>
    <row r="341" spans="1:5" x14ac:dyDescent="0.25">
      <c r="A341" s="186"/>
      <c r="B341" s="13" t="s">
        <v>258</v>
      </c>
      <c r="C341" s="16"/>
      <c r="D341" s="16"/>
      <c r="E341" s="23"/>
    </row>
    <row r="342" spans="1:5" x14ac:dyDescent="0.25">
      <c r="A342" s="186"/>
      <c r="B342" s="13" t="s">
        <v>259</v>
      </c>
      <c r="C342" s="14">
        <v>1</v>
      </c>
      <c r="D342" s="14">
        <v>2</v>
      </c>
      <c r="E342" s="24">
        <v>1</v>
      </c>
    </row>
    <row r="343" spans="1:5" x14ac:dyDescent="0.25">
      <c r="A343" s="186"/>
      <c r="B343" s="13" t="s">
        <v>260</v>
      </c>
      <c r="C343" s="16"/>
      <c r="D343" s="16"/>
      <c r="E343" s="23"/>
    </row>
    <row r="344" spans="1:5" x14ac:dyDescent="0.25">
      <c r="A344" s="187"/>
      <c r="B344" s="13" t="s">
        <v>261</v>
      </c>
      <c r="C344" s="14">
        <v>6</v>
      </c>
      <c r="D344" s="14">
        <v>22</v>
      </c>
      <c r="E344" s="24">
        <v>1</v>
      </c>
    </row>
    <row r="345" spans="1:5" x14ac:dyDescent="0.25">
      <c r="A345" s="185" t="s">
        <v>262</v>
      </c>
      <c r="B345" s="13" t="s">
        <v>263</v>
      </c>
      <c r="C345" s="16"/>
      <c r="D345" s="16"/>
      <c r="E345" s="23"/>
    </row>
    <row r="346" spans="1:5" x14ac:dyDescent="0.25">
      <c r="A346" s="186"/>
      <c r="B346" s="13" t="s">
        <v>264</v>
      </c>
      <c r="C346" s="16"/>
      <c r="D346" s="16"/>
      <c r="E346" s="23"/>
    </row>
    <row r="347" spans="1:5" x14ac:dyDescent="0.25">
      <c r="A347" s="186"/>
      <c r="B347" s="13" t="s">
        <v>265</v>
      </c>
      <c r="C347" s="16"/>
      <c r="D347" s="16"/>
      <c r="E347" s="23"/>
    </row>
    <row r="348" spans="1:5" x14ac:dyDescent="0.25">
      <c r="A348" s="186"/>
      <c r="B348" s="13" t="s">
        <v>266</v>
      </c>
      <c r="C348" s="16"/>
      <c r="D348" s="16"/>
      <c r="E348" s="23"/>
    </row>
    <row r="349" spans="1:5" x14ac:dyDescent="0.25">
      <c r="A349" s="186"/>
      <c r="B349" s="13" t="s">
        <v>267</v>
      </c>
      <c r="C349" s="16"/>
      <c r="D349" s="16"/>
      <c r="E349" s="23"/>
    </row>
    <row r="350" spans="1:5" x14ac:dyDescent="0.25">
      <c r="A350" s="186"/>
      <c r="B350" s="13" t="s">
        <v>268</v>
      </c>
      <c r="C350" s="14">
        <v>2</v>
      </c>
      <c r="D350" s="14">
        <v>1</v>
      </c>
      <c r="E350" s="24">
        <v>1</v>
      </c>
    </row>
    <row r="351" spans="1:5" x14ac:dyDescent="0.25">
      <c r="A351" s="186"/>
      <c r="B351" s="13" t="s">
        <v>269</v>
      </c>
      <c r="C351" s="16"/>
      <c r="D351" s="16"/>
      <c r="E351" s="23"/>
    </row>
    <row r="352" spans="1:5" x14ac:dyDescent="0.25">
      <c r="A352" s="186"/>
      <c r="B352" s="13" t="s">
        <v>270</v>
      </c>
      <c r="C352" s="16"/>
      <c r="D352" s="16"/>
      <c r="E352" s="23"/>
    </row>
    <row r="353" spans="1:5" x14ac:dyDescent="0.25">
      <c r="A353" s="186"/>
      <c r="B353" s="13" t="s">
        <v>271</v>
      </c>
      <c r="C353" s="16"/>
      <c r="D353" s="16"/>
      <c r="E353" s="23"/>
    </row>
    <row r="354" spans="1:5" x14ac:dyDescent="0.25">
      <c r="A354" s="186"/>
      <c r="B354" s="13" t="s">
        <v>272</v>
      </c>
      <c r="C354" s="16"/>
      <c r="D354" s="16"/>
      <c r="E354" s="23"/>
    </row>
    <row r="355" spans="1:5" x14ac:dyDescent="0.25">
      <c r="A355" s="187"/>
      <c r="B355" s="13" t="s">
        <v>273</v>
      </c>
      <c r="C355" s="16"/>
      <c r="D355" s="16"/>
      <c r="E355" s="23"/>
    </row>
    <row r="356" spans="1:5" x14ac:dyDescent="0.25">
      <c r="A356" s="185" t="s">
        <v>274</v>
      </c>
      <c r="B356" s="13" t="s">
        <v>275</v>
      </c>
      <c r="C356" s="14">
        <v>13</v>
      </c>
      <c r="D356" s="14">
        <v>19</v>
      </c>
      <c r="E356" s="24">
        <v>0</v>
      </c>
    </row>
    <row r="357" spans="1:5" x14ac:dyDescent="0.25">
      <c r="A357" s="186"/>
      <c r="B357" s="13" t="s">
        <v>276</v>
      </c>
      <c r="C357" s="16"/>
      <c r="D357" s="16"/>
      <c r="E357" s="23"/>
    </row>
    <row r="358" spans="1:5" x14ac:dyDescent="0.25">
      <c r="A358" s="186"/>
      <c r="B358" s="13" t="s">
        <v>277</v>
      </c>
      <c r="C358" s="16"/>
      <c r="D358" s="16"/>
      <c r="E358" s="23"/>
    </row>
    <row r="359" spans="1:5" x14ac:dyDescent="0.25">
      <c r="A359" s="186"/>
      <c r="B359" s="13" t="s">
        <v>278</v>
      </c>
      <c r="C359" s="14">
        <v>2</v>
      </c>
      <c r="D359" s="14">
        <v>0</v>
      </c>
      <c r="E359" s="24">
        <v>0</v>
      </c>
    </row>
    <row r="360" spans="1:5" x14ac:dyDescent="0.25">
      <c r="A360" s="186"/>
      <c r="B360" s="13" t="s">
        <v>279</v>
      </c>
      <c r="C360" s="16"/>
      <c r="D360" s="16"/>
      <c r="E360" s="23"/>
    </row>
    <row r="361" spans="1:5" x14ac:dyDescent="0.25">
      <c r="A361" s="186"/>
      <c r="B361" s="13" t="s">
        <v>280</v>
      </c>
      <c r="C361" s="16"/>
      <c r="D361" s="16"/>
      <c r="E361" s="23"/>
    </row>
    <row r="362" spans="1:5" x14ac:dyDescent="0.25">
      <c r="A362" s="186"/>
      <c r="B362" s="13" t="s">
        <v>281</v>
      </c>
      <c r="C362" s="16"/>
      <c r="D362" s="16"/>
      <c r="E362" s="23"/>
    </row>
    <row r="363" spans="1:5" x14ac:dyDescent="0.25">
      <c r="A363" s="186"/>
      <c r="B363" s="13" t="s">
        <v>282</v>
      </c>
      <c r="C363" s="16"/>
      <c r="D363" s="16"/>
      <c r="E363" s="23"/>
    </row>
    <row r="364" spans="1:5" x14ac:dyDescent="0.25">
      <c r="A364" s="187"/>
      <c r="B364" s="13" t="s">
        <v>283</v>
      </c>
      <c r="C364" s="16"/>
      <c r="D364" s="16"/>
      <c r="E364" s="23"/>
    </row>
    <row r="365" spans="1:5" x14ac:dyDescent="0.25">
      <c r="A365" s="185" t="s">
        <v>284</v>
      </c>
      <c r="B365" s="13" t="s">
        <v>285</v>
      </c>
      <c r="C365" s="16"/>
      <c r="D365" s="16"/>
      <c r="E365" s="23"/>
    </row>
    <row r="366" spans="1:5" x14ac:dyDescent="0.25">
      <c r="A366" s="186"/>
      <c r="B366" s="13" t="s">
        <v>286</v>
      </c>
      <c r="C366" s="16"/>
      <c r="D366" s="16"/>
      <c r="E366" s="23"/>
    </row>
    <row r="367" spans="1:5" x14ac:dyDescent="0.25">
      <c r="A367" s="186"/>
      <c r="B367" s="13" t="s">
        <v>287</v>
      </c>
      <c r="C367" s="16"/>
      <c r="D367" s="16"/>
      <c r="E367" s="23"/>
    </row>
    <row r="368" spans="1:5" x14ac:dyDescent="0.25">
      <c r="A368" s="186"/>
      <c r="B368" s="13" t="s">
        <v>288</v>
      </c>
      <c r="C368" s="14">
        <v>5</v>
      </c>
      <c r="D368" s="14">
        <v>5</v>
      </c>
      <c r="E368" s="24">
        <v>0</v>
      </c>
    </row>
    <row r="369" spans="1:5" x14ac:dyDescent="0.25">
      <c r="A369" s="186"/>
      <c r="B369" s="13" t="s">
        <v>204</v>
      </c>
      <c r="C369" s="16"/>
      <c r="D369" s="16"/>
      <c r="E369" s="23"/>
    </row>
    <row r="370" spans="1:5" x14ac:dyDescent="0.25">
      <c r="A370" s="186"/>
      <c r="B370" s="13" t="s">
        <v>289</v>
      </c>
      <c r="C370" s="16"/>
      <c r="D370" s="16"/>
      <c r="E370" s="23"/>
    </row>
    <row r="371" spans="1:5" x14ac:dyDescent="0.25">
      <c r="A371" s="186"/>
      <c r="B371" s="13" t="s">
        <v>290</v>
      </c>
      <c r="C371" s="14">
        <v>1</v>
      </c>
      <c r="D371" s="14">
        <v>0</v>
      </c>
      <c r="E371" s="24">
        <v>2</v>
      </c>
    </row>
    <row r="372" spans="1:5" x14ac:dyDescent="0.25">
      <c r="A372" s="186"/>
      <c r="B372" s="13" t="s">
        <v>291</v>
      </c>
      <c r="C372" s="14">
        <v>8</v>
      </c>
      <c r="D372" s="14">
        <v>10</v>
      </c>
      <c r="E372" s="24">
        <v>0</v>
      </c>
    </row>
    <row r="373" spans="1:5" x14ac:dyDescent="0.25">
      <c r="A373" s="186"/>
      <c r="B373" s="13" t="s">
        <v>292</v>
      </c>
      <c r="C373" s="16"/>
      <c r="D373" s="16"/>
      <c r="E373" s="23"/>
    </row>
    <row r="374" spans="1:5" x14ac:dyDescent="0.25">
      <c r="A374" s="186"/>
      <c r="B374" s="13" t="s">
        <v>293</v>
      </c>
      <c r="C374" s="16"/>
      <c r="D374" s="16"/>
      <c r="E374" s="23"/>
    </row>
    <row r="375" spans="1:5" x14ac:dyDescent="0.25">
      <c r="A375" s="186"/>
      <c r="B375" s="13" t="s">
        <v>294</v>
      </c>
      <c r="C375" s="16"/>
      <c r="D375" s="16"/>
      <c r="E375" s="23"/>
    </row>
    <row r="376" spans="1:5" x14ac:dyDescent="0.25">
      <c r="A376" s="186"/>
      <c r="B376" s="13" t="s">
        <v>295</v>
      </c>
      <c r="C376" s="16"/>
      <c r="D376" s="16"/>
      <c r="E376" s="23"/>
    </row>
    <row r="377" spans="1:5" x14ac:dyDescent="0.25">
      <c r="A377" s="187"/>
      <c r="B377" s="13" t="s">
        <v>296</v>
      </c>
      <c r="C377" s="16"/>
      <c r="D377" s="16"/>
      <c r="E377" s="23"/>
    </row>
  </sheetData>
  <sheetProtection algorithmName="SHA-512" hashValue="bGDdmh0D8AqIsMyHbzqsNetJfSoChrt0pcMYkLuPDs+GTHyamzJV/Jqh8bNFbgLVxgbSV82QGR6vnyJIontueA==" saltValue="esucmeAEKM2L/stl9yFex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EFFB-AB13-435F-9704-035ECE81A60F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403</v>
      </c>
      <c r="F4" s="161" t="s">
        <v>1812</v>
      </c>
      <c r="G4" s="163">
        <f>DatosViolenciaGénero!E82</f>
        <v>20</v>
      </c>
      <c r="H4" s="164"/>
    </row>
    <row r="5" spans="1:30" x14ac:dyDescent="0.2">
      <c r="C5" s="161" t="s">
        <v>35</v>
      </c>
      <c r="D5" s="162">
        <f>DatosViolenciaGénero!C5</f>
        <v>43</v>
      </c>
      <c r="F5" s="161" t="s">
        <v>1813</v>
      </c>
      <c r="G5" s="163">
        <f>DatosViolenciaGénero!F82</f>
        <v>70</v>
      </c>
      <c r="H5" s="164"/>
    </row>
    <row r="6" spans="1:30" x14ac:dyDescent="0.2">
      <c r="C6" s="161" t="s">
        <v>1814</v>
      </c>
      <c r="D6" s="171">
        <f>DatosViolenciaGénero!C8</f>
        <v>198</v>
      </c>
    </row>
    <row r="7" spans="1:30" x14ac:dyDescent="0.2">
      <c r="C7" s="161" t="s">
        <v>55</v>
      </c>
      <c r="D7" s="171">
        <f>DatosViolenciaGénero!C9</f>
        <v>0</v>
      </c>
    </row>
    <row r="8" spans="1:30" x14ac:dyDescent="0.2">
      <c r="C8" s="161" t="s">
        <v>1818</v>
      </c>
      <c r="D8" s="162">
        <f>DatosViolenciaGénero!C11</f>
        <v>0</v>
      </c>
    </row>
    <row r="9" spans="1:30" x14ac:dyDescent="0.2">
      <c r="C9" s="161" t="s">
        <v>1819</v>
      </c>
      <c r="D9" s="162">
        <f>DatosViolenciaGénero!C12</f>
        <v>0</v>
      </c>
    </row>
    <row r="10" spans="1:30" x14ac:dyDescent="0.2">
      <c r="C10" s="161" t="s">
        <v>1811</v>
      </c>
      <c r="D10" s="171">
        <f>DatosViolenciaGénero!C6</f>
        <v>32</v>
      </c>
    </row>
    <row r="11" spans="1:30" x14ac:dyDescent="0.2">
      <c r="C11" s="161" t="s">
        <v>1815</v>
      </c>
      <c r="D11" s="171">
        <f>DatosViolenciaGénero!C10</f>
        <v>0</v>
      </c>
    </row>
    <row r="20" spans="3:32" x14ac:dyDescent="0.2">
      <c r="C20" s="166"/>
      <c r="D20" s="166"/>
    </row>
    <row r="21" spans="3:32" x14ac:dyDescent="0.2">
      <c r="C21" s="167"/>
      <c r="D21" s="167"/>
    </row>
    <row r="22" spans="3:32" s="166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WdsyQgMNMBf2DfAPkTlZF+iaQB5BvQ9cHuNJAsBZBhxzTxRw99BbONUimy2w6XnWM0gOCwkpOaiNLsY7s1U2vA==" saltValue="xvQ9txBiahQPqQ4Y4Z1Ql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3C48-3D7F-45C6-80B6-13FE3F75578E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dwjJsy3yybAWIKZuc/yYXS+zhTxDDu96sYtfNhXb1SeepxKIbSQyWZBOmBqJ7U4wsYjvWmLb/i3gJ5ENAttTFQ==" saltValue="HLDNFWII6LeuOXkrCbMrE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04EF-2EAF-4C85-8DA8-55117B545952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cobk8IlGdNxzBmaQ+50wJcJHg8oblaybJTwcXxEN0D2wp64tUO2shvWm0V/Yjg+zRISnoTHURUArXuMl0N3bjw==" saltValue="vvO9kv5jLaoek5HxnqEZS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B266-4F13-4C77-9F63-DF296D1CB1A0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">
      <c r="M6" s="176">
        <f>DatosMedioAmbiente!C53</f>
        <v>1</v>
      </c>
      <c r="N6" s="176">
        <f>DatosMedioAmbiente!C55</f>
        <v>0</v>
      </c>
      <c r="O6" s="176">
        <f>DatosMedioAmbiente!C57</f>
        <v>0</v>
      </c>
      <c r="P6" s="176">
        <f>DatosMedioAmbiente!C59</f>
        <v>0</v>
      </c>
      <c r="Q6" s="176">
        <f>DatosMedioAmbiente!C61</f>
        <v>0</v>
      </c>
      <c r="R6" s="176">
        <f>DatosMedioAmbiente!C63</f>
        <v>4</v>
      </c>
      <c r="S6" s="174"/>
      <c r="U6" s="177">
        <f>DatosMedioAmbiente!C54</f>
        <v>1</v>
      </c>
      <c r="V6" s="177">
        <f>DatosMedioAmbiente!C56</f>
        <v>1</v>
      </c>
      <c r="W6" s="177">
        <f>DatosMedioAmbiente!C58</f>
        <v>0</v>
      </c>
      <c r="X6" s="177">
        <f>DatosMedioAmbiente!C60</f>
        <v>0</v>
      </c>
      <c r="Y6" s="177">
        <f>DatosMedioAmbiente!C62</f>
        <v>0</v>
      </c>
      <c r="Z6" s="177">
        <f>DatosMedioAmbiente!C64</f>
        <v>0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RNzovEASX26WZqXw1FDQZ0ZE4DSLrQYXH481efOfffyvAiXxFbtb406VvvRYJfuyCHQKgjCRWFCTx7jdPHc30Q==" saltValue="t3/q7FPjsFxacCuN789qk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D770-746C-413D-ACFE-0366C47581DC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1753</v>
      </c>
      <c r="C2" s="91" t="s">
        <v>1741</v>
      </c>
      <c r="D2" s="91" t="s">
        <v>1624</v>
      </c>
      <c r="E2" s="91" t="s">
        <v>1624</v>
      </c>
      <c r="F2" s="91" t="s">
        <v>106</v>
      </c>
      <c r="G2" s="91" t="s">
        <v>1639</v>
      </c>
      <c r="H2" s="91" t="s">
        <v>970</v>
      </c>
      <c r="I2" s="91" t="s">
        <v>1624</v>
      </c>
      <c r="J2" s="91" t="s">
        <v>1624</v>
      </c>
      <c r="K2" s="91" t="s">
        <v>1624</v>
      </c>
      <c r="L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D2" s="91" t="s">
        <v>642</v>
      </c>
      <c r="AE2" s="91" t="s">
        <v>1179</v>
      </c>
      <c r="AF2" s="91" t="s">
        <v>1189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V2" s="91" t="s">
        <v>642</v>
      </c>
      <c r="AW2" s="91" t="s">
        <v>1179</v>
      </c>
      <c r="AX2" s="91" t="s">
        <v>1179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329</v>
      </c>
      <c r="BE2" s="91" t="s">
        <v>1662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1754</v>
      </c>
      <c r="C3" s="91" t="s">
        <v>1742</v>
      </c>
      <c r="D3" s="91" t="s">
        <v>1625</v>
      </c>
      <c r="E3" s="91" t="s">
        <v>1625</v>
      </c>
      <c r="G3" s="91" t="s">
        <v>106</v>
      </c>
      <c r="H3" s="91" t="s">
        <v>1637</v>
      </c>
      <c r="I3" s="91" t="s">
        <v>1625</v>
      </c>
      <c r="J3" s="91" t="s">
        <v>970</v>
      </c>
      <c r="K3" s="91" t="s">
        <v>1625</v>
      </c>
      <c r="L3" s="91" t="s">
        <v>1626</v>
      </c>
      <c r="N3" s="91" t="s">
        <v>1644</v>
      </c>
      <c r="O3" s="91" t="s">
        <v>1626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D3" s="91" t="s">
        <v>644</v>
      </c>
      <c r="AE3" s="91" t="s">
        <v>1180</v>
      </c>
      <c r="AF3" s="91" t="s">
        <v>1122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644</v>
      </c>
      <c r="AW3" s="91" t="s">
        <v>1183</v>
      </c>
      <c r="AX3" s="91" t="s">
        <v>1180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957</v>
      </c>
      <c r="BE3" s="91" t="s">
        <v>1663</v>
      </c>
      <c r="BG3" s="91" t="s">
        <v>109</v>
      </c>
      <c r="BH3" s="91" t="s">
        <v>1139</v>
      </c>
    </row>
    <row r="4" spans="1:61" x14ac:dyDescent="0.2">
      <c r="A4" s="91" t="s">
        <v>1760</v>
      </c>
      <c r="B4" s="91" t="s">
        <v>105</v>
      </c>
      <c r="C4" s="91" t="s">
        <v>1743</v>
      </c>
      <c r="D4" s="91" t="s">
        <v>1626</v>
      </c>
      <c r="E4" s="91" t="s">
        <v>1626</v>
      </c>
      <c r="H4" s="91" t="s">
        <v>1638</v>
      </c>
      <c r="I4" s="91" t="s">
        <v>970</v>
      </c>
      <c r="J4" s="91" t="s">
        <v>1639</v>
      </c>
      <c r="K4" s="91" t="s">
        <v>1628</v>
      </c>
      <c r="L4" s="91" t="s">
        <v>1627</v>
      </c>
      <c r="O4" s="91" t="s">
        <v>970</v>
      </c>
      <c r="P4" s="91" t="s">
        <v>1673</v>
      </c>
      <c r="Q4" s="91" t="s">
        <v>1673</v>
      </c>
      <c r="R4" s="91" t="s">
        <v>1037</v>
      </c>
      <c r="S4" s="91" t="s">
        <v>1672</v>
      </c>
      <c r="T4" s="91" t="s">
        <v>1672</v>
      </c>
      <c r="V4" s="91" t="s">
        <v>26</v>
      </c>
      <c r="W4" s="91" t="s">
        <v>1767</v>
      </c>
      <c r="AD4" s="91" t="s">
        <v>646</v>
      </c>
      <c r="AF4" s="91" t="s">
        <v>1190</v>
      </c>
      <c r="AI4" s="91" t="s">
        <v>236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958</v>
      </c>
      <c r="BE4" s="91" t="s">
        <v>1664</v>
      </c>
      <c r="BG4" s="91" t="s">
        <v>1055</v>
      </c>
    </row>
    <row r="5" spans="1:61" x14ac:dyDescent="0.2">
      <c r="A5" s="91" t="s">
        <v>1026</v>
      </c>
      <c r="B5" s="91" t="s">
        <v>106</v>
      </c>
      <c r="C5" s="91" t="s">
        <v>169</v>
      </c>
      <c r="D5" s="91" t="s">
        <v>1628</v>
      </c>
      <c r="E5" s="91" t="s">
        <v>1628</v>
      </c>
      <c r="H5" s="91" t="s">
        <v>1639</v>
      </c>
      <c r="I5" s="91" t="s">
        <v>1638</v>
      </c>
      <c r="J5" s="91" t="s">
        <v>1642</v>
      </c>
      <c r="K5" s="91" t="s">
        <v>1648</v>
      </c>
      <c r="L5" s="91" t="s">
        <v>1628</v>
      </c>
      <c r="O5" s="91" t="s">
        <v>1639</v>
      </c>
      <c r="P5" s="91" t="s">
        <v>1676</v>
      </c>
      <c r="Q5" s="91" t="s">
        <v>1676</v>
      </c>
      <c r="R5" s="91" t="s">
        <v>1038</v>
      </c>
      <c r="S5" s="91" t="s">
        <v>1674</v>
      </c>
      <c r="T5" s="91" t="s">
        <v>1674</v>
      </c>
      <c r="V5" s="91" t="s">
        <v>28</v>
      </c>
      <c r="AD5" s="91" t="s">
        <v>650</v>
      </c>
      <c r="AI5" s="91" t="s">
        <v>237</v>
      </c>
      <c r="AL5" s="91" t="s">
        <v>650</v>
      </c>
      <c r="AM5" s="91" t="s">
        <v>650</v>
      </c>
      <c r="AN5" s="91" t="s">
        <v>648</v>
      </c>
      <c r="AO5" s="91" t="s">
        <v>648</v>
      </c>
      <c r="AV5" s="91" t="s">
        <v>648</v>
      </c>
      <c r="AY5" s="91" t="s">
        <v>1001</v>
      </c>
      <c r="AZ5" s="91" t="s">
        <v>1007</v>
      </c>
      <c r="BC5" s="91" t="s">
        <v>981</v>
      </c>
      <c r="BD5" s="91" t="s">
        <v>959</v>
      </c>
      <c r="BE5" s="91" t="s">
        <v>1804</v>
      </c>
    </row>
    <row r="6" spans="1:61" x14ac:dyDescent="0.2">
      <c r="A6" s="91" t="s">
        <v>1761</v>
      </c>
      <c r="C6" s="91" t="s">
        <v>1744</v>
      </c>
      <c r="D6" s="91" t="s">
        <v>1632</v>
      </c>
      <c r="E6" s="91" t="s">
        <v>1631</v>
      </c>
      <c r="H6" s="91" t="s">
        <v>1642</v>
      </c>
      <c r="I6" s="91" t="s">
        <v>1639</v>
      </c>
      <c r="J6" s="91" t="s">
        <v>1644</v>
      </c>
      <c r="O6" s="91" t="s">
        <v>1642</v>
      </c>
      <c r="R6" s="91" t="s">
        <v>1039</v>
      </c>
      <c r="S6" s="91" t="s">
        <v>1676</v>
      </c>
      <c r="T6" s="91" t="s">
        <v>1676</v>
      </c>
      <c r="AD6" s="91" t="s">
        <v>652</v>
      </c>
      <c r="AI6" s="91" t="s">
        <v>238</v>
      </c>
      <c r="AL6" s="91" t="s">
        <v>652</v>
      </c>
      <c r="AM6" s="91" t="s">
        <v>652</v>
      </c>
      <c r="AN6" s="91" t="s">
        <v>650</v>
      </c>
      <c r="AO6" s="91" t="s">
        <v>650</v>
      </c>
      <c r="AV6" s="91" t="s">
        <v>650</v>
      </c>
      <c r="AY6" s="91" t="s">
        <v>1002</v>
      </c>
      <c r="AZ6" s="91" t="s">
        <v>1002</v>
      </c>
      <c r="BC6" s="91" t="s">
        <v>982</v>
      </c>
      <c r="BD6" s="91" t="s">
        <v>960</v>
      </c>
      <c r="BE6" s="91" t="s">
        <v>1016</v>
      </c>
    </row>
    <row r="7" spans="1:61" x14ac:dyDescent="0.2">
      <c r="C7" s="91" t="s">
        <v>1746</v>
      </c>
      <c r="D7" s="91" t="s">
        <v>970</v>
      </c>
      <c r="E7" s="91" t="s">
        <v>970</v>
      </c>
      <c r="H7" s="91" t="s">
        <v>1644</v>
      </c>
      <c r="I7" s="91" t="s">
        <v>1642</v>
      </c>
      <c r="J7" s="91" t="s">
        <v>106</v>
      </c>
      <c r="O7" s="91" t="s">
        <v>1644</v>
      </c>
      <c r="R7" s="91" t="s">
        <v>1041</v>
      </c>
      <c r="AD7" s="91" t="s">
        <v>654</v>
      </c>
      <c r="AI7" s="91" t="s">
        <v>106</v>
      </c>
      <c r="AN7" s="91" t="s">
        <v>652</v>
      </c>
      <c r="AO7" s="91" t="s">
        <v>652</v>
      </c>
      <c r="AV7" s="91" t="s">
        <v>652</v>
      </c>
      <c r="BC7" s="91" t="s">
        <v>1801</v>
      </c>
      <c r="BD7" s="91" t="s">
        <v>513</v>
      </c>
      <c r="BE7" s="91" t="s">
        <v>1667</v>
      </c>
    </row>
    <row r="8" spans="1:61" x14ac:dyDescent="0.2">
      <c r="C8" s="91" t="s">
        <v>204</v>
      </c>
      <c r="D8" s="91" t="s">
        <v>1638</v>
      </c>
      <c r="E8" s="91" t="s">
        <v>1638</v>
      </c>
      <c r="H8" s="91" t="s">
        <v>106</v>
      </c>
      <c r="I8" s="91" t="s">
        <v>1644</v>
      </c>
      <c r="O8" s="91" t="s">
        <v>106</v>
      </c>
      <c r="R8" s="91" t="s">
        <v>1044</v>
      </c>
      <c r="BC8" s="91" t="s">
        <v>984</v>
      </c>
      <c r="BD8" s="91" t="s">
        <v>961</v>
      </c>
    </row>
    <row r="9" spans="1:61" x14ac:dyDescent="0.2">
      <c r="C9" s="91" t="s">
        <v>1747</v>
      </c>
      <c r="D9" s="91" t="s">
        <v>1639</v>
      </c>
      <c r="E9" s="91" t="s">
        <v>1642</v>
      </c>
      <c r="I9" s="91" t="s">
        <v>1648</v>
      </c>
      <c r="BC9" s="91" t="s">
        <v>972</v>
      </c>
      <c r="BD9" s="91" t="s">
        <v>963</v>
      </c>
    </row>
    <row r="10" spans="1:61" x14ac:dyDescent="0.2">
      <c r="C10" s="91" t="s">
        <v>284</v>
      </c>
      <c r="D10" s="91" t="s">
        <v>1640</v>
      </c>
      <c r="E10" s="91" t="s">
        <v>1644</v>
      </c>
      <c r="I10" s="91" t="s">
        <v>106</v>
      </c>
      <c r="BD10" s="91" t="s">
        <v>964</v>
      </c>
    </row>
    <row r="11" spans="1:61" x14ac:dyDescent="0.2">
      <c r="D11" s="91" t="s">
        <v>1642</v>
      </c>
      <c r="E11" s="91" t="s">
        <v>1648</v>
      </c>
      <c r="BD11" s="91" t="s">
        <v>965</v>
      </c>
    </row>
    <row r="12" spans="1:61" x14ac:dyDescent="0.2">
      <c r="D12" s="91" t="s">
        <v>1644</v>
      </c>
      <c r="E12" s="91" t="s">
        <v>1649</v>
      </c>
      <c r="BD12" s="91" t="s">
        <v>106</v>
      </c>
    </row>
    <row r="13" spans="1:61" x14ac:dyDescent="0.2">
      <c r="D13" s="91" t="s">
        <v>1648</v>
      </c>
      <c r="BD13" s="91" t="s">
        <v>967</v>
      </c>
    </row>
    <row r="14" spans="1:61" x14ac:dyDescent="0.2">
      <c r="D14" s="91" t="s">
        <v>106</v>
      </c>
      <c r="BD14" s="91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DF7-9810-4F86-BDE8-2BD773E29F63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148</v>
      </c>
      <c r="D4" s="99">
        <f>SUM(DatosViolenciaGénero!D63:D69)</f>
        <v>66</v>
      </c>
    </row>
    <row r="5" spans="2:4" x14ac:dyDescent="0.2">
      <c r="B5" s="98" t="s">
        <v>1626</v>
      </c>
      <c r="C5" s="99">
        <f>SUM(DatosViolenciaGénero!C70:C73)</f>
        <v>61</v>
      </c>
      <c r="D5" s="99">
        <f>SUM(DatosViolenciaGénero!D70:D73)</f>
        <v>41</v>
      </c>
    </row>
    <row r="6" spans="2:4" ht="12.75" customHeight="1" x14ac:dyDescent="0.2">
      <c r="B6" s="98" t="s">
        <v>1672</v>
      </c>
      <c r="C6" s="99">
        <f>DatosViolenciaGénero!C74</f>
        <v>11</v>
      </c>
      <c r="D6" s="99">
        <f>DatosViolenciaGénero!D74</f>
        <v>2</v>
      </c>
    </row>
    <row r="7" spans="2:4" ht="12.75" customHeight="1" x14ac:dyDescent="0.2">
      <c r="B7" s="98" t="s">
        <v>1673</v>
      </c>
      <c r="C7" s="99">
        <f>SUM(DatosViolenciaGénero!C75:C77)</f>
        <v>0</v>
      </c>
      <c r="D7" s="99">
        <f>SUM(DatosViolenciaGénero!D75:D77)</f>
        <v>0</v>
      </c>
    </row>
    <row r="8" spans="2:4" ht="12.75" customHeight="1" x14ac:dyDescent="0.2">
      <c r="B8" s="98" t="s">
        <v>1674</v>
      </c>
      <c r="C8" s="99">
        <f>DatosViolenciaGénero!C81</f>
        <v>9</v>
      </c>
      <c r="D8" s="99">
        <f>DatosViolenciaGénero!D81</f>
        <v>5</v>
      </c>
    </row>
    <row r="9" spans="2:4" ht="12.75" customHeight="1" x14ac:dyDescent="0.2">
      <c r="B9" s="98" t="s">
        <v>1675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">
      <c r="B10" s="98" t="s">
        <v>1676</v>
      </c>
      <c r="C10" s="99">
        <f>SUM(DatosViolenciaGénero!C79:C80)</f>
        <v>45</v>
      </c>
      <c r="D10" s="99">
        <f>SUM(DatosViolenciaGénero!D79:D80)</f>
        <v>25</v>
      </c>
    </row>
    <row r="14" spans="2:4" ht="12.95" customHeight="1" thickTop="1" thickBot="1" x14ac:dyDescent="0.25">
      <c r="B14" s="219" t="s">
        <v>1680</v>
      </c>
      <c r="C14" s="219"/>
    </row>
    <row r="15" spans="2:4" ht="13.5" thickTop="1" x14ac:dyDescent="0.2">
      <c r="B15" s="100" t="s">
        <v>1678</v>
      </c>
      <c r="C15" s="101">
        <f>DatosViolenciaGénero!C38</f>
        <v>97</v>
      </c>
    </row>
    <row r="16" spans="2:4" ht="13.5" thickBot="1" x14ac:dyDescent="0.25">
      <c r="B16" s="102" t="s">
        <v>1679</v>
      </c>
      <c r="C16" s="103">
        <f>DatosViolenciaGénero!C39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B57D-441D-46AA-BB13-C44F1C90B7BA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24</v>
      </c>
      <c r="D4" s="99">
        <f>SUM(DatosViolenciaDoméstica!D48:D54)</f>
        <v>13</v>
      </c>
    </row>
    <row r="5" spans="2:4" x14ac:dyDescent="0.2">
      <c r="B5" s="98" t="s">
        <v>1626</v>
      </c>
      <c r="C5" s="99">
        <f>SUM(DatosViolenciaDoméstica!C55:C58)</f>
        <v>4</v>
      </c>
      <c r="D5" s="99">
        <f>SUM(DatosViolenciaDoméstica!D55:D58)</f>
        <v>4</v>
      </c>
    </row>
    <row r="6" spans="2:4" ht="12.75" customHeight="1" x14ac:dyDescent="0.2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">
      <c r="B7" s="98" t="s">
        <v>1673</v>
      </c>
      <c r="C7" s="99">
        <f>SUM(DatosViolenciaDoméstica!C60:C62)</f>
        <v>3</v>
      </c>
      <c r="D7" s="99">
        <f>SUM(DatosViolenciaDoméstica!D60:D62)</f>
        <v>3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7</v>
      </c>
      <c r="D10" s="99">
        <f>SUM(DatosViolenciaDoméstica!D64:D65)</f>
        <v>5</v>
      </c>
    </row>
    <row r="14" spans="2:4" ht="12.95" customHeight="1" thickTop="1" thickBot="1" x14ac:dyDescent="0.25">
      <c r="B14" s="219" t="s">
        <v>1677</v>
      </c>
      <c r="C14" s="219"/>
    </row>
    <row r="15" spans="2:4" ht="13.5" thickTop="1" x14ac:dyDescent="0.2">
      <c r="B15" s="100" t="s">
        <v>1678</v>
      </c>
      <c r="C15" s="101">
        <f>DatosViolenciaDoméstica!C33</f>
        <v>4</v>
      </c>
    </row>
    <row r="16" spans="2:4" ht="13.5" thickBot="1" x14ac:dyDescent="0.25">
      <c r="B16" s="102" t="s">
        <v>1679</v>
      </c>
      <c r="C16" s="103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F4E9-D29A-4326-BF80-0F7230AE0A5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0" t="s">
        <v>1661</v>
      </c>
      <c r="C3" s="220"/>
    </row>
    <row r="4" spans="2:3" x14ac:dyDescent="0.2">
      <c r="B4" s="92" t="s">
        <v>1662</v>
      </c>
      <c r="C4" s="93">
        <f>DatosMenores!C69</f>
        <v>105</v>
      </c>
    </row>
    <row r="5" spans="2:3" x14ac:dyDescent="0.2">
      <c r="B5" s="92" t="s">
        <v>1663</v>
      </c>
      <c r="C5" s="94">
        <f>DatosMenores!C70</f>
        <v>27</v>
      </c>
    </row>
    <row r="6" spans="2:3" x14ac:dyDescent="0.2">
      <c r="B6" s="92" t="s">
        <v>1664</v>
      </c>
      <c r="C6" s="94">
        <f>DatosMenores!C71</f>
        <v>100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5</v>
      </c>
    </row>
    <row r="9" spans="2:3" ht="25.5" x14ac:dyDescent="0.2">
      <c r="B9" s="92" t="s">
        <v>1666</v>
      </c>
      <c r="C9" s="94">
        <f>DatosMenores!C76</f>
        <v>0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1667</v>
      </c>
      <c r="C11" s="94">
        <f>DatosMenores!C77</f>
        <v>26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56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5718-17A8-4A4C-9AFD-E713792D835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1" t="s">
        <v>1624</v>
      </c>
      <c r="C11" s="221"/>
      <c r="D11" s="76">
        <f>DatosDelitos!C5+DatosDelitos!C13-DatosDelitos!C17</f>
        <v>2113</v>
      </c>
      <c r="E11" s="77">
        <f>DatosDelitos!H5+DatosDelitos!H13-DatosDelitos!H17</f>
        <v>96</v>
      </c>
      <c r="F11" s="77">
        <f>DatosDelitos!I5+DatosDelitos!I13-DatosDelitos!I17</f>
        <v>72</v>
      </c>
      <c r="G11" s="77">
        <f>DatosDelitos!J5+DatosDelitos!J13-DatosDelitos!J17</f>
        <v>3</v>
      </c>
      <c r="H11" s="78">
        <f>DatosDelitos!K5+DatosDelitos!K13-DatosDelitos!K17</f>
        <v>2</v>
      </c>
      <c r="I11" s="78">
        <f>DatosDelitos!L5+DatosDelitos!L13-DatosDelitos!L17</f>
        <v>0</v>
      </c>
      <c r="J11" s="78">
        <f>DatosDelitos!M5+DatosDelitos!M13-DatosDelitos!M17</f>
        <v>1</v>
      </c>
      <c r="K11" s="78">
        <f>DatosDelitos!O5+DatosDelitos!O13-DatosDelitos!O17</f>
        <v>9</v>
      </c>
      <c r="L11" s="79">
        <f>DatosDelitos!P5+DatosDelitos!P13-DatosDelitos!P17</f>
        <v>128</v>
      </c>
    </row>
    <row r="12" spans="2:13" ht="13.15" customHeight="1" x14ac:dyDescent="0.2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2" t="s">
        <v>342</v>
      </c>
      <c r="C13" s="222"/>
      <c r="D13" s="80">
        <f>DatosDelitos!C20</f>
        <v>1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2" t="s">
        <v>1625</v>
      </c>
      <c r="C15" s="222"/>
      <c r="D15" s="80">
        <f>DatosDelitos!C17+DatosDelitos!C44</f>
        <v>515</v>
      </c>
      <c r="E15" s="81">
        <f>DatosDelitos!H17+DatosDelitos!H44</f>
        <v>136</v>
      </c>
      <c r="F15" s="81">
        <f>DatosDelitos!I16+DatosDelitos!I44</f>
        <v>30</v>
      </c>
      <c r="G15" s="81">
        <f>DatosDelitos!J17+DatosDelitos!J44</f>
        <v>1</v>
      </c>
      <c r="H15" s="81">
        <f>DatosDelitos!K17+DatosDelitos!K44</f>
        <v>0</v>
      </c>
      <c r="I15" s="81">
        <f>DatosDelitos!L17+DatosDelitos!L44</f>
        <v>0</v>
      </c>
      <c r="J15" s="81">
        <f>DatosDelitos!M17+DatosDelitos!M44</f>
        <v>0</v>
      </c>
      <c r="K15" s="81">
        <f>DatosDelitos!O17+DatosDelitos!O44</f>
        <v>2</v>
      </c>
      <c r="L15" s="82">
        <f>DatosDelitos!P17+DatosDelitos!P44</f>
        <v>43</v>
      </c>
    </row>
    <row r="16" spans="2:13" ht="13.15" customHeight="1" x14ac:dyDescent="0.2">
      <c r="B16" s="222" t="s">
        <v>1626</v>
      </c>
      <c r="C16" s="222"/>
      <c r="D16" s="80">
        <f>DatosDelitos!C30</f>
        <v>621</v>
      </c>
      <c r="E16" s="81">
        <f>DatosDelitos!H30</f>
        <v>46</v>
      </c>
      <c r="F16" s="81">
        <f>DatosDelitos!I30</f>
        <v>40</v>
      </c>
      <c r="G16" s="81">
        <f>DatosDelitos!J30</f>
        <v>0</v>
      </c>
      <c r="H16" s="81">
        <f>DatosDelitos!K30</f>
        <v>1</v>
      </c>
      <c r="I16" s="81">
        <f>DatosDelitos!L30</f>
        <v>0</v>
      </c>
      <c r="J16" s="81">
        <f>DatosDelitos!M30</f>
        <v>0</v>
      </c>
      <c r="K16" s="81">
        <f>DatosDelitos!O30</f>
        <v>2</v>
      </c>
      <c r="L16" s="82">
        <f>DatosDelitos!P30</f>
        <v>51</v>
      </c>
    </row>
    <row r="17" spans="2:12" ht="13.15" customHeight="1" x14ac:dyDescent="0.2">
      <c r="B17" s="223" t="s">
        <v>1627</v>
      </c>
      <c r="C17" s="223"/>
      <c r="D17" s="80">
        <f>DatosDelitos!C42-DatosDelitos!C44</f>
        <v>6</v>
      </c>
      <c r="E17" s="81">
        <f>DatosDelitos!H42-DatosDelitos!H44</f>
        <v>3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1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0</v>
      </c>
    </row>
    <row r="18" spans="2:12" ht="13.15" customHeight="1" x14ac:dyDescent="0.2">
      <c r="B18" s="222" t="s">
        <v>1628</v>
      </c>
      <c r="C18" s="222"/>
      <c r="D18" s="80">
        <f>DatosDelitos!C50</f>
        <v>168</v>
      </c>
      <c r="E18" s="81">
        <f>DatosDelitos!H50</f>
        <v>29</v>
      </c>
      <c r="F18" s="81">
        <f>DatosDelitos!I50</f>
        <v>11</v>
      </c>
      <c r="G18" s="81">
        <f>DatosDelitos!J50</f>
        <v>6</v>
      </c>
      <c r="H18" s="81">
        <f>DatosDelitos!K50</f>
        <v>10</v>
      </c>
      <c r="I18" s="81">
        <f>DatosDelitos!L50</f>
        <v>0</v>
      </c>
      <c r="J18" s="81">
        <f>DatosDelitos!M50</f>
        <v>0</v>
      </c>
      <c r="K18" s="81">
        <f>DatosDelitos!O50</f>
        <v>2</v>
      </c>
      <c r="L18" s="82">
        <f>DatosDelitos!P50</f>
        <v>26</v>
      </c>
    </row>
    <row r="19" spans="2:12" ht="13.15" customHeight="1" x14ac:dyDescent="0.2">
      <c r="B19" s="222" t="s">
        <v>1629</v>
      </c>
      <c r="C19" s="222"/>
      <c r="D19" s="80">
        <f>DatosDelitos!C72</f>
        <v>1</v>
      </c>
      <c r="E19" s="81">
        <f>DatosDelitos!H72</f>
        <v>0</v>
      </c>
      <c r="F19" s="81">
        <f>DatosDelitos!I72</f>
        <v>1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2</v>
      </c>
    </row>
    <row r="20" spans="2:12" ht="27" customHeight="1" x14ac:dyDescent="0.2">
      <c r="B20" s="222" t="s">
        <v>1630</v>
      </c>
      <c r="C20" s="222"/>
      <c r="D20" s="80">
        <f>DatosDelitos!C74</f>
        <v>27</v>
      </c>
      <c r="E20" s="81">
        <f>DatosDelitos!H74</f>
        <v>6</v>
      </c>
      <c r="F20" s="81">
        <f>DatosDelitos!I74</f>
        <v>0</v>
      </c>
      <c r="G20" s="81">
        <f>DatosDelitos!J74</f>
        <v>0</v>
      </c>
      <c r="H20" s="81">
        <f>DatosDelitos!K74</f>
        <v>0</v>
      </c>
      <c r="I20" s="81">
        <f>DatosDelitos!L74</f>
        <v>0</v>
      </c>
      <c r="J20" s="81">
        <f>DatosDelitos!M74</f>
        <v>0</v>
      </c>
      <c r="K20" s="81">
        <f>DatosDelitos!O74</f>
        <v>0</v>
      </c>
      <c r="L20" s="82">
        <f>DatosDelitos!P74</f>
        <v>1</v>
      </c>
    </row>
    <row r="21" spans="2:12" ht="13.15" customHeight="1" x14ac:dyDescent="0.2">
      <c r="B21" s="223" t="s">
        <v>1631</v>
      </c>
      <c r="C21" s="223"/>
      <c r="D21" s="80">
        <f>DatosDelitos!C82</f>
        <v>41</v>
      </c>
      <c r="E21" s="81">
        <f>DatosDelitos!H82</f>
        <v>8</v>
      </c>
      <c r="F21" s="81">
        <f>DatosDelitos!I82</f>
        <v>1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1</v>
      </c>
      <c r="L21" s="82">
        <f>DatosDelitos!P82</f>
        <v>8</v>
      </c>
    </row>
    <row r="22" spans="2:12" ht="13.15" customHeight="1" x14ac:dyDescent="0.2">
      <c r="B22" s="222" t="s">
        <v>1632</v>
      </c>
      <c r="C22" s="222"/>
      <c r="D22" s="80">
        <f>DatosDelitos!C85</f>
        <v>164</v>
      </c>
      <c r="E22" s="81">
        <f>DatosDelitos!H85</f>
        <v>44</v>
      </c>
      <c r="F22" s="81">
        <f>DatosDelitos!I85</f>
        <v>25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22</v>
      </c>
    </row>
    <row r="23" spans="2:12" ht="13.15" customHeight="1" x14ac:dyDescent="0.2">
      <c r="B23" s="222" t="s">
        <v>970</v>
      </c>
      <c r="C23" s="222"/>
      <c r="D23" s="80">
        <f>DatosDelitos!C97</f>
        <v>2738</v>
      </c>
      <c r="E23" s="81">
        <f>DatosDelitos!H97</f>
        <v>440</v>
      </c>
      <c r="F23" s="81">
        <f>DatosDelitos!I97</f>
        <v>274</v>
      </c>
      <c r="G23" s="81">
        <f>DatosDelitos!J97</f>
        <v>0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42</v>
      </c>
      <c r="L23" s="82">
        <f>DatosDelitos!P97</f>
        <v>265</v>
      </c>
    </row>
    <row r="24" spans="2:12" ht="27" customHeight="1" x14ac:dyDescent="0.2">
      <c r="B24" s="222" t="s">
        <v>1633</v>
      </c>
      <c r="C24" s="222"/>
      <c r="D24" s="80">
        <f>DatosDelitos!C131</f>
        <v>2</v>
      </c>
      <c r="E24" s="81">
        <f>DatosDelitos!H131</f>
        <v>1</v>
      </c>
      <c r="F24" s="81">
        <f>DatosDelitos!I131</f>
        <v>0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0</v>
      </c>
    </row>
    <row r="25" spans="2:12" ht="13.15" customHeight="1" x14ac:dyDescent="0.2">
      <c r="B25" s="222" t="s">
        <v>1634</v>
      </c>
      <c r="C25" s="222"/>
      <c r="D25" s="80">
        <f>DatosDelitos!C137</f>
        <v>6</v>
      </c>
      <c r="E25" s="81">
        <f>DatosDelitos!H137</f>
        <v>3</v>
      </c>
      <c r="F25" s="81">
        <f>DatosDelitos!I137</f>
        <v>0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0</v>
      </c>
    </row>
    <row r="26" spans="2:12" ht="13.15" customHeight="1" x14ac:dyDescent="0.2">
      <c r="B26" s="223" t="s">
        <v>1635</v>
      </c>
      <c r="C26" s="223"/>
      <c r="D26" s="80">
        <f>DatosDelitos!C144</f>
        <v>7</v>
      </c>
      <c r="E26" s="81">
        <f>DatosDelitos!H144</f>
        <v>0</v>
      </c>
      <c r="F26" s="81">
        <f>DatosDelitos!I144</f>
        <v>0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2</v>
      </c>
    </row>
    <row r="27" spans="2:12" ht="38.25" customHeight="1" x14ac:dyDescent="0.2">
      <c r="B27" s="222" t="s">
        <v>1636</v>
      </c>
      <c r="C27" s="222"/>
      <c r="D27" s="80">
        <f>DatosDelitos!C147</f>
        <v>11</v>
      </c>
      <c r="E27" s="81">
        <f>DatosDelitos!H147</f>
        <v>1</v>
      </c>
      <c r="F27" s="81">
        <f>DatosDelitos!I147</f>
        <v>2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1</v>
      </c>
    </row>
    <row r="28" spans="2:12" ht="13.15" customHeight="1" x14ac:dyDescent="0.2">
      <c r="B28" s="222" t="s">
        <v>1637</v>
      </c>
      <c r="C28" s="222"/>
      <c r="D28" s="80">
        <f>DatosDelitos!C156+SUM(DatosDelitos!C167:C172)</f>
        <v>86</v>
      </c>
      <c r="E28" s="81">
        <f>DatosDelitos!H156+SUM(DatosDelitos!H167:H172)</f>
        <v>19</v>
      </c>
      <c r="F28" s="81">
        <f>DatosDelitos!I156+SUM(DatosDelitos!I167:I172)</f>
        <v>1</v>
      </c>
      <c r="G28" s="81">
        <f>DatosDelitos!J156+SUM(DatosDelitos!J167:J172)</f>
        <v>0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1</v>
      </c>
    </row>
    <row r="29" spans="2:12" ht="13.15" customHeight="1" x14ac:dyDescent="0.2">
      <c r="B29" s="222" t="s">
        <v>1638</v>
      </c>
      <c r="C29" s="222"/>
      <c r="D29" s="80">
        <f>SUM(DatosDelitos!C173:C177)</f>
        <v>145</v>
      </c>
      <c r="E29" s="81">
        <f>SUM(DatosDelitos!H173:H177)</f>
        <v>68</v>
      </c>
      <c r="F29" s="81">
        <f>SUM(DatosDelitos!I173:I177)</f>
        <v>38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9</v>
      </c>
      <c r="L29" s="81">
        <f>SUM(DatosDelitos!P173:P177)</f>
        <v>40</v>
      </c>
    </row>
    <row r="30" spans="2:12" ht="13.15" customHeight="1" x14ac:dyDescent="0.2">
      <c r="B30" s="222" t="s">
        <v>1639</v>
      </c>
      <c r="C30" s="222"/>
      <c r="D30" s="80">
        <f>DatosDelitos!C178</f>
        <v>334</v>
      </c>
      <c r="E30" s="81">
        <f>DatosDelitos!H178</f>
        <v>90</v>
      </c>
      <c r="F30" s="81">
        <f>DatosDelitos!I178</f>
        <v>80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464</v>
      </c>
    </row>
    <row r="31" spans="2:12" ht="13.15" customHeight="1" x14ac:dyDescent="0.2">
      <c r="B31" s="222" t="s">
        <v>1640</v>
      </c>
      <c r="C31" s="222"/>
      <c r="D31" s="80">
        <f>DatosDelitos!C186</f>
        <v>136</v>
      </c>
      <c r="E31" s="81">
        <f>DatosDelitos!H186</f>
        <v>36</v>
      </c>
      <c r="F31" s="81">
        <f>DatosDelitos!I186</f>
        <v>26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28</v>
      </c>
    </row>
    <row r="32" spans="2:12" ht="13.15" customHeight="1" x14ac:dyDescent="0.2">
      <c r="B32" s="222" t="s">
        <v>1641</v>
      </c>
      <c r="C32" s="222"/>
      <c r="D32" s="80">
        <f>DatosDelitos!C201</f>
        <v>17</v>
      </c>
      <c r="E32" s="81">
        <f>DatosDelitos!H201</f>
        <v>3</v>
      </c>
      <c r="F32" s="81">
        <f>DatosDelitos!I201</f>
        <v>3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4</v>
      </c>
    </row>
    <row r="33" spans="2:13" ht="13.15" customHeight="1" x14ac:dyDescent="0.2">
      <c r="B33" s="222" t="s">
        <v>1642</v>
      </c>
      <c r="C33" s="222"/>
      <c r="D33" s="80">
        <f>DatosDelitos!C223</f>
        <v>325</v>
      </c>
      <c r="E33" s="81">
        <f>DatosDelitos!H223</f>
        <v>99</v>
      </c>
      <c r="F33" s="81">
        <f>DatosDelitos!I223</f>
        <v>57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1</v>
      </c>
      <c r="L33" s="81">
        <f>DatosDelitos!P223</f>
        <v>93</v>
      </c>
    </row>
    <row r="34" spans="2:13" ht="13.15" customHeight="1" x14ac:dyDescent="0.2">
      <c r="B34" s="222" t="s">
        <v>1643</v>
      </c>
      <c r="C34" s="222"/>
      <c r="D34" s="80">
        <f>DatosDelitos!C244</f>
        <v>2</v>
      </c>
      <c r="E34" s="81">
        <f>DatosDelitos!H244</f>
        <v>1</v>
      </c>
      <c r="F34" s="81">
        <f>DatosDelitos!I244</f>
        <v>0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1</v>
      </c>
    </row>
    <row r="35" spans="2:13" ht="13.15" customHeight="1" x14ac:dyDescent="0.2">
      <c r="B35" s="222" t="s">
        <v>1644</v>
      </c>
      <c r="C35" s="222"/>
      <c r="D35" s="80">
        <f>DatosDelitos!C271</f>
        <v>113</v>
      </c>
      <c r="E35" s="81">
        <f>DatosDelitos!H271</f>
        <v>84</v>
      </c>
      <c r="F35" s="81">
        <f>DatosDelitos!I271</f>
        <v>72</v>
      </c>
      <c r="G35" s="81">
        <f>DatosDelitos!J271</f>
        <v>0</v>
      </c>
      <c r="H35" s="81">
        <f>DatosDelitos!K271</f>
        <v>0</v>
      </c>
      <c r="I35" s="81">
        <f>DatosDelitos!L271</f>
        <v>0</v>
      </c>
      <c r="J35" s="81">
        <f>DatosDelitos!M271</f>
        <v>1</v>
      </c>
      <c r="K35" s="81">
        <f>DatosDelitos!O271</f>
        <v>1</v>
      </c>
      <c r="L35" s="81">
        <f>DatosDelitos!P271</f>
        <v>110</v>
      </c>
    </row>
    <row r="36" spans="2:13" ht="38.25" customHeight="1" x14ac:dyDescent="0.2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2" t="s">
        <v>1647</v>
      </c>
      <c r="C38" s="222"/>
      <c r="D38" s="80">
        <f>DatosDelitos!C312+DatosDelitos!C318+DatosDelitos!C320</f>
        <v>2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15" customHeight="1" x14ac:dyDescent="0.2">
      <c r="B39" s="222" t="s">
        <v>1648</v>
      </c>
      <c r="C39" s="222"/>
      <c r="D39" s="80">
        <f>DatosDelitos!C323</f>
        <v>2691</v>
      </c>
      <c r="E39" s="81">
        <f>DatosDelitos!H323</f>
        <v>65</v>
      </c>
      <c r="F39" s="81">
        <f>DatosDelitos!I323</f>
        <v>0</v>
      </c>
      <c r="G39" s="81">
        <f>DatosDelitos!J323</f>
        <v>1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1</v>
      </c>
      <c r="L39" s="81">
        <f>DatosDelitos!P323</f>
        <v>3</v>
      </c>
    </row>
    <row r="40" spans="2:13" ht="13.15" customHeight="1" x14ac:dyDescent="0.2">
      <c r="B40" s="222" t="s">
        <v>1649</v>
      </c>
      <c r="C40" s="222"/>
      <c r="D40" s="80">
        <f>DatosDelitos!C325</f>
        <v>3</v>
      </c>
      <c r="E40" s="80">
        <f>DatosDelitos!H325</f>
        <v>0</v>
      </c>
      <c r="F40" s="80">
        <f>DatosDelitos!I325</f>
        <v>1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3</v>
      </c>
      <c r="L40" s="80">
        <f>DatosDelitos!P325</f>
        <v>2</v>
      </c>
    </row>
    <row r="41" spans="2:13" ht="13.15" customHeight="1" x14ac:dyDescent="0.2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5" t="s">
        <v>951</v>
      </c>
      <c r="C43" s="225"/>
      <c r="D43" s="83">
        <f>SUM(D11:D42)</f>
        <v>10275</v>
      </c>
      <c r="E43" s="83">
        <f t="shared" ref="E43:L43" si="0">SUM(E11:E42)</f>
        <v>1278</v>
      </c>
      <c r="F43" s="83">
        <f t="shared" si="0"/>
        <v>734</v>
      </c>
      <c r="G43" s="83">
        <f t="shared" si="0"/>
        <v>11</v>
      </c>
      <c r="H43" s="83">
        <f t="shared" si="0"/>
        <v>14</v>
      </c>
      <c r="I43" s="83">
        <f t="shared" si="0"/>
        <v>0</v>
      </c>
      <c r="J43" s="83">
        <f t="shared" si="0"/>
        <v>2</v>
      </c>
      <c r="K43" s="83">
        <f t="shared" si="0"/>
        <v>73</v>
      </c>
      <c r="L43" s="83">
        <f t="shared" si="0"/>
        <v>1295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4" t="s">
        <v>1653</v>
      </c>
      <c r="C50" s="224"/>
      <c r="D50" s="86">
        <f>DatosDelitos!F13-DatosDelitos!F17</f>
        <v>7</v>
      </c>
      <c r="E50" s="86">
        <f>DatosDelitos!G13-DatosDelitos!G17</f>
        <v>5</v>
      </c>
    </row>
    <row r="51" spans="2:5" ht="13.15" customHeight="1" x14ac:dyDescent="0.25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4" t="s">
        <v>1625</v>
      </c>
      <c r="C54" s="224"/>
      <c r="D54" s="86">
        <f>DatosDelitos!F17+DatosDelitos!F44</f>
        <v>24</v>
      </c>
      <c r="E54" s="86">
        <f>DatosDelitos!G17+DatosDelitos!G44</f>
        <v>7</v>
      </c>
    </row>
    <row r="55" spans="2:5" ht="13.15" customHeight="1" x14ac:dyDescent="0.25">
      <c r="B55" s="224" t="s">
        <v>1626</v>
      </c>
      <c r="C55" s="224"/>
      <c r="D55" s="86">
        <f>DatosDelitos!F30</f>
        <v>1</v>
      </c>
      <c r="E55" s="86">
        <f>DatosDelitos!G30</f>
        <v>2</v>
      </c>
    </row>
    <row r="56" spans="2:5" ht="13.15" customHeight="1" x14ac:dyDescent="0.25">
      <c r="B56" s="224" t="s">
        <v>1627</v>
      </c>
      <c r="C56" s="224"/>
      <c r="D56" s="86">
        <f>DatosDelitos!F42-DatosDelitos!F44</f>
        <v>0</v>
      </c>
      <c r="E56" s="86">
        <f>DatosDelitos!G42-DatosDelitos!G44</f>
        <v>0</v>
      </c>
    </row>
    <row r="57" spans="2:5" ht="13.15" customHeight="1" x14ac:dyDescent="0.25">
      <c r="B57" s="224" t="s">
        <v>1628</v>
      </c>
      <c r="C57" s="224"/>
      <c r="D57" s="86">
        <f>DatosDelitos!F50</f>
        <v>1</v>
      </c>
      <c r="E57" s="86">
        <f>DatosDelitos!G50</f>
        <v>1</v>
      </c>
    </row>
    <row r="58" spans="2:5" ht="13.15" customHeight="1" x14ac:dyDescent="0.25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4" t="s">
        <v>1654</v>
      </c>
      <c r="C59" s="224"/>
      <c r="D59" s="86">
        <f>DatosDelitos!F74</f>
        <v>0</v>
      </c>
      <c r="E59" s="86">
        <f>DatosDelitos!G74</f>
        <v>0</v>
      </c>
    </row>
    <row r="60" spans="2:5" ht="13.15" customHeight="1" x14ac:dyDescent="0.25">
      <c r="B60" s="224" t="s">
        <v>1631</v>
      </c>
      <c r="C60" s="224"/>
      <c r="D60" s="86">
        <f>DatosDelitos!F82</f>
        <v>0</v>
      </c>
      <c r="E60" s="86">
        <f>DatosDelitos!G82</f>
        <v>0</v>
      </c>
    </row>
    <row r="61" spans="2:5" ht="13.15" customHeight="1" x14ac:dyDescent="0.25">
      <c r="B61" s="224" t="s">
        <v>1632</v>
      </c>
      <c r="C61" s="224"/>
      <c r="D61" s="86">
        <f>DatosDelitos!F85</f>
        <v>0</v>
      </c>
      <c r="E61" s="86">
        <f>DatosDelitos!G85</f>
        <v>0</v>
      </c>
    </row>
    <row r="62" spans="2:5" ht="13.15" customHeight="1" x14ac:dyDescent="0.25">
      <c r="B62" s="224" t="s">
        <v>970</v>
      </c>
      <c r="C62" s="224"/>
      <c r="D62" s="86">
        <f>DatosDelitos!F97</f>
        <v>13</v>
      </c>
      <c r="E62" s="86">
        <f>DatosDelitos!G97</f>
        <v>13</v>
      </c>
    </row>
    <row r="63" spans="2:5" ht="27" customHeight="1" x14ac:dyDescent="0.25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15" customHeight="1" x14ac:dyDescent="0.25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4" t="s">
        <v>1636</v>
      </c>
      <c r="C66" s="224"/>
      <c r="D66" s="86">
        <f>DatosDelitos!F147</f>
        <v>0</v>
      </c>
      <c r="E66" s="86">
        <f>DatosDelitos!G147</f>
        <v>0</v>
      </c>
    </row>
    <row r="67" spans="2:5" ht="13.15" customHeight="1" x14ac:dyDescent="0.25">
      <c r="B67" s="224" t="s">
        <v>1637</v>
      </c>
      <c r="C67" s="224"/>
      <c r="D67" s="86">
        <f>DatosDelitos!F156+SUM(DatosDelitos!F167:G172)</f>
        <v>1</v>
      </c>
      <c r="E67" s="86">
        <f>DatosDelitos!G156+SUM(DatosDelitos!G167:H172)</f>
        <v>18</v>
      </c>
    </row>
    <row r="68" spans="2:5" ht="13.15" customHeight="1" x14ac:dyDescent="0.25">
      <c r="B68" s="224" t="s">
        <v>1638</v>
      </c>
      <c r="C68" s="224"/>
      <c r="D68" s="86">
        <f>SUM(DatosDelitos!F173:G177)</f>
        <v>7</v>
      </c>
      <c r="E68" s="86">
        <f>SUM(DatosDelitos!G173:H177)</f>
        <v>71</v>
      </c>
    </row>
    <row r="69" spans="2:5" ht="13.15" customHeight="1" x14ac:dyDescent="0.25">
      <c r="B69" s="224" t="s">
        <v>1639</v>
      </c>
      <c r="C69" s="224"/>
      <c r="D69" s="86">
        <f>DatosDelitos!F178</f>
        <v>411</v>
      </c>
      <c r="E69" s="86">
        <f>DatosDelitos!G178</f>
        <v>369</v>
      </c>
    </row>
    <row r="70" spans="2:5" ht="13.15" customHeight="1" x14ac:dyDescent="0.25">
      <c r="B70" s="224" t="s">
        <v>1640</v>
      </c>
      <c r="C70" s="224"/>
      <c r="D70" s="86">
        <f>DatosDelitos!F186</f>
        <v>4</v>
      </c>
      <c r="E70" s="86">
        <f>DatosDelitos!G186</f>
        <v>4</v>
      </c>
    </row>
    <row r="71" spans="2:5" ht="13.15" customHeight="1" x14ac:dyDescent="0.25">
      <c r="B71" s="224" t="s">
        <v>1641</v>
      </c>
      <c r="C71" s="224"/>
      <c r="D71" s="86">
        <f>DatosDelitos!F201</f>
        <v>0</v>
      </c>
      <c r="E71" s="86">
        <f>DatosDelitos!G201</f>
        <v>0</v>
      </c>
    </row>
    <row r="72" spans="2:5" ht="13.15" customHeight="1" x14ac:dyDescent="0.25">
      <c r="B72" s="224" t="s">
        <v>1642</v>
      </c>
      <c r="C72" s="224"/>
      <c r="D72" s="86">
        <f>DatosDelitos!F223</f>
        <v>37</v>
      </c>
      <c r="E72" s="86">
        <f>DatosDelitos!G223</f>
        <v>31</v>
      </c>
    </row>
    <row r="73" spans="2:5" ht="13.15" customHeight="1" x14ac:dyDescent="0.25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4" t="s">
        <v>1644</v>
      </c>
      <c r="C74" s="224"/>
      <c r="D74" s="86">
        <f>DatosDelitos!F271</f>
        <v>14</v>
      </c>
      <c r="E74" s="86">
        <f>DatosDelitos!G271</f>
        <v>13</v>
      </c>
    </row>
    <row r="75" spans="2:5" ht="38.25" customHeight="1" x14ac:dyDescent="0.25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4" t="s">
        <v>1648</v>
      </c>
      <c r="C78" s="224"/>
      <c r="D78" s="86">
        <f>DatosDelitos!F323</f>
        <v>10</v>
      </c>
      <c r="E78" s="86">
        <f>DatosDelitos!G323</f>
        <v>0</v>
      </c>
    </row>
    <row r="79" spans="2:5" ht="15" customHeight="1" x14ac:dyDescent="0.25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6" t="s">
        <v>1656</v>
      </c>
      <c r="C82" s="226"/>
      <c r="D82" s="86">
        <f>SUM(D49:D81)</f>
        <v>530</v>
      </c>
      <c r="E82" s="86">
        <f>SUM(E49:E81)</f>
        <v>534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4" t="s">
        <v>1624</v>
      </c>
      <c r="C87" s="224"/>
      <c r="D87" s="86">
        <f>DatosDelitos!N5+DatosDelitos!N13-DatosDelitos!N17</f>
        <v>0</v>
      </c>
    </row>
    <row r="88" spans="2:13" ht="13.15" customHeight="1" x14ac:dyDescent="0.25">
      <c r="B88" s="224" t="s">
        <v>324</v>
      </c>
      <c r="C88" s="224"/>
      <c r="D88" s="86">
        <f>DatosDelitos!N10</f>
        <v>0</v>
      </c>
    </row>
    <row r="89" spans="2:13" ht="13.15" customHeight="1" x14ac:dyDescent="0.25">
      <c r="B89" s="224" t="s">
        <v>342</v>
      </c>
      <c r="C89" s="224"/>
      <c r="D89" s="86">
        <f>DatosDelitos!N20</f>
        <v>0</v>
      </c>
    </row>
    <row r="90" spans="2:13" ht="13.15" customHeight="1" x14ac:dyDescent="0.25">
      <c r="B90" s="224" t="s">
        <v>347</v>
      </c>
      <c r="C90" s="224"/>
      <c r="D90" s="86">
        <f>DatosDelitos!N23</f>
        <v>0</v>
      </c>
    </row>
    <row r="91" spans="2:13" ht="13.15" customHeight="1" x14ac:dyDescent="0.25">
      <c r="B91" s="224" t="s">
        <v>1658</v>
      </c>
      <c r="C91" s="224"/>
      <c r="D91" s="86">
        <f>SUM(DatosDelitos!N17,DatosDelitos!N44)</f>
        <v>0</v>
      </c>
    </row>
    <row r="92" spans="2:13" ht="13.15" customHeight="1" x14ac:dyDescent="0.25">
      <c r="B92" s="224" t="s">
        <v>1626</v>
      </c>
      <c r="C92" s="224"/>
      <c r="D92" s="86">
        <f>DatosDelitos!N30</f>
        <v>4</v>
      </c>
    </row>
    <row r="93" spans="2:13" ht="13.15" customHeight="1" x14ac:dyDescent="0.25">
      <c r="B93" s="224" t="s">
        <v>1627</v>
      </c>
      <c r="C93" s="224"/>
      <c r="D93" s="86">
        <f>DatosDelitos!N42-DatosDelitos!N44</f>
        <v>0</v>
      </c>
    </row>
    <row r="94" spans="2:13" ht="13.15" customHeight="1" x14ac:dyDescent="0.25">
      <c r="B94" s="224" t="s">
        <v>1628</v>
      </c>
      <c r="C94" s="224"/>
      <c r="D94" s="86">
        <f>DatosDelitos!N50</f>
        <v>1</v>
      </c>
    </row>
    <row r="95" spans="2:13" ht="13.15" customHeight="1" x14ac:dyDescent="0.25">
      <c r="B95" s="224" t="s">
        <v>1629</v>
      </c>
      <c r="C95" s="224"/>
      <c r="D95" s="86">
        <f>DatosDelitos!N72</f>
        <v>0</v>
      </c>
    </row>
    <row r="96" spans="2:13" ht="27" customHeight="1" x14ac:dyDescent="0.25">
      <c r="B96" s="224" t="s">
        <v>1654</v>
      </c>
      <c r="C96" s="224"/>
      <c r="D96" s="86">
        <f>DatosDelitos!N74</f>
        <v>0</v>
      </c>
    </row>
    <row r="97" spans="2:4" ht="13.15" customHeight="1" x14ac:dyDescent="0.25">
      <c r="B97" s="224" t="s">
        <v>1631</v>
      </c>
      <c r="C97" s="224"/>
      <c r="D97" s="86">
        <f>DatosDelitos!N82</f>
        <v>1</v>
      </c>
    </row>
    <row r="98" spans="2:4" ht="13.15" customHeight="1" x14ac:dyDescent="0.25">
      <c r="B98" s="224" t="s">
        <v>1632</v>
      </c>
      <c r="C98" s="224"/>
      <c r="D98" s="86">
        <f>DatosDelitos!N85</f>
        <v>0</v>
      </c>
    </row>
    <row r="99" spans="2:4" ht="13.15" customHeight="1" x14ac:dyDescent="0.25">
      <c r="B99" s="224" t="s">
        <v>970</v>
      </c>
      <c r="C99" s="224"/>
      <c r="D99" s="86">
        <f>DatosDelitos!N97</f>
        <v>9</v>
      </c>
    </row>
    <row r="100" spans="2:4" ht="27" customHeight="1" x14ac:dyDescent="0.25">
      <c r="B100" s="224" t="s">
        <v>1655</v>
      </c>
      <c r="C100" s="224"/>
      <c r="D100" s="86">
        <f>DatosDelitos!N131</f>
        <v>0</v>
      </c>
    </row>
    <row r="101" spans="2:4" ht="13.15" customHeight="1" x14ac:dyDescent="0.25">
      <c r="B101" s="224" t="s">
        <v>1634</v>
      </c>
      <c r="C101" s="224"/>
      <c r="D101" s="86">
        <f>DatosDelitos!N137</f>
        <v>0</v>
      </c>
    </row>
    <row r="102" spans="2:4" ht="13.15" customHeight="1" x14ac:dyDescent="0.25">
      <c r="B102" s="224" t="s">
        <v>1635</v>
      </c>
      <c r="C102" s="224"/>
      <c r="D102" s="86">
        <f>DatosDelitos!N144</f>
        <v>0</v>
      </c>
    </row>
    <row r="103" spans="2:4" ht="13.15" customHeight="1" x14ac:dyDescent="0.25">
      <c r="B103" s="224" t="s">
        <v>1659</v>
      </c>
      <c r="C103" s="224"/>
      <c r="D103" s="86">
        <f>DatosDelitos!N148</f>
        <v>0</v>
      </c>
    </row>
    <row r="104" spans="2:4" ht="13.15" customHeight="1" x14ac:dyDescent="0.25">
      <c r="B104" s="224" t="s">
        <v>1181</v>
      </c>
      <c r="C104" s="224"/>
      <c r="D104" s="86">
        <f>SUM(DatosDelitos!N149,DatosDelitos!N150)</f>
        <v>0</v>
      </c>
    </row>
    <row r="105" spans="2:4" ht="13.15" customHeight="1" x14ac:dyDescent="0.25">
      <c r="B105" s="224" t="s">
        <v>1179</v>
      </c>
      <c r="C105" s="224"/>
      <c r="D105" s="86">
        <f>SUM(DatosDelitos!N151:N155)</f>
        <v>0</v>
      </c>
    </row>
    <row r="106" spans="2:4" ht="13.15" customHeight="1" x14ac:dyDescent="0.25">
      <c r="B106" s="224" t="s">
        <v>1637</v>
      </c>
      <c r="C106" s="224"/>
      <c r="D106" s="86">
        <f>SUM(SUM(DatosDelitos!N157:N160),SUM(DatosDelitos!N167:N172))</f>
        <v>0</v>
      </c>
    </row>
    <row r="107" spans="2:4" ht="13.15" customHeight="1" x14ac:dyDescent="0.25">
      <c r="B107" s="224" t="s">
        <v>1660</v>
      </c>
      <c r="C107" s="224"/>
      <c r="D107" s="86">
        <f>SUM(DatosDelitos!N161:N165)</f>
        <v>0</v>
      </c>
    </row>
    <row r="108" spans="2:4" ht="13.15" customHeight="1" x14ac:dyDescent="0.25">
      <c r="B108" s="224" t="s">
        <v>1638</v>
      </c>
      <c r="C108" s="224"/>
      <c r="D108" s="86">
        <f>SUM(DatosDelitos!N173:N177)</f>
        <v>0</v>
      </c>
    </row>
    <row r="109" spans="2:4" ht="13.15" customHeight="1" x14ac:dyDescent="0.25">
      <c r="B109" s="224" t="s">
        <v>1639</v>
      </c>
      <c r="C109" s="224"/>
      <c r="D109" s="86">
        <f>DatosDelitos!N178</f>
        <v>0</v>
      </c>
    </row>
    <row r="110" spans="2:4" ht="13.15" customHeight="1" x14ac:dyDescent="0.25">
      <c r="B110" s="224" t="s">
        <v>1640</v>
      </c>
      <c r="C110" s="224"/>
      <c r="D110" s="86">
        <f>DatosDelitos!N186</f>
        <v>2</v>
      </c>
    </row>
    <row r="111" spans="2:4" ht="13.15" customHeight="1" x14ac:dyDescent="0.25">
      <c r="B111" s="224" t="s">
        <v>1641</v>
      </c>
      <c r="C111" s="224"/>
      <c r="D111" s="86">
        <f>DatosDelitos!N201</f>
        <v>3</v>
      </c>
    </row>
    <row r="112" spans="2:4" ht="13.15" customHeight="1" x14ac:dyDescent="0.25">
      <c r="B112" s="224" t="s">
        <v>1642</v>
      </c>
      <c r="C112" s="224"/>
      <c r="D112" s="86">
        <f>DatosDelitos!N223</f>
        <v>1</v>
      </c>
    </row>
    <row r="113" spans="2:4" ht="13.15" customHeight="1" x14ac:dyDescent="0.25">
      <c r="B113" s="224" t="s">
        <v>1643</v>
      </c>
      <c r="C113" s="224"/>
      <c r="D113" s="86">
        <f>DatosDelitos!N244</f>
        <v>0</v>
      </c>
    </row>
    <row r="114" spans="2:4" ht="13.15" customHeight="1" x14ac:dyDescent="0.25">
      <c r="B114" s="224" t="s">
        <v>1644</v>
      </c>
      <c r="C114" s="224"/>
      <c r="D114" s="86">
        <f>DatosDelitos!N271</f>
        <v>1</v>
      </c>
    </row>
    <row r="115" spans="2:4" ht="38.25" customHeight="1" x14ac:dyDescent="0.25">
      <c r="B115" s="224" t="s">
        <v>1645</v>
      </c>
      <c r="C115" s="224"/>
      <c r="D115" s="86">
        <f>DatosDelitos!N301</f>
        <v>0</v>
      </c>
    </row>
    <row r="116" spans="2:4" ht="13.15" customHeight="1" x14ac:dyDescent="0.25">
      <c r="B116" s="224" t="s">
        <v>1646</v>
      </c>
      <c r="C116" s="224"/>
      <c r="D116" s="86">
        <f>DatosDelitos!N305</f>
        <v>0</v>
      </c>
    </row>
    <row r="117" spans="2:4" ht="13.15" customHeight="1" x14ac:dyDescent="0.25">
      <c r="B117" s="224" t="s">
        <v>1647</v>
      </c>
      <c r="C117" s="224"/>
      <c r="D117" s="86">
        <f>DatosDelitos!N312+DatosDelitos!N320</f>
        <v>0</v>
      </c>
    </row>
    <row r="118" spans="2:4" ht="13.15" customHeight="1" x14ac:dyDescent="0.25">
      <c r="B118" s="224" t="s">
        <v>913</v>
      </c>
      <c r="C118" s="224"/>
      <c r="D118" s="86">
        <f>DatosDelitos!N318</f>
        <v>0</v>
      </c>
    </row>
    <row r="119" spans="2:4" ht="13.9" customHeight="1" x14ac:dyDescent="0.25">
      <c r="B119" s="224" t="s">
        <v>1648</v>
      </c>
      <c r="C119" s="224"/>
      <c r="D119" s="86">
        <f>DatosDelitos!N323</f>
        <v>8</v>
      </c>
    </row>
    <row r="120" spans="2:4" ht="12.75" customHeight="1" x14ac:dyDescent="0.25">
      <c r="B120" s="226" t="s">
        <v>1649</v>
      </c>
      <c r="C120" s="226"/>
      <c r="D120" s="86">
        <f>DatosDelitos!N325</f>
        <v>0</v>
      </c>
    </row>
    <row r="121" spans="2:4" ht="15" customHeight="1" x14ac:dyDescent="0.25">
      <c r="B121" s="226" t="s">
        <v>947</v>
      </c>
      <c r="C121" s="226"/>
      <c r="D121" s="86">
        <f>DatosDelitos!N337</f>
        <v>0</v>
      </c>
    </row>
    <row r="122" spans="2:4" ht="15" customHeight="1" x14ac:dyDescent="0.25">
      <c r="B122" s="226" t="s">
        <v>1650</v>
      </c>
      <c r="C122" s="226"/>
      <c r="D122" s="86">
        <f>DatosDelitos!N339</f>
        <v>0</v>
      </c>
    </row>
    <row r="123" spans="2:4" ht="15" customHeight="1" x14ac:dyDescent="0.25">
      <c r="B123" s="224" t="s">
        <v>1656</v>
      </c>
      <c r="C123" s="224"/>
      <c r="D123" s="86">
        <f>SUM(D87:D122)</f>
        <v>30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8" t="s">
        <v>313</v>
      </c>
      <c r="B5" s="189"/>
      <c r="C5" s="27">
        <v>18</v>
      </c>
      <c r="D5" s="27">
        <v>5</v>
      </c>
      <c r="E5" s="28">
        <v>2.6</v>
      </c>
      <c r="F5" s="27">
        <v>0</v>
      </c>
      <c r="G5" s="27">
        <v>0</v>
      </c>
      <c r="H5" s="27">
        <v>1</v>
      </c>
      <c r="I5" s="27">
        <v>2</v>
      </c>
      <c r="J5" s="27">
        <v>2</v>
      </c>
      <c r="K5" s="27">
        <v>1</v>
      </c>
      <c r="L5" s="27">
        <v>0</v>
      </c>
      <c r="M5" s="27">
        <v>1</v>
      </c>
      <c r="N5" s="27">
        <v>0</v>
      </c>
      <c r="O5" s="27">
        <v>2</v>
      </c>
      <c r="P5" s="29">
        <v>7</v>
      </c>
    </row>
    <row r="6" spans="1:16" x14ac:dyDescent="0.25">
      <c r="A6" s="30" t="s">
        <v>314</v>
      </c>
      <c r="B6" s="30" t="s">
        <v>315</v>
      </c>
      <c r="C6" s="14">
        <v>8</v>
      </c>
      <c r="D6" s="14">
        <v>0</v>
      </c>
      <c r="E6" s="31">
        <v>0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1</v>
      </c>
      <c r="L6" s="14">
        <v>0</v>
      </c>
      <c r="M6" s="14">
        <v>0</v>
      </c>
      <c r="N6" s="14">
        <v>0</v>
      </c>
      <c r="O6" s="14">
        <v>2</v>
      </c>
      <c r="P6" s="24">
        <v>3</v>
      </c>
    </row>
    <row r="7" spans="1:16" x14ac:dyDescent="0.25">
      <c r="A7" s="30" t="s">
        <v>316</v>
      </c>
      <c r="B7" s="30" t="s">
        <v>317</v>
      </c>
      <c r="C7" s="14">
        <v>1</v>
      </c>
      <c r="D7" s="14">
        <v>1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0</v>
      </c>
      <c r="M7" s="14">
        <v>1</v>
      </c>
      <c r="N7" s="14">
        <v>0</v>
      </c>
      <c r="O7" s="14">
        <v>0</v>
      </c>
      <c r="P7" s="24">
        <v>1</v>
      </c>
    </row>
    <row r="8" spans="1:16" x14ac:dyDescent="0.25">
      <c r="A8" s="30" t="s">
        <v>318</v>
      </c>
      <c r="B8" s="30" t="s">
        <v>319</v>
      </c>
      <c r="C8" s="14">
        <v>9</v>
      </c>
      <c r="D8" s="14">
        <v>3</v>
      </c>
      <c r="E8" s="31">
        <v>2</v>
      </c>
      <c r="F8" s="14">
        <v>0</v>
      </c>
      <c r="G8" s="14">
        <v>0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8" t="s">
        <v>322</v>
      </c>
      <c r="B10" s="189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8" t="s">
        <v>327</v>
      </c>
      <c r="B13" s="189"/>
      <c r="C13" s="27">
        <v>2433</v>
      </c>
      <c r="D13" s="27">
        <v>2046</v>
      </c>
      <c r="E13" s="28">
        <v>0.189149560117302</v>
      </c>
      <c r="F13" s="27">
        <v>19</v>
      </c>
      <c r="G13" s="27">
        <v>9</v>
      </c>
      <c r="H13" s="27">
        <v>188</v>
      </c>
      <c r="I13" s="27">
        <v>99</v>
      </c>
      <c r="J13" s="27">
        <v>2</v>
      </c>
      <c r="K13" s="27">
        <v>1</v>
      </c>
      <c r="L13" s="27">
        <v>0</v>
      </c>
      <c r="M13" s="27">
        <v>0</v>
      </c>
      <c r="N13" s="27">
        <v>0</v>
      </c>
      <c r="O13" s="27">
        <v>9</v>
      </c>
      <c r="P13" s="29">
        <v>160</v>
      </c>
    </row>
    <row r="14" spans="1:16" x14ac:dyDescent="0.25">
      <c r="A14" s="30" t="s">
        <v>328</v>
      </c>
      <c r="B14" s="30" t="s">
        <v>329</v>
      </c>
      <c r="C14" s="14">
        <v>1909</v>
      </c>
      <c r="D14" s="14">
        <v>1611</v>
      </c>
      <c r="E14" s="31">
        <v>0.184978274363749</v>
      </c>
      <c r="F14" s="14">
        <v>6</v>
      </c>
      <c r="G14" s="14">
        <v>4</v>
      </c>
      <c r="H14" s="14">
        <v>84</v>
      </c>
      <c r="I14" s="14">
        <v>60</v>
      </c>
      <c r="J14" s="14">
        <v>1</v>
      </c>
      <c r="K14" s="14">
        <v>1</v>
      </c>
      <c r="L14" s="14">
        <v>0</v>
      </c>
      <c r="M14" s="14">
        <v>0</v>
      </c>
      <c r="N14" s="14">
        <v>0</v>
      </c>
      <c r="O14" s="14">
        <v>7</v>
      </c>
      <c r="P14" s="24">
        <v>115</v>
      </c>
    </row>
    <row r="15" spans="1:16" x14ac:dyDescent="0.25">
      <c r="A15" s="30" t="s">
        <v>330</v>
      </c>
      <c r="B15" s="30" t="s">
        <v>331</v>
      </c>
      <c r="C15" s="14">
        <v>8</v>
      </c>
      <c r="D15" s="14">
        <v>8</v>
      </c>
      <c r="E15" s="31">
        <v>0</v>
      </c>
      <c r="F15" s="14">
        <v>0</v>
      </c>
      <c r="G15" s="14">
        <v>0</v>
      </c>
      <c r="H15" s="14">
        <v>3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332</v>
      </c>
      <c r="B16" s="30" t="s">
        <v>333</v>
      </c>
      <c r="C16" s="14">
        <v>162</v>
      </c>
      <c r="D16" s="14">
        <v>143</v>
      </c>
      <c r="E16" s="31">
        <v>0.132867132867133</v>
      </c>
      <c r="F16" s="14">
        <v>1</v>
      </c>
      <c r="G16" s="14">
        <v>1</v>
      </c>
      <c r="H16" s="14">
        <v>8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6</v>
      </c>
    </row>
    <row r="17" spans="1:16" ht="33.75" x14ac:dyDescent="0.25">
      <c r="A17" s="30" t="s">
        <v>334</v>
      </c>
      <c r="B17" s="30" t="s">
        <v>335</v>
      </c>
      <c r="C17" s="14">
        <v>338</v>
      </c>
      <c r="D17" s="14">
        <v>284</v>
      </c>
      <c r="E17" s="31">
        <v>0.190140845070423</v>
      </c>
      <c r="F17" s="14">
        <v>12</v>
      </c>
      <c r="G17" s="14">
        <v>4</v>
      </c>
      <c r="H17" s="14">
        <v>93</v>
      </c>
      <c r="I17" s="14">
        <v>29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2</v>
      </c>
      <c r="P17" s="24">
        <v>39</v>
      </c>
    </row>
    <row r="18" spans="1:16" x14ac:dyDescent="0.25">
      <c r="A18" s="30" t="s">
        <v>336</v>
      </c>
      <c r="B18" s="30" t="s">
        <v>337</v>
      </c>
      <c r="C18" s="14">
        <v>15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8" t="s">
        <v>340</v>
      </c>
      <c r="B20" s="189"/>
      <c r="C20" s="27">
        <v>1</v>
      </c>
      <c r="D20" s="27">
        <v>3</v>
      </c>
      <c r="E20" s="28">
        <v>-0.66666666666666696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1</v>
      </c>
      <c r="D22" s="14">
        <v>3</v>
      </c>
      <c r="E22" s="31">
        <v>-0.66666666666666696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8" t="s">
        <v>345</v>
      </c>
      <c r="B23" s="189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8" t="s">
        <v>358</v>
      </c>
      <c r="B30" s="189"/>
      <c r="C30" s="27">
        <v>621</v>
      </c>
      <c r="D30" s="27">
        <v>504</v>
      </c>
      <c r="E30" s="28">
        <v>0.23214285714285701</v>
      </c>
      <c r="F30" s="27">
        <v>1</v>
      </c>
      <c r="G30" s="27">
        <v>2</v>
      </c>
      <c r="H30" s="27">
        <v>46</v>
      </c>
      <c r="I30" s="27">
        <v>40</v>
      </c>
      <c r="J30" s="27">
        <v>0</v>
      </c>
      <c r="K30" s="27">
        <v>1</v>
      </c>
      <c r="L30" s="27">
        <v>0</v>
      </c>
      <c r="M30" s="27">
        <v>0</v>
      </c>
      <c r="N30" s="27">
        <v>4</v>
      </c>
      <c r="O30" s="27">
        <v>2</v>
      </c>
      <c r="P30" s="29">
        <v>51</v>
      </c>
    </row>
    <row r="31" spans="1:16" x14ac:dyDescent="0.25">
      <c r="A31" s="30" t="s">
        <v>359</v>
      </c>
      <c r="B31" s="30" t="s">
        <v>360</v>
      </c>
      <c r="C31" s="14">
        <v>3</v>
      </c>
      <c r="D31" s="14">
        <v>0</v>
      </c>
      <c r="E31" s="31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4">
        <v>0</v>
      </c>
    </row>
    <row r="32" spans="1:16" x14ac:dyDescent="0.25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437</v>
      </c>
      <c r="D33" s="14">
        <v>325</v>
      </c>
      <c r="E33" s="31">
        <v>0.34461538461538499</v>
      </c>
      <c r="F33" s="14">
        <v>1</v>
      </c>
      <c r="G33" s="14">
        <v>0</v>
      </c>
      <c r="H33" s="14">
        <v>17</v>
      </c>
      <c r="I33" s="14">
        <v>10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14">
        <v>0</v>
      </c>
      <c r="P33" s="24">
        <v>20</v>
      </c>
    </row>
    <row r="34" spans="1:16" x14ac:dyDescent="0.25">
      <c r="A34" s="30" t="s">
        <v>365</v>
      </c>
      <c r="B34" s="30" t="s">
        <v>366</v>
      </c>
      <c r="C34" s="14">
        <v>1</v>
      </c>
      <c r="D34" s="14">
        <v>4</v>
      </c>
      <c r="E34" s="31">
        <v>-0.75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3</v>
      </c>
      <c r="O34" s="14">
        <v>0</v>
      </c>
      <c r="P34" s="24">
        <v>5</v>
      </c>
    </row>
    <row r="35" spans="1:16" x14ac:dyDescent="0.25">
      <c r="A35" s="30" t="s">
        <v>367</v>
      </c>
      <c r="B35" s="30" t="s">
        <v>368</v>
      </c>
      <c r="C35" s="14">
        <v>104</v>
      </c>
      <c r="D35" s="14">
        <v>95</v>
      </c>
      <c r="E35" s="31">
        <v>9.4736842105263203E-2</v>
      </c>
      <c r="F35" s="14">
        <v>0</v>
      </c>
      <c r="G35" s="14">
        <v>1</v>
      </c>
      <c r="H35" s="14">
        <v>12</v>
      </c>
      <c r="I35" s="14">
        <v>9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12</v>
      </c>
    </row>
    <row r="36" spans="1:16" ht="22.5" x14ac:dyDescent="0.25">
      <c r="A36" s="30" t="s">
        <v>369</v>
      </c>
      <c r="B36" s="30" t="s">
        <v>370</v>
      </c>
      <c r="C36" s="14">
        <v>28</v>
      </c>
      <c r="D36" s="14">
        <v>38</v>
      </c>
      <c r="E36" s="31">
        <v>-0.26315789473684198</v>
      </c>
      <c r="F36" s="14">
        <v>0</v>
      </c>
      <c r="G36" s="14">
        <v>1</v>
      </c>
      <c r="H36" s="14">
        <v>12</v>
      </c>
      <c r="I36" s="14">
        <v>11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5</v>
      </c>
    </row>
    <row r="37" spans="1:16" ht="22.5" x14ac:dyDescent="0.25">
      <c r="A37" s="30" t="s">
        <v>371</v>
      </c>
      <c r="B37" s="30" t="s">
        <v>372</v>
      </c>
      <c r="C37" s="14">
        <v>6</v>
      </c>
      <c r="D37" s="14">
        <v>7</v>
      </c>
      <c r="E37" s="31">
        <v>-0.14285714285714299</v>
      </c>
      <c r="F37" s="14">
        <v>0</v>
      </c>
      <c r="G37" s="14">
        <v>0</v>
      </c>
      <c r="H37" s="14">
        <v>0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2</v>
      </c>
    </row>
    <row r="38" spans="1:16" ht="22.5" x14ac:dyDescent="0.25">
      <c r="A38" s="30" t="s">
        <v>373</v>
      </c>
      <c r="B38" s="30" t="s">
        <v>374</v>
      </c>
      <c r="C38" s="14">
        <v>1</v>
      </c>
      <c r="D38" s="14">
        <v>4</v>
      </c>
      <c r="E38" s="31">
        <v>-0.75</v>
      </c>
      <c r="F38" s="14">
        <v>0</v>
      </c>
      <c r="G38" s="14">
        <v>0</v>
      </c>
      <c r="H38" s="14">
        <v>1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41</v>
      </c>
      <c r="D41" s="14">
        <v>31</v>
      </c>
      <c r="E41" s="31">
        <v>0.32258064516128998</v>
      </c>
      <c r="F41" s="14">
        <v>0</v>
      </c>
      <c r="G41" s="14">
        <v>0</v>
      </c>
      <c r="H41" s="14">
        <v>4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6</v>
      </c>
    </row>
    <row r="42" spans="1:16" x14ac:dyDescent="0.25">
      <c r="A42" s="188" t="s">
        <v>381</v>
      </c>
      <c r="B42" s="189"/>
      <c r="C42" s="27">
        <v>183</v>
      </c>
      <c r="D42" s="27">
        <v>111</v>
      </c>
      <c r="E42" s="28">
        <v>0.64864864864864902</v>
      </c>
      <c r="F42" s="27">
        <v>12</v>
      </c>
      <c r="G42" s="27">
        <v>3</v>
      </c>
      <c r="H42" s="27">
        <v>46</v>
      </c>
      <c r="I42" s="27">
        <v>23</v>
      </c>
      <c r="J42" s="27">
        <v>0</v>
      </c>
      <c r="K42" s="27">
        <v>1</v>
      </c>
      <c r="L42" s="27">
        <v>0</v>
      </c>
      <c r="M42" s="27">
        <v>0</v>
      </c>
      <c r="N42" s="27">
        <v>0</v>
      </c>
      <c r="O42" s="27">
        <v>0</v>
      </c>
      <c r="P42" s="29">
        <v>4</v>
      </c>
    </row>
    <row r="43" spans="1:16" x14ac:dyDescent="0.25">
      <c r="A43" s="30" t="s">
        <v>382</v>
      </c>
      <c r="B43" s="30" t="s">
        <v>383</v>
      </c>
      <c r="C43" s="14">
        <v>6</v>
      </c>
      <c r="D43" s="14">
        <v>10</v>
      </c>
      <c r="E43" s="31">
        <v>-0.4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177</v>
      </c>
      <c r="D44" s="14">
        <v>97</v>
      </c>
      <c r="E44" s="31">
        <v>0.82474226804123696</v>
      </c>
      <c r="F44" s="14">
        <v>12</v>
      </c>
      <c r="G44" s="14">
        <v>3</v>
      </c>
      <c r="H44" s="14">
        <v>43</v>
      </c>
      <c r="I44" s="14">
        <v>23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4">
        <v>4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0</v>
      </c>
      <c r="D48" s="14">
        <v>1</v>
      </c>
      <c r="E48" s="31">
        <v>-1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0</v>
      </c>
      <c r="D49" s="14">
        <v>3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8" t="s">
        <v>396</v>
      </c>
      <c r="B50" s="189"/>
      <c r="C50" s="27">
        <v>168</v>
      </c>
      <c r="D50" s="27">
        <v>166</v>
      </c>
      <c r="E50" s="28">
        <v>1.20481927710843E-2</v>
      </c>
      <c r="F50" s="27">
        <v>1</v>
      </c>
      <c r="G50" s="27">
        <v>1</v>
      </c>
      <c r="H50" s="27">
        <v>29</v>
      </c>
      <c r="I50" s="27">
        <v>11</v>
      </c>
      <c r="J50" s="27">
        <v>6</v>
      </c>
      <c r="K50" s="27">
        <v>10</v>
      </c>
      <c r="L50" s="27">
        <v>0</v>
      </c>
      <c r="M50" s="27">
        <v>0</v>
      </c>
      <c r="N50" s="27">
        <v>1</v>
      </c>
      <c r="O50" s="27">
        <v>2</v>
      </c>
      <c r="P50" s="29">
        <v>26</v>
      </c>
    </row>
    <row r="51" spans="1:16" x14ac:dyDescent="0.25">
      <c r="A51" s="30" t="s">
        <v>397</v>
      </c>
      <c r="B51" s="30" t="s">
        <v>398</v>
      </c>
      <c r="C51" s="14">
        <v>72</v>
      </c>
      <c r="D51" s="14">
        <v>46</v>
      </c>
      <c r="E51" s="31">
        <v>0.565217391304348</v>
      </c>
      <c r="F51" s="14">
        <v>0</v>
      </c>
      <c r="G51" s="14">
        <v>0</v>
      </c>
      <c r="H51" s="14">
        <v>1</v>
      </c>
      <c r="I51" s="14">
        <v>1</v>
      </c>
      <c r="J51" s="14">
        <v>3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4">
        <v>2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1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50</v>
      </c>
      <c r="D53" s="14">
        <v>73</v>
      </c>
      <c r="E53" s="31">
        <v>-0.31506849315068503</v>
      </c>
      <c r="F53" s="14">
        <v>0</v>
      </c>
      <c r="G53" s="14">
        <v>0</v>
      </c>
      <c r="H53" s="14">
        <v>18</v>
      </c>
      <c r="I53" s="14">
        <v>5</v>
      </c>
      <c r="J53" s="14">
        <v>2</v>
      </c>
      <c r="K53" s="14">
        <v>1</v>
      </c>
      <c r="L53" s="14">
        <v>0</v>
      </c>
      <c r="M53" s="14">
        <v>0</v>
      </c>
      <c r="N53" s="14">
        <v>1</v>
      </c>
      <c r="O53" s="14">
        <v>1</v>
      </c>
      <c r="P53" s="24">
        <v>7</v>
      </c>
    </row>
    <row r="54" spans="1:16" ht="22.5" x14ac:dyDescent="0.25">
      <c r="A54" s="30" t="s">
        <v>403</v>
      </c>
      <c r="B54" s="30" t="s">
        <v>404</v>
      </c>
      <c r="C54" s="14">
        <v>6</v>
      </c>
      <c r="D54" s="14">
        <v>6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405</v>
      </c>
      <c r="B55" s="30" t="s">
        <v>406</v>
      </c>
      <c r="C55" s="14">
        <v>1</v>
      </c>
      <c r="D55" s="14">
        <v>0</v>
      </c>
      <c r="E55" s="31">
        <v>0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9</v>
      </c>
      <c r="D56" s="14">
        <v>10</v>
      </c>
      <c r="E56" s="31">
        <v>-0.1</v>
      </c>
      <c r="F56" s="14">
        <v>1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3</v>
      </c>
      <c r="D57" s="14">
        <v>3</v>
      </c>
      <c r="E57" s="31">
        <v>0</v>
      </c>
      <c r="F57" s="14">
        <v>0</v>
      </c>
      <c r="G57" s="14">
        <v>0</v>
      </c>
      <c r="H57" s="14">
        <v>3</v>
      </c>
      <c r="I57" s="14">
        <v>1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411</v>
      </c>
      <c r="B58" s="30" t="s">
        <v>412</v>
      </c>
      <c r="C58" s="14">
        <v>1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1</v>
      </c>
      <c r="D59" s="14">
        <v>1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2</v>
      </c>
      <c r="D60" s="14">
        <v>1</v>
      </c>
      <c r="E60" s="31">
        <v>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417</v>
      </c>
      <c r="B61" s="30" t="s">
        <v>418</v>
      </c>
      <c r="C61" s="14">
        <v>5</v>
      </c>
      <c r="D61" s="14">
        <v>0</v>
      </c>
      <c r="E61" s="31">
        <v>0</v>
      </c>
      <c r="F61" s="14">
        <v>0</v>
      </c>
      <c r="G61" s="14">
        <v>1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419</v>
      </c>
      <c r="B62" s="30" t="s">
        <v>420</v>
      </c>
      <c r="C62" s="14">
        <v>5</v>
      </c>
      <c r="D62" s="14">
        <v>7</v>
      </c>
      <c r="E62" s="31">
        <v>-0.28571428571428598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421</v>
      </c>
      <c r="B63" s="30" t="s">
        <v>422</v>
      </c>
      <c r="C63" s="14">
        <v>8</v>
      </c>
      <c r="D63" s="14">
        <v>13</v>
      </c>
      <c r="E63" s="31">
        <v>-0.38461538461538503</v>
      </c>
      <c r="F63" s="14">
        <v>0</v>
      </c>
      <c r="G63" s="14">
        <v>0</v>
      </c>
      <c r="H63" s="14">
        <v>1</v>
      </c>
      <c r="I63" s="14">
        <v>3</v>
      </c>
      <c r="J63" s="14">
        <v>1</v>
      </c>
      <c r="K63" s="14">
        <v>4</v>
      </c>
      <c r="L63" s="14">
        <v>0</v>
      </c>
      <c r="M63" s="14">
        <v>0</v>
      </c>
      <c r="N63" s="14">
        <v>0</v>
      </c>
      <c r="O63" s="14">
        <v>0</v>
      </c>
      <c r="P63" s="24">
        <v>11</v>
      </c>
    </row>
    <row r="64" spans="1:16" ht="22.5" x14ac:dyDescent="0.25">
      <c r="A64" s="30" t="s">
        <v>423</v>
      </c>
      <c r="B64" s="30" t="s">
        <v>424</v>
      </c>
      <c r="C64" s="14">
        <v>3</v>
      </c>
      <c r="D64" s="14">
        <v>4</v>
      </c>
      <c r="E64" s="31">
        <v>-0.25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1</v>
      </c>
      <c r="D65" s="14">
        <v>1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1</v>
      </c>
      <c r="D69" s="14">
        <v>0</v>
      </c>
      <c r="E69" s="31">
        <v>0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8" t="s">
        <v>439</v>
      </c>
      <c r="B72" s="189"/>
      <c r="C72" s="27">
        <v>1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2</v>
      </c>
    </row>
    <row r="73" spans="1:16" x14ac:dyDescent="0.25">
      <c r="A73" s="30" t="s">
        <v>440</v>
      </c>
      <c r="B73" s="30" t="s">
        <v>441</v>
      </c>
      <c r="C73" s="14">
        <v>1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2</v>
      </c>
    </row>
    <row r="74" spans="1:16" x14ac:dyDescent="0.25">
      <c r="A74" s="188" t="s">
        <v>442</v>
      </c>
      <c r="B74" s="189"/>
      <c r="C74" s="27">
        <v>27</v>
      </c>
      <c r="D74" s="27">
        <v>35</v>
      </c>
      <c r="E74" s="28">
        <v>-0.22857142857142901</v>
      </c>
      <c r="F74" s="27">
        <v>0</v>
      </c>
      <c r="G74" s="27">
        <v>0</v>
      </c>
      <c r="H74" s="27">
        <v>6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1</v>
      </c>
    </row>
    <row r="75" spans="1:16" x14ac:dyDescent="0.25">
      <c r="A75" s="30" t="s">
        <v>443</v>
      </c>
      <c r="B75" s="30" t="s">
        <v>444</v>
      </c>
      <c r="C75" s="14">
        <v>18</v>
      </c>
      <c r="D75" s="14">
        <v>26</v>
      </c>
      <c r="E75" s="31">
        <v>-0.30769230769230799</v>
      </c>
      <c r="F75" s="14">
        <v>0</v>
      </c>
      <c r="G75" s="14">
        <v>0</v>
      </c>
      <c r="H75" s="14">
        <v>5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445</v>
      </c>
      <c r="B76" s="30" t="s">
        <v>446</v>
      </c>
      <c r="C76" s="14">
        <v>1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5</v>
      </c>
      <c r="D77" s="14">
        <v>3</v>
      </c>
      <c r="E77" s="31">
        <v>0.66666666666666696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3</v>
      </c>
      <c r="D79" s="14">
        <v>5</v>
      </c>
      <c r="E79" s="31">
        <v>-0.4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1</v>
      </c>
    </row>
    <row r="80" spans="1:16" ht="33.75" x14ac:dyDescent="0.25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8" t="s">
        <v>457</v>
      </c>
      <c r="B82" s="189"/>
      <c r="C82" s="27">
        <v>41</v>
      </c>
      <c r="D82" s="27">
        <v>46</v>
      </c>
      <c r="E82" s="28">
        <v>-0.108695652173913</v>
      </c>
      <c r="F82" s="27">
        <v>0</v>
      </c>
      <c r="G82" s="27">
        <v>0</v>
      </c>
      <c r="H82" s="27">
        <v>8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1</v>
      </c>
      <c r="P82" s="29">
        <v>8</v>
      </c>
    </row>
    <row r="83" spans="1:16" x14ac:dyDescent="0.25">
      <c r="A83" s="30" t="s">
        <v>458</v>
      </c>
      <c r="B83" s="30" t="s">
        <v>459</v>
      </c>
      <c r="C83" s="14">
        <v>10</v>
      </c>
      <c r="D83" s="14">
        <v>16</v>
      </c>
      <c r="E83" s="31">
        <v>-0.375</v>
      </c>
      <c r="F83" s="14">
        <v>0</v>
      </c>
      <c r="G83" s="14">
        <v>0</v>
      </c>
      <c r="H83" s="14">
        <v>8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1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31</v>
      </c>
      <c r="D84" s="14">
        <v>30</v>
      </c>
      <c r="E84" s="31">
        <v>3.3333333333333298E-2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8</v>
      </c>
    </row>
    <row r="85" spans="1:16" x14ac:dyDescent="0.25">
      <c r="A85" s="188" t="s">
        <v>462</v>
      </c>
      <c r="B85" s="189"/>
      <c r="C85" s="27">
        <v>164</v>
      </c>
      <c r="D85" s="27">
        <v>148</v>
      </c>
      <c r="E85" s="28">
        <v>0.108108108108108</v>
      </c>
      <c r="F85" s="27">
        <v>0</v>
      </c>
      <c r="G85" s="27">
        <v>0</v>
      </c>
      <c r="H85" s="27">
        <v>44</v>
      </c>
      <c r="I85" s="27">
        <v>25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22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1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17</v>
      </c>
      <c r="D89" s="14">
        <v>18</v>
      </c>
      <c r="E89" s="31">
        <v>-5.5555555555555601E-2</v>
      </c>
      <c r="F89" s="14">
        <v>0</v>
      </c>
      <c r="G89" s="14">
        <v>0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7</v>
      </c>
      <c r="D91" s="14">
        <v>3</v>
      </c>
      <c r="E91" s="31">
        <v>1.3333333333333299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13</v>
      </c>
      <c r="D92" s="14">
        <v>26</v>
      </c>
      <c r="E92" s="31">
        <v>-0.5</v>
      </c>
      <c r="F92" s="14">
        <v>0</v>
      </c>
      <c r="G92" s="14">
        <v>0</v>
      </c>
      <c r="H92" s="14">
        <v>7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6</v>
      </c>
    </row>
    <row r="93" spans="1:16" x14ac:dyDescent="0.25">
      <c r="A93" s="30" t="s">
        <v>477</v>
      </c>
      <c r="B93" s="30" t="s">
        <v>478</v>
      </c>
      <c r="C93" s="14">
        <v>4</v>
      </c>
      <c r="D93" s="14">
        <v>3</v>
      </c>
      <c r="E93" s="31">
        <v>0.33333333333333298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479</v>
      </c>
      <c r="B94" s="30" t="s">
        <v>480</v>
      </c>
      <c r="C94" s="14">
        <v>121</v>
      </c>
      <c r="D94" s="14">
        <v>96</v>
      </c>
      <c r="E94" s="31">
        <v>0.26041666666666702</v>
      </c>
      <c r="F94" s="14">
        <v>0</v>
      </c>
      <c r="G94" s="14">
        <v>0</v>
      </c>
      <c r="H94" s="14">
        <v>37</v>
      </c>
      <c r="I94" s="14">
        <v>16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14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2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8" t="s">
        <v>485</v>
      </c>
      <c r="B97" s="189"/>
      <c r="C97" s="27">
        <v>2738</v>
      </c>
      <c r="D97" s="27">
        <v>2271</v>
      </c>
      <c r="E97" s="28">
        <v>0.205636283575517</v>
      </c>
      <c r="F97" s="27">
        <v>13</v>
      </c>
      <c r="G97" s="27">
        <v>13</v>
      </c>
      <c r="H97" s="27">
        <v>440</v>
      </c>
      <c r="I97" s="27">
        <v>274</v>
      </c>
      <c r="J97" s="27">
        <v>0</v>
      </c>
      <c r="K97" s="27">
        <v>0</v>
      </c>
      <c r="L97" s="27">
        <v>0</v>
      </c>
      <c r="M97" s="27">
        <v>0</v>
      </c>
      <c r="N97" s="27">
        <v>9</v>
      </c>
      <c r="O97" s="27">
        <v>42</v>
      </c>
      <c r="P97" s="29">
        <v>265</v>
      </c>
    </row>
    <row r="98" spans="1:16" x14ac:dyDescent="0.25">
      <c r="A98" s="30" t="s">
        <v>486</v>
      </c>
      <c r="B98" s="30" t="s">
        <v>487</v>
      </c>
      <c r="C98" s="14">
        <v>516</v>
      </c>
      <c r="D98" s="14">
        <v>416</v>
      </c>
      <c r="E98" s="31">
        <v>0.240384615384615</v>
      </c>
      <c r="F98" s="14">
        <v>4</v>
      </c>
      <c r="G98" s="14">
        <v>6</v>
      </c>
      <c r="H98" s="14">
        <v>58</v>
      </c>
      <c r="I98" s="14">
        <v>41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1</v>
      </c>
      <c r="P98" s="24">
        <v>56</v>
      </c>
    </row>
    <row r="99" spans="1:16" x14ac:dyDescent="0.25">
      <c r="A99" s="30" t="s">
        <v>488</v>
      </c>
      <c r="B99" s="30" t="s">
        <v>489</v>
      </c>
      <c r="C99" s="14">
        <v>304</v>
      </c>
      <c r="D99" s="14">
        <v>200</v>
      </c>
      <c r="E99" s="31">
        <v>0.52</v>
      </c>
      <c r="F99" s="14">
        <v>1</v>
      </c>
      <c r="G99" s="14">
        <v>3</v>
      </c>
      <c r="H99" s="14">
        <v>92</v>
      </c>
      <c r="I99" s="14">
        <v>44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4">
        <v>43</v>
      </c>
    </row>
    <row r="100" spans="1:16" ht="33.75" x14ac:dyDescent="0.25">
      <c r="A100" s="30" t="s">
        <v>490</v>
      </c>
      <c r="B100" s="30" t="s">
        <v>491</v>
      </c>
      <c r="C100" s="14">
        <v>24</v>
      </c>
      <c r="D100" s="14">
        <v>17</v>
      </c>
      <c r="E100" s="31">
        <v>0.41176470588235298</v>
      </c>
      <c r="F100" s="14">
        <v>2</v>
      </c>
      <c r="G100" s="14">
        <v>0</v>
      </c>
      <c r="H100" s="14">
        <v>7</v>
      </c>
      <c r="I100" s="14">
        <v>13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7</v>
      </c>
      <c r="P100" s="24">
        <v>17</v>
      </c>
    </row>
    <row r="101" spans="1:16" ht="22.5" x14ac:dyDescent="0.25">
      <c r="A101" s="30" t="s">
        <v>492</v>
      </c>
      <c r="B101" s="30" t="s">
        <v>493</v>
      </c>
      <c r="C101" s="14">
        <v>74</v>
      </c>
      <c r="D101" s="14">
        <v>74</v>
      </c>
      <c r="E101" s="31">
        <v>0</v>
      </c>
      <c r="F101" s="14">
        <v>0</v>
      </c>
      <c r="G101" s="14">
        <v>0</v>
      </c>
      <c r="H101" s="14">
        <v>34</v>
      </c>
      <c r="I101" s="14">
        <v>18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21</v>
      </c>
      <c r="P101" s="24">
        <v>20</v>
      </c>
    </row>
    <row r="102" spans="1:16" x14ac:dyDescent="0.25">
      <c r="A102" s="30" t="s">
        <v>494</v>
      </c>
      <c r="B102" s="30" t="s">
        <v>495</v>
      </c>
      <c r="C102" s="14">
        <v>9</v>
      </c>
      <c r="D102" s="14">
        <v>4</v>
      </c>
      <c r="E102" s="31">
        <v>1.25</v>
      </c>
      <c r="F102" s="14">
        <v>0</v>
      </c>
      <c r="G102" s="14">
        <v>0</v>
      </c>
      <c r="H102" s="14">
        <v>2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496</v>
      </c>
      <c r="B103" s="30" t="s">
        <v>497</v>
      </c>
      <c r="C103" s="14">
        <v>27</v>
      </c>
      <c r="D103" s="14">
        <v>25</v>
      </c>
      <c r="E103" s="31">
        <v>0.08</v>
      </c>
      <c r="F103" s="14">
        <v>0</v>
      </c>
      <c r="G103" s="14">
        <v>0</v>
      </c>
      <c r="H103" s="14">
        <v>5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4">
        <v>3</v>
      </c>
    </row>
    <row r="104" spans="1:16" x14ac:dyDescent="0.25">
      <c r="A104" s="30" t="s">
        <v>498</v>
      </c>
      <c r="B104" s="30" t="s">
        <v>499</v>
      </c>
      <c r="C104" s="14">
        <v>35</v>
      </c>
      <c r="D104" s="14">
        <v>54</v>
      </c>
      <c r="E104" s="31">
        <v>-0.35185185185185203</v>
      </c>
      <c r="F104" s="14">
        <v>0</v>
      </c>
      <c r="G104" s="14">
        <v>0</v>
      </c>
      <c r="H104" s="14">
        <v>5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500</v>
      </c>
      <c r="B105" s="30" t="s">
        <v>501</v>
      </c>
      <c r="C105" s="14">
        <v>1143</v>
      </c>
      <c r="D105" s="14">
        <v>841</v>
      </c>
      <c r="E105" s="31">
        <v>0.35909631391200902</v>
      </c>
      <c r="F105" s="14">
        <v>2</v>
      </c>
      <c r="G105" s="14">
        <v>1</v>
      </c>
      <c r="H105" s="14">
        <v>180</v>
      </c>
      <c r="I105" s="14">
        <v>100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0</v>
      </c>
      <c r="P105" s="24">
        <v>73</v>
      </c>
    </row>
    <row r="106" spans="1:16" ht="22.5" x14ac:dyDescent="0.25">
      <c r="A106" s="30" t="s">
        <v>502</v>
      </c>
      <c r="B106" s="30" t="s">
        <v>503</v>
      </c>
      <c r="C106" s="14">
        <v>186</v>
      </c>
      <c r="D106" s="14">
        <v>225</v>
      </c>
      <c r="E106" s="31">
        <v>-0.17333333333333301</v>
      </c>
      <c r="F106" s="14">
        <v>0</v>
      </c>
      <c r="G106" s="14">
        <v>0</v>
      </c>
      <c r="H106" s="14">
        <v>22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14</v>
      </c>
    </row>
    <row r="107" spans="1:16" ht="22.5" x14ac:dyDescent="0.25">
      <c r="A107" s="30" t="s">
        <v>504</v>
      </c>
      <c r="B107" s="30" t="s">
        <v>505</v>
      </c>
      <c r="C107" s="14">
        <v>4</v>
      </c>
      <c r="D107" s="14">
        <v>7</v>
      </c>
      <c r="E107" s="31">
        <v>-0.42857142857142799</v>
      </c>
      <c r="F107" s="14">
        <v>0</v>
      </c>
      <c r="G107" s="14">
        <v>0</v>
      </c>
      <c r="H107" s="14">
        <v>0</v>
      </c>
      <c r="I107" s="14">
        <v>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6</v>
      </c>
    </row>
    <row r="108" spans="1:16" x14ac:dyDescent="0.25">
      <c r="A108" s="30" t="s">
        <v>506</v>
      </c>
      <c r="B108" s="30" t="s">
        <v>507</v>
      </c>
      <c r="C108" s="14">
        <v>7</v>
      </c>
      <c r="D108" s="14">
        <v>4</v>
      </c>
      <c r="E108" s="31">
        <v>0.75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508</v>
      </c>
      <c r="B109" s="30" t="s">
        <v>509</v>
      </c>
      <c r="C109" s="14">
        <v>5</v>
      </c>
      <c r="D109" s="14">
        <v>1</v>
      </c>
      <c r="E109" s="31">
        <v>4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357</v>
      </c>
      <c r="D111" s="14">
        <v>361</v>
      </c>
      <c r="E111" s="31">
        <v>-1.1080332409972299E-2</v>
      </c>
      <c r="F111" s="14">
        <v>3</v>
      </c>
      <c r="G111" s="14">
        <v>2</v>
      </c>
      <c r="H111" s="14">
        <v>30</v>
      </c>
      <c r="I111" s="14">
        <v>26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4">
        <v>27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12</v>
      </c>
      <c r="D114" s="14">
        <v>1</v>
      </c>
      <c r="E114" s="31">
        <v>11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0</v>
      </c>
      <c r="D115" s="14">
        <v>2</v>
      </c>
      <c r="E115" s="31">
        <v>-1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17</v>
      </c>
      <c r="D116" s="14">
        <v>23</v>
      </c>
      <c r="E116" s="31">
        <v>-0.26086956521739102</v>
      </c>
      <c r="F116" s="14">
        <v>1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0</v>
      </c>
      <c r="D120" s="14">
        <v>1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3</v>
      </c>
      <c r="D121" s="14">
        <v>1</v>
      </c>
      <c r="E121" s="31">
        <v>2</v>
      </c>
      <c r="F121" s="14">
        <v>0</v>
      </c>
      <c r="G121" s="14">
        <v>0</v>
      </c>
      <c r="H121" s="14">
        <v>1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2</v>
      </c>
    </row>
    <row r="122" spans="1:16" x14ac:dyDescent="0.25">
      <c r="A122" s="30" t="s">
        <v>534</v>
      </c>
      <c r="B122" s="30" t="s">
        <v>535</v>
      </c>
      <c r="C122" s="14">
        <v>4</v>
      </c>
      <c r="D122" s="14">
        <v>4</v>
      </c>
      <c r="E122" s="31">
        <v>0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536</v>
      </c>
      <c r="B123" s="30" t="s">
        <v>537</v>
      </c>
      <c r="C123" s="14">
        <v>3</v>
      </c>
      <c r="D123" s="14">
        <v>5</v>
      </c>
      <c r="E123" s="31">
        <v>-0.4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5</v>
      </c>
      <c r="D126" s="14">
        <v>2</v>
      </c>
      <c r="E126" s="31">
        <v>1.5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3</v>
      </c>
      <c r="D128" s="14">
        <v>2</v>
      </c>
      <c r="E128" s="31">
        <v>0.5</v>
      </c>
      <c r="F128" s="14">
        <v>0</v>
      </c>
      <c r="G128" s="14">
        <v>1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1</v>
      </c>
      <c r="E129" s="31">
        <v>-1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</v>
      </c>
    </row>
    <row r="131" spans="1:16" x14ac:dyDescent="0.25">
      <c r="A131" s="188" t="s">
        <v>552</v>
      </c>
      <c r="B131" s="189"/>
      <c r="C131" s="27">
        <v>2</v>
      </c>
      <c r="D131" s="27">
        <v>3</v>
      </c>
      <c r="E131" s="28">
        <v>-0.33333333333333298</v>
      </c>
      <c r="F131" s="27">
        <v>0</v>
      </c>
      <c r="G131" s="27">
        <v>0</v>
      </c>
      <c r="H131" s="27">
        <v>1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0</v>
      </c>
    </row>
    <row r="132" spans="1:16" x14ac:dyDescent="0.25">
      <c r="A132" s="30" t="s">
        <v>553</v>
      </c>
      <c r="B132" s="30" t="s">
        <v>554</v>
      </c>
      <c r="C132" s="14">
        <v>0</v>
      </c>
      <c r="D132" s="14">
        <v>3</v>
      </c>
      <c r="E132" s="31">
        <v>-1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559</v>
      </c>
      <c r="B135" s="30" t="s">
        <v>560</v>
      </c>
      <c r="C135" s="14">
        <v>2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8" t="s">
        <v>563</v>
      </c>
      <c r="B137" s="189"/>
      <c r="C137" s="27">
        <v>6</v>
      </c>
      <c r="D137" s="27">
        <v>5</v>
      </c>
      <c r="E137" s="28">
        <v>0.2</v>
      </c>
      <c r="F137" s="27">
        <v>0</v>
      </c>
      <c r="G137" s="27">
        <v>0</v>
      </c>
      <c r="H137" s="27">
        <v>3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0</v>
      </c>
    </row>
    <row r="138" spans="1:16" ht="22.5" x14ac:dyDescent="0.25">
      <c r="A138" s="30" t="s">
        <v>564</v>
      </c>
      <c r="B138" s="30" t="s">
        <v>565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3</v>
      </c>
      <c r="D142" s="14">
        <v>5</v>
      </c>
      <c r="E142" s="31">
        <v>-0.4</v>
      </c>
      <c r="F142" s="14">
        <v>0</v>
      </c>
      <c r="G142" s="14">
        <v>0</v>
      </c>
      <c r="H142" s="14">
        <v>2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574</v>
      </c>
      <c r="B143" s="30" t="s">
        <v>575</v>
      </c>
      <c r="C143" s="14">
        <v>2</v>
      </c>
      <c r="D143" s="14">
        <v>0</v>
      </c>
      <c r="E143" s="31">
        <v>0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8" t="s">
        <v>576</v>
      </c>
      <c r="B144" s="189"/>
      <c r="C144" s="27">
        <v>7</v>
      </c>
      <c r="D144" s="27">
        <v>1</v>
      </c>
      <c r="E144" s="28">
        <v>6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2</v>
      </c>
    </row>
    <row r="145" spans="1:16" ht="33.75" x14ac:dyDescent="0.25">
      <c r="A145" s="30" t="s">
        <v>577</v>
      </c>
      <c r="B145" s="30" t="s">
        <v>578</v>
      </c>
      <c r="C145" s="14">
        <v>5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2</v>
      </c>
    </row>
    <row r="146" spans="1:16" ht="22.5" x14ac:dyDescent="0.25">
      <c r="A146" s="30" t="s">
        <v>579</v>
      </c>
      <c r="B146" s="30" t="s">
        <v>580</v>
      </c>
      <c r="C146" s="14">
        <v>2</v>
      </c>
      <c r="D146" s="14">
        <v>1</v>
      </c>
      <c r="E146" s="31">
        <v>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8" t="s">
        <v>581</v>
      </c>
      <c r="B147" s="189"/>
      <c r="C147" s="27">
        <v>11</v>
      </c>
      <c r="D147" s="27">
        <v>10</v>
      </c>
      <c r="E147" s="28">
        <v>0.1</v>
      </c>
      <c r="F147" s="27">
        <v>0</v>
      </c>
      <c r="G147" s="27">
        <v>0</v>
      </c>
      <c r="H147" s="27">
        <v>1</v>
      </c>
      <c r="I147" s="27">
        <v>2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9">
        <v>1</v>
      </c>
    </row>
    <row r="148" spans="1:16" ht="22.5" x14ac:dyDescent="0.25">
      <c r="A148" s="30" t="s">
        <v>582</v>
      </c>
      <c r="B148" s="30" t="s">
        <v>583</v>
      </c>
      <c r="C148" s="14">
        <v>1</v>
      </c>
      <c r="D148" s="14">
        <v>0</v>
      </c>
      <c r="E148" s="31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4">
        <v>0</v>
      </c>
    </row>
    <row r="149" spans="1:16" ht="22.5" x14ac:dyDescent="0.25">
      <c r="A149" s="30" t="s">
        <v>584</v>
      </c>
      <c r="B149" s="30" t="s">
        <v>585</v>
      </c>
      <c r="C149" s="14">
        <v>0</v>
      </c>
      <c r="D149" s="14">
        <v>0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2</v>
      </c>
      <c r="D151" s="14">
        <v>0</v>
      </c>
      <c r="E151" s="31">
        <v>0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2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0</v>
      </c>
      <c r="D153" s="14">
        <v>1</v>
      </c>
      <c r="E153" s="31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4</v>
      </c>
      <c r="D154" s="14">
        <v>5</v>
      </c>
      <c r="E154" s="31">
        <v>-0.2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0</v>
      </c>
    </row>
    <row r="155" spans="1:16" ht="22.5" x14ac:dyDescent="0.25">
      <c r="A155" s="30" t="s">
        <v>596</v>
      </c>
      <c r="B155" s="30" t="s">
        <v>597</v>
      </c>
      <c r="C155" s="14">
        <v>4</v>
      </c>
      <c r="D155" s="14">
        <v>2</v>
      </c>
      <c r="E155" s="31">
        <v>1</v>
      </c>
      <c r="F155" s="14">
        <v>0</v>
      </c>
      <c r="G155" s="14">
        <v>0</v>
      </c>
      <c r="H155" s="14">
        <v>1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1</v>
      </c>
    </row>
    <row r="156" spans="1:16" x14ac:dyDescent="0.25">
      <c r="A156" s="188" t="s">
        <v>598</v>
      </c>
      <c r="B156" s="189"/>
      <c r="C156" s="27">
        <v>26</v>
      </c>
      <c r="D156" s="27">
        <v>13</v>
      </c>
      <c r="E156" s="28">
        <v>1</v>
      </c>
      <c r="F156" s="27">
        <v>0</v>
      </c>
      <c r="G156" s="27">
        <v>0</v>
      </c>
      <c r="H156" s="27">
        <v>1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0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0</v>
      </c>
      <c r="D161" s="14">
        <v>2</v>
      </c>
      <c r="E161" s="31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18</v>
      </c>
      <c r="D162" s="14">
        <v>7</v>
      </c>
      <c r="E162" s="31">
        <v>1.5714285714285701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611</v>
      </c>
      <c r="B163" s="30" t="s">
        <v>612</v>
      </c>
      <c r="C163" s="14">
        <v>0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6</v>
      </c>
      <c r="D164" s="14">
        <v>1</v>
      </c>
      <c r="E164" s="31">
        <v>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2</v>
      </c>
      <c r="D165" s="14">
        <v>3</v>
      </c>
      <c r="E165" s="31">
        <v>-0.33333333333333298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8" t="s">
        <v>617</v>
      </c>
      <c r="B166" s="189"/>
      <c r="C166" s="27">
        <v>205</v>
      </c>
      <c r="D166" s="27">
        <v>149</v>
      </c>
      <c r="E166" s="28">
        <v>0.37583892617449699</v>
      </c>
      <c r="F166" s="27">
        <v>5</v>
      </c>
      <c r="G166" s="27">
        <v>3</v>
      </c>
      <c r="H166" s="27">
        <v>86</v>
      </c>
      <c r="I166" s="27">
        <v>39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9</v>
      </c>
      <c r="P166" s="29">
        <v>41</v>
      </c>
    </row>
    <row r="167" spans="1:16" ht="22.5" x14ac:dyDescent="0.25">
      <c r="A167" s="30" t="s">
        <v>618</v>
      </c>
      <c r="B167" s="30" t="s">
        <v>619</v>
      </c>
      <c r="C167" s="14">
        <v>60</v>
      </c>
      <c r="D167" s="14">
        <v>40</v>
      </c>
      <c r="E167" s="31">
        <v>0.5</v>
      </c>
      <c r="F167" s="14">
        <v>1</v>
      </c>
      <c r="G167" s="14">
        <v>0</v>
      </c>
      <c r="H167" s="14">
        <v>18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1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66</v>
      </c>
      <c r="D173" s="14">
        <v>53</v>
      </c>
      <c r="E173" s="31">
        <v>0.245283018867925</v>
      </c>
      <c r="F173" s="14">
        <v>1</v>
      </c>
      <c r="G173" s="14">
        <v>0</v>
      </c>
      <c r="H173" s="14">
        <v>32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6</v>
      </c>
      <c r="P173" s="24">
        <v>10</v>
      </c>
    </row>
    <row r="174" spans="1:16" ht="22.5" x14ac:dyDescent="0.25">
      <c r="A174" s="30" t="s">
        <v>632</v>
      </c>
      <c r="B174" s="30" t="s">
        <v>633</v>
      </c>
      <c r="C174" s="14">
        <v>71</v>
      </c>
      <c r="D174" s="14">
        <v>48</v>
      </c>
      <c r="E174" s="31">
        <v>0.47916666666666702</v>
      </c>
      <c r="F174" s="14">
        <v>3</v>
      </c>
      <c r="G174" s="14">
        <v>3</v>
      </c>
      <c r="H174" s="14">
        <v>35</v>
      </c>
      <c r="I174" s="14">
        <v>27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</v>
      </c>
      <c r="P174" s="24">
        <v>30</v>
      </c>
    </row>
    <row r="175" spans="1:16" x14ac:dyDescent="0.25">
      <c r="A175" s="30" t="s">
        <v>634</v>
      </c>
      <c r="B175" s="30" t="s">
        <v>635</v>
      </c>
      <c r="C175" s="14">
        <v>8</v>
      </c>
      <c r="D175" s="14">
        <v>8</v>
      </c>
      <c r="E175" s="31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8" t="s">
        <v>640</v>
      </c>
      <c r="B178" s="189"/>
      <c r="C178" s="27">
        <v>334</v>
      </c>
      <c r="D178" s="27">
        <v>304</v>
      </c>
      <c r="E178" s="28">
        <v>9.8684210526315805E-2</v>
      </c>
      <c r="F178" s="27">
        <v>411</v>
      </c>
      <c r="G178" s="27">
        <v>369</v>
      </c>
      <c r="H178" s="27">
        <v>90</v>
      </c>
      <c r="I178" s="27">
        <v>80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464</v>
      </c>
    </row>
    <row r="179" spans="1:16" ht="22.5" x14ac:dyDescent="0.25">
      <c r="A179" s="30" t="s">
        <v>641</v>
      </c>
      <c r="B179" s="30" t="s">
        <v>642</v>
      </c>
      <c r="C179" s="14">
        <v>14</v>
      </c>
      <c r="D179" s="14">
        <v>11</v>
      </c>
      <c r="E179" s="31">
        <v>0.27272727272727298</v>
      </c>
      <c r="F179" s="14">
        <v>4</v>
      </c>
      <c r="G179" s="14">
        <v>4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2.5" x14ac:dyDescent="0.25">
      <c r="A180" s="30" t="s">
        <v>643</v>
      </c>
      <c r="B180" s="30" t="s">
        <v>644</v>
      </c>
      <c r="C180" s="14">
        <v>170</v>
      </c>
      <c r="D180" s="14">
        <v>174</v>
      </c>
      <c r="E180" s="31">
        <v>-2.2988505747126398E-2</v>
      </c>
      <c r="F180" s="14">
        <v>241</v>
      </c>
      <c r="G180" s="14">
        <v>224</v>
      </c>
      <c r="H180" s="14">
        <v>43</v>
      </c>
      <c r="I180" s="14">
        <v>34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255</v>
      </c>
    </row>
    <row r="181" spans="1:16" x14ac:dyDescent="0.25">
      <c r="A181" s="30" t="s">
        <v>645</v>
      </c>
      <c r="B181" s="30" t="s">
        <v>646</v>
      </c>
      <c r="C181" s="14">
        <v>18</v>
      </c>
      <c r="D181" s="14">
        <v>17</v>
      </c>
      <c r="E181" s="31">
        <v>5.8823529411764698E-2</v>
      </c>
      <c r="F181" s="14">
        <v>9</v>
      </c>
      <c r="G181" s="14">
        <v>4</v>
      </c>
      <c r="H181" s="14">
        <v>7</v>
      </c>
      <c r="I181" s="14">
        <v>13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13</v>
      </c>
    </row>
    <row r="182" spans="1:16" ht="22.5" x14ac:dyDescent="0.25">
      <c r="A182" s="30" t="s">
        <v>647</v>
      </c>
      <c r="B182" s="30" t="s">
        <v>648</v>
      </c>
      <c r="C182" s="14">
        <v>0</v>
      </c>
      <c r="D182" s="14">
        <v>2</v>
      </c>
      <c r="E182" s="31">
        <v>-1</v>
      </c>
      <c r="F182" s="14">
        <v>0</v>
      </c>
      <c r="G182" s="14">
        <v>0</v>
      </c>
      <c r="H182" s="14">
        <v>1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649</v>
      </c>
      <c r="B183" s="30" t="s">
        <v>650</v>
      </c>
      <c r="C183" s="14">
        <v>12</v>
      </c>
      <c r="D183" s="14">
        <v>3</v>
      </c>
      <c r="E183" s="31">
        <v>3</v>
      </c>
      <c r="F183" s="14">
        <v>7</v>
      </c>
      <c r="G183" s="14">
        <v>3</v>
      </c>
      <c r="H183" s="14">
        <v>7</v>
      </c>
      <c r="I183" s="14">
        <v>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13</v>
      </c>
    </row>
    <row r="184" spans="1:16" ht="22.5" x14ac:dyDescent="0.25">
      <c r="A184" s="30" t="s">
        <v>651</v>
      </c>
      <c r="B184" s="30" t="s">
        <v>652</v>
      </c>
      <c r="C184" s="14">
        <v>113</v>
      </c>
      <c r="D184" s="14">
        <v>94</v>
      </c>
      <c r="E184" s="31">
        <v>0.20212765957446799</v>
      </c>
      <c r="F184" s="14">
        <v>150</v>
      </c>
      <c r="G184" s="14">
        <v>134</v>
      </c>
      <c r="H184" s="14">
        <v>31</v>
      </c>
      <c r="I184" s="14">
        <v>23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178</v>
      </c>
    </row>
    <row r="185" spans="1:16" ht="22.5" x14ac:dyDescent="0.25">
      <c r="A185" s="30" t="s">
        <v>653</v>
      </c>
      <c r="B185" s="30" t="s">
        <v>654</v>
      </c>
      <c r="C185" s="14">
        <v>7</v>
      </c>
      <c r="D185" s="14">
        <v>3</v>
      </c>
      <c r="E185" s="31">
        <v>1.3333333333333299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8" t="s">
        <v>655</v>
      </c>
      <c r="B186" s="189"/>
      <c r="C186" s="27">
        <v>136</v>
      </c>
      <c r="D186" s="27">
        <v>140</v>
      </c>
      <c r="E186" s="28">
        <v>-2.8571428571428598E-2</v>
      </c>
      <c r="F186" s="27">
        <v>4</v>
      </c>
      <c r="G186" s="27">
        <v>4</v>
      </c>
      <c r="H186" s="27">
        <v>36</v>
      </c>
      <c r="I186" s="27">
        <v>26</v>
      </c>
      <c r="J186" s="27">
        <v>0</v>
      </c>
      <c r="K186" s="27">
        <v>0</v>
      </c>
      <c r="L186" s="27">
        <v>0</v>
      </c>
      <c r="M186" s="27">
        <v>0</v>
      </c>
      <c r="N186" s="27">
        <v>2</v>
      </c>
      <c r="O186" s="27">
        <v>0</v>
      </c>
      <c r="P186" s="29">
        <v>28</v>
      </c>
    </row>
    <row r="187" spans="1:16" x14ac:dyDescent="0.25">
      <c r="A187" s="30" t="s">
        <v>656</v>
      </c>
      <c r="B187" s="30" t="s">
        <v>657</v>
      </c>
      <c r="C187" s="14">
        <v>7</v>
      </c>
      <c r="D187" s="14">
        <v>15</v>
      </c>
      <c r="E187" s="31">
        <v>-0.53333333333333299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47</v>
      </c>
      <c r="D189" s="14">
        <v>54</v>
      </c>
      <c r="E189" s="31">
        <v>-0.12962962962963001</v>
      </c>
      <c r="F189" s="14">
        <v>3</v>
      </c>
      <c r="G189" s="14">
        <v>3</v>
      </c>
      <c r="H189" s="14">
        <v>8</v>
      </c>
      <c r="I189" s="14">
        <v>4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4">
        <v>11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7</v>
      </c>
      <c r="D191" s="14">
        <v>8</v>
      </c>
      <c r="E191" s="31">
        <v>-0.125</v>
      </c>
      <c r="F191" s="14">
        <v>0</v>
      </c>
      <c r="G191" s="14">
        <v>0</v>
      </c>
      <c r="H191" s="14">
        <v>12</v>
      </c>
      <c r="I191" s="14">
        <v>21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12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7</v>
      </c>
      <c r="D193" s="14">
        <v>17</v>
      </c>
      <c r="E193" s="31">
        <v>-0.58823529411764697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3</v>
      </c>
    </row>
    <row r="194" spans="1:16" x14ac:dyDescent="0.25">
      <c r="A194" s="30" t="s">
        <v>670</v>
      </c>
      <c r="B194" s="30" t="s">
        <v>671</v>
      </c>
      <c r="C194" s="14">
        <v>1</v>
      </c>
      <c r="D194" s="14">
        <v>1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0</v>
      </c>
      <c r="D196" s="14">
        <v>3</v>
      </c>
      <c r="E196" s="31">
        <v>-1</v>
      </c>
      <c r="F196" s="14">
        <v>0</v>
      </c>
      <c r="G196" s="14">
        <v>0</v>
      </c>
      <c r="H196" s="14">
        <v>2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25">
      <c r="A197" s="30" t="s">
        <v>676</v>
      </c>
      <c r="B197" s="30" t="s">
        <v>677</v>
      </c>
      <c r="C197" s="14">
        <v>65</v>
      </c>
      <c r="D197" s="14">
        <v>41</v>
      </c>
      <c r="E197" s="31">
        <v>0.585365853658536</v>
      </c>
      <c r="F197" s="14">
        <v>0</v>
      </c>
      <c r="G197" s="14">
        <v>0</v>
      </c>
      <c r="H197" s="14">
        <v>13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2.5" x14ac:dyDescent="0.25">
      <c r="A198" s="30" t="s">
        <v>678</v>
      </c>
      <c r="B198" s="30" t="s">
        <v>679</v>
      </c>
      <c r="C198" s="14">
        <v>2</v>
      </c>
      <c r="D198" s="14">
        <v>1</v>
      </c>
      <c r="E198" s="31">
        <v>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8" t="s">
        <v>684</v>
      </c>
      <c r="B201" s="189"/>
      <c r="C201" s="27">
        <v>17</v>
      </c>
      <c r="D201" s="27">
        <v>13</v>
      </c>
      <c r="E201" s="28">
        <v>0.30769230769230799</v>
      </c>
      <c r="F201" s="27">
        <v>0</v>
      </c>
      <c r="G201" s="27">
        <v>0</v>
      </c>
      <c r="H201" s="27">
        <v>3</v>
      </c>
      <c r="I201" s="27">
        <v>3</v>
      </c>
      <c r="J201" s="27">
        <v>0</v>
      </c>
      <c r="K201" s="27">
        <v>0</v>
      </c>
      <c r="L201" s="27">
        <v>0</v>
      </c>
      <c r="M201" s="27">
        <v>0</v>
      </c>
      <c r="N201" s="27">
        <v>3</v>
      </c>
      <c r="O201" s="27">
        <v>0</v>
      </c>
      <c r="P201" s="29">
        <v>4</v>
      </c>
    </row>
    <row r="202" spans="1:16" x14ac:dyDescent="0.25">
      <c r="A202" s="30" t="s">
        <v>685</v>
      </c>
      <c r="B202" s="30" t="s">
        <v>686</v>
      </c>
      <c r="C202" s="14">
        <v>9</v>
      </c>
      <c r="D202" s="14">
        <v>6</v>
      </c>
      <c r="E202" s="31">
        <v>0.5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4">
        <v>0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7</v>
      </c>
      <c r="D206" s="14">
        <v>6</v>
      </c>
      <c r="E206" s="31">
        <v>0.16666666666666699</v>
      </c>
      <c r="F206" s="14">
        <v>0</v>
      </c>
      <c r="G206" s="14">
        <v>0</v>
      </c>
      <c r="H206" s="14">
        <v>2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3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0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8" t="s">
        <v>727</v>
      </c>
      <c r="B223" s="189"/>
      <c r="C223" s="27">
        <v>325</v>
      </c>
      <c r="D223" s="27">
        <v>296</v>
      </c>
      <c r="E223" s="28">
        <v>9.7972972972972999E-2</v>
      </c>
      <c r="F223" s="27">
        <v>37</v>
      </c>
      <c r="G223" s="27">
        <v>31</v>
      </c>
      <c r="H223" s="27">
        <v>99</v>
      </c>
      <c r="I223" s="27">
        <v>57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1</v>
      </c>
      <c r="P223" s="29">
        <v>93</v>
      </c>
    </row>
    <row r="224" spans="1:16" x14ac:dyDescent="0.25">
      <c r="A224" s="30" t="s">
        <v>728</v>
      </c>
      <c r="B224" s="30" t="s">
        <v>729</v>
      </c>
      <c r="C224" s="14">
        <v>1</v>
      </c>
      <c r="D224" s="14">
        <v>1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1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742</v>
      </c>
      <c r="B231" s="30" t="s">
        <v>743</v>
      </c>
      <c r="C231" s="14">
        <v>13</v>
      </c>
      <c r="D231" s="14">
        <v>14</v>
      </c>
      <c r="E231" s="31">
        <v>-7.1428571428571397E-2</v>
      </c>
      <c r="F231" s="14">
        <v>0</v>
      </c>
      <c r="G231" s="14">
        <v>0</v>
      </c>
      <c r="H231" s="14">
        <v>4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25">
      <c r="A232" s="30" t="s">
        <v>744</v>
      </c>
      <c r="B232" s="30" t="s">
        <v>745</v>
      </c>
      <c r="C232" s="14">
        <v>13</v>
      </c>
      <c r="D232" s="14">
        <v>14</v>
      </c>
      <c r="E232" s="31">
        <v>-7.1428571428571397E-2</v>
      </c>
      <c r="F232" s="14">
        <v>1</v>
      </c>
      <c r="G232" s="14">
        <v>0</v>
      </c>
      <c r="H232" s="14">
        <v>1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</v>
      </c>
    </row>
    <row r="233" spans="1:16" x14ac:dyDescent="0.25">
      <c r="A233" s="30" t="s">
        <v>746</v>
      </c>
      <c r="B233" s="30" t="s">
        <v>747</v>
      </c>
      <c r="C233" s="14">
        <v>17</v>
      </c>
      <c r="D233" s="14">
        <v>8</v>
      </c>
      <c r="E233" s="31">
        <v>1.125</v>
      </c>
      <c r="F233" s="14">
        <v>1</v>
      </c>
      <c r="G233" s="14">
        <v>1</v>
      </c>
      <c r="H233" s="14">
        <v>6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3</v>
      </c>
    </row>
    <row r="234" spans="1:16" ht="22.5" x14ac:dyDescent="0.25">
      <c r="A234" s="30" t="s">
        <v>748</v>
      </c>
      <c r="B234" s="30" t="s">
        <v>749</v>
      </c>
      <c r="C234" s="14">
        <v>0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750</v>
      </c>
      <c r="B235" s="30" t="s">
        <v>751</v>
      </c>
      <c r="C235" s="14">
        <v>2</v>
      </c>
      <c r="D235" s="14">
        <v>4</v>
      </c>
      <c r="E235" s="31">
        <v>-0.5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752</v>
      </c>
      <c r="B236" s="30" t="s">
        <v>753</v>
      </c>
      <c r="C236" s="14">
        <v>1</v>
      </c>
      <c r="D236" s="14">
        <v>3</v>
      </c>
      <c r="E236" s="31">
        <v>-0.66666666666666696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277</v>
      </c>
      <c r="D238" s="14">
        <v>252</v>
      </c>
      <c r="E238" s="31">
        <v>9.9206349206349201E-2</v>
      </c>
      <c r="F238" s="14">
        <v>35</v>
      </c>
      <c r="G238" s="14">
        <v>30</v>
      </c>
      <c r="H238" s="14">
        <v>88</v>
      </c>
      <c r="I238" s="14">
        <v>51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24">
        <v>88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8" t="s">
        <v>768</v>
      </c>
      <c r="B244" s="189"/>
      <c r="C244" s="27">
        <v>2</v>
      </c>
      <c r="D244" s="27">
        <v>0</v>
      </c>
      <c r="E244" s="28">
        <v>0</v>
      </c>
      <c r="F244" s="27">
        <v>0</v>
      </c>
      <c r="G244" s="27">
        <v>0</v>
      </c>
      <c r="H244" s="27">
        <v>1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2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1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1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8" t="s">
        <v>821</v>
      </c>
      <c r="B271" s="189"/>
      <c r="C271" s="27">
        <v>113</v>
      </c>
      <c r="D271" s="27">
        <v>121</v>
      </c>
      <c r="E271" s="28">
        <v>-6.6115702479338803E-2</v>
      </c>
      <c r="F271" s="27">
        <v>14</v>
      </c>
      <c r="G271" s="27">
        <v>13</v>
      </c>
      <c r="H271" s="27">
        <v>84</v>
      </c>
      <c r="I271" s="27">
        <v>72</v>
      </c>
      <c r="J271" s="27">
        <v>0</v>
      </c>
      <c r="K271" s="27">
        <v>0</v>
      </c>
      <c r="L271" s="27">
        <v>0</v>
      </c>
      <c r="M271" s="27">
        <v>1</v>
      </c>
      <c r="N271" s="27">
        <v>1</v>
      </c>
      <c r="O271" s="27">
        <v>1</v>
      </c>
      <c r="P271" s="29">
        <v>110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59</v>
      </c>
      <c r="D273" s="14">
        <v>55</v>
      </c>
      <c r="E273" s="31">
        <v>7.2727272727272696E-2</v>
      </c>
      <c r="F273" s="14">
        <v>1</v>
      </c>
      <c r="G273" s="14">
        <v>2</v>
      </c>
      <c r="H273" s="14">
        <v>50</v>
      </c>
      <c r="I273" s="14">
        <v>51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42</v>
      </c>
    </row>
    <row r="274" spans="1:16" ht="33.75" x14ac:dyDescent="0.25">
      <c r="A274" s="30" t="s">
        <v>826</v>
      </c>
      <c r="B274" s="30" t="s">
        <v>827</v>
      </c>
      <c r="C274" s="14">
        <v>48</v>
      </c>
      <c r="D274" s="14">
        <v>58</v>
      </c>
      <c r="E274" s="31">
        <v>-0.17241379310344801</v>
      </c>
      <c r="F274" s="14">
        <v>13</v>
      </c>
      <c r="G274" s="14">
        <v>11</v>
      </c>
      <c r="H274" s="14">
        <v>30</v>
      </c>
      <c r="I274" s="14">
        <v>20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55</v>
      </c>
    </row>
    <row r="275" spans="1:16" ht="22.5" x14ac:dyDescent="0.25">
      <c r="A275" s="30" t="s">
        <v>828</v>
      </c>
      <c r="B275" s="30" t="s">
        <v>829</v>
      </c>
      <c r="C275" s="14">
        <v>2</v>
      </c>
      <c r="D275" s="14">
        <v>1</v>
      </c>
      <c r="E275" s="31">
        <v>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9</v>
      </c>
    </row>
    <row r="276" spans="1:16" x14ac:dyDescent="0.25">
      <c r="A276" s="30" t="s">
        <v>830</v>
      </c>
      <c r="B276" s="30" t="s">
        <v>831</v>
      </c>
      <c r="C276" s="14">
        <v>1</v>
      </c>
      <c r="D276" s="14">
        <v>2</v>
      </c>
      <c r="E276" s="31">
        <v>-0.5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1</v>
      </c>
      <c r="D277" s="14">
        <v>0</v>
      </c>
      <c r="E277" s="31">
        <v>0</v>
      </c>
      <c r="F277" s="14">
        <v>0</v>
      </c>
      <c r="G277" s="14">
        <v>0</v>
      </c>
      <c r="H277" s="14">
        <v>2</v>
      </c>
      <c r="I277" s="14">
        <v>1</v>
      </c>
      <c r="J277" s="14">
        <v>0</v>
      </c>
      <c r="K277" s="14">
        <v>0</v>
      </c>
      <c r="L277" s="14">
        <v>0</v>
      </c>
      <c r="M277" s="14">
        <v>1</v>
      </c>
      <c r="N277" s="14">
        <v>1</v>
      </c>
      <c r="O277" s="14">
        <v>1</v>
      </c>
      <c r="P277" s="24">
        <v>1</v>
      </c>
    </row>
    <row r="278" spans="1:16" ht="22.5" x14ac:dyDescent="0.25">
      <c r="A278" s="30" t="s">
        <v>834</v>
      </c>
      <c r="B278" s="30" t="s">
        <v>835</v>
      </c>
      <c r="C278" s="14">
        <v>2</v>
      </c>
      <c r="D278" s="14">
        <v>3</v>
      </c>
      <c r="E278" s="31">
        <v>-0.33333333333333298</v>
      </c>
      <c r="F278" s="14">
        <v>0</v>
      </c>
      <c r="G278" s="14">
        <v>0</v>
      </c>
      <c r="H278" s="14">
        <v>1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3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2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8" t="s">
        <v>880</v>
      </c>
      <c r="B301" s="189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8" t="s">
        <v>887</v>
      </c>
      <c r="B305" s="189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8" t="s">
        <v>900</v>
      </c>
      <c r="B312" s="189"/>
      <c r="C312" s="27">
        <v>2</v>
      </c>
      <c r="D312" s="27">
        <v>1</v>
      </c>
      <c r="E312" s="28">
        <v>1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0</v>
      </c>
      <c r="D313" s="14">
        <v>1</v>
      </c>
      <c r="E313" s="31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2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8" t="s">
        <v>911</v>
      </c>
      <c r="B318" s="189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8" t="s">
        <v>919</v>
      </c>
      <c r="B323" s="189"/>
      <c r="C323" s="27">
        <v>2691</v>
      </c>
      <c r="D323" s="27">
        <v>2370</v>
      </c>
      <c r="E323" s="28">
        <v>0.13544303797468299</v>
      </c>
      <c r="F323" s="27">
        <v>10</v>
      </c>
      <c r="G323" s="27">
        <v>0</v>
      </c>
      <c r="H323" s="27">
        <v>65</v>
      </c>
      <c r="I323" s="27">
        <v>0</v>
      </c>
      <c r="J323" s="27">
        <v>1</v>
      </c>
      <c r="K323" s="27">
        <v>0</v>
      </c>
      <c r="L323" s="27">
        <v>0</v>
      </c>
      <c r="M323" s="27">
        <v>0</v>
      </c>
      <c r="N323" s="27">
        <v>8</v>
      </c>
      <c r="O323" s="27">
        <v>1</v>
      </c>
      <c r="P323" s="29">
        <v>3</v>
      </c>
    </row>
    <row r="324" spans="1:16" x14ac:dyDescent="0.25">
      <c r="A324" s="30" t="s">
        <v>920</v>
      </c>
      <c r="B324" s="30" t="s">
        <v>921</v>
      </c>
      <c r="C324" s="14">
        <v>2691</v>
      </c>
      <c r="D324" s="14">
        <v>2370</v>
      </c>
      <c r="E324" s="31">
        <v>0.13544303797468299</v>
      </c>
      <c r="F324" s="14">
        <v>10</v>
      </c>
      <c r="G324" s="14">
        <v>0</v>
      </c>
      <c r="H324" s="14">
        <v>65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8</v>
      </c>
      <c r="O324" s="14">
        <v>1</v>
      </c>
      <c r="P324" s="24">
        <v>3</v>
      </c>
    </row>
    <row r="325" spans="1:16" x14ac:dyDescent="0.25">
      <c r="A325" s="188" t="s">
        <v>922</v>
      </c>
      <c r="B325" s="189"/>
      <c r="C325" s="27">
        <v>3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1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3</v>
      </c>
      <c r="P325" s="29">
        <v>2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3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1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3</v>
      </c>
      <c r="P328" s="24">
        <v>2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8" t="s">
        <v>945</v>
      </c>
      <c r="B337" s="189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0" t="s">
        <v>951</v>
      </c>
      <c r="B341" s="191"/>
      <c r="C341" s="32">
        <v>10275</v>
      </c>
      <c r="D341" s="32">
        <v>8761</v>
      </c>
      <c r="E341" s="33">
        <v>0.172811322908344</v>
      </c>
      <c r="F341" s="32">
        <v>527</v>
      </c>
      <c r="G341" s="32">
        <v>448</v>
      </c>
      <c r="H341" s="32">
        <v>1278</v>
      </c>
      <c r="I341" s="32">
        <v>756</v>
      </c>
      <c r="J341" s="32">
        <v>11</v>
      </c>
      <c r="K341" s="32">
        <v>14</v>
      </c>
      <c r="L341" s="32">
        <v>0</v>
      </c>
      <c r="M341" s="32">
        <v>2</v>
      </c>
      <c r="N341" s="32">
        <v>30</v>
      </c>
      <c r="O341" s="32">
        <v>73</v>
      </c>
      <c r="P341" s="32">
        <v>1295</v>
      </c>
    </row>
  </sheetData>
  <sheetProtection algorithmName="SHA-512" hashValue="fx/NZCaVXFXAEOaQZ+uAQhEQuYOSf6XcIUGgyzDSu5VpxqpBT6m4/VL4fBRGl0iUk5aZNdzihUI4SG7b1qPuuA==" saltValue="NDyozn4PY2z/LX9wU6lUJ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8" t="s">
        <v>954</v>
      </c>
      <c r="B5" s="13" t="s">
        <v>955</v>
      </c>
      <c r="C5" s="24">
        <v>0</v>
      </c>
    </row>
    <row r="6" spans="1:3" x14ac:dyDescent="0.25">
      <c r="A6" s="179"/>
      <c r="B6" s="13" t="s">
        <v>329</v>
      </c>
      <c r="C6" s="24">
        <v>5</v>
      </c>
    </row>
    <row r="7" spans="1:3" x14ac:dyDescent="0.25">
      <c r="A7" s="179"/>
      <c r="B7" s="13" t="s">
        <v>956</v>
      </c>
      <c r="C7" s="24">
        <v>0</v>
      </c>
    </row>
    <row r="8" spans="1:3" x14ac:dyDescent="0.25">
      <c r="A8" s="179"/>
      <c r="B8" s="13" t="s">
        <v>957</v>
      </c>
      <c r="C8" s="24">
        <v>6</v>
      </c>
    </row>
    <row r="9" spans="1:3" x14ac:dyDescent="0.25">
      <c r="A9" s="179"/>
      <c r="B9" s="13" t="s">
        <v>958</v>
      </c>
      <c r="C9" s="24">
        <v>8</v>
      </c>
    </row>
    <row r="10" spans="1:3" x14ac:dyDescent="0.25">
      <c r="A10" s="179"/>
      <c r="B10" s="13" t="s">
        <v>959</v>
      </c>
      <c r="C10" s="24">
        <v>8</v>
      </c>
    </row>
    <row r="11" spans="1:3" x14ac:dyDescent="0.25">
      <c r="A11" s="179"/>
      <c r="B11" s="13" t="s">
        <v>960</v>
      </c>
      <c r="C11" s="24">
        <v>6</v>
      </c>
    </row>
    <row r="12" spans="1:3" x14ac:dyDescent="0.25">
      <c r="A12" s="179"/>
      <c r="B12" s="13" t="s">
        <v>513</v>
      </c>
      <c r="C12" s="24">
        <v>26</v>
      </c>
    </row>
    <row r="13" spans="1:3" x14ac:dyDescent="0.25">
      <c r="A13" s="179"/>
      <c r="B13" s="13" t="s">
        <v>961</v>
      </c>
      <c r="C13" s="24">
        <v>1</v>
      </c>
    </row>
    <row r="14" spans="1:3" x14ac:dyDescent="0.25">
      <c r="A14" s="179"/>
      <c r="B14" s="13" t="s">
        <v>962</v>
      </c>
      <c r="C14" s="24">
        <v>0</v>
      </c>
    </row>
    <row r="15" spans="1:3" x14ac:dyDescent="0.25">
      <c r="A15" s="179"/>
      <c r="B15" s="13" t="s">
        <v>646</v>
      </c>
      <c r="C15" s="24">
        <v>0</v>
      </c>
    </row>
    <row r="16" spans="1:3" x14ac:dyDescent="0.25">
      <c r="A16" s="179"/>
      <c r="B16" s="13" t="s">
        <v>963</v>
      </c>
      <c r="C16" s="24">
        <v>3</v>
      </c>
    </row>
    <row r="17" spans="1:3" x14ac:dyDescent="0.25">
      <c r="A17" s="179"/>
      <c r="B17" s="13" t="s">
        <v>964</v>
      </c>
      <c r="C17" s="24">
        <v>10</v>
      </c>
    </row>
    <row r="18" spans="1:3" x14ac:dyDescent="0.25">
      <c r="A18" s="179"/>
      <c r="B18" s="13" t="s">
        <v>965</v>
      </c>
      <c r="C18" s="24">
        <v>2</v>
      </c>
    </row>
    <row r="19" spans="1:3" x14ac:dyDescent="0.25">
      <c r="A19" s="180"/>
      <c r="B19" s="13" t="s">
        <v>106</v>
      </c>
      <c r="C19" s="24">
        <v>41</v>
      </c>
    </row>
    <row r="20" spans="1:3" x14ac:dyDescent="0.25">
      <c r="A20" s="178" t="s">
        <v>966</v>
      </c>
      <c r="B20" s="13" t="s">
        <v>967</v>
      </c>
      <c r="C20" s="24">
        <v>3</v>
      </c>
    </row>
    <row r="21" spans="1:3" x14ac:dyDescent="0.25">
      <c r="A21" s="180"/>
      <c r="B21" s="13" t="s">
        <v>968</v>
      </c>
      <c r="C21" s="24">
        <v>1</v>
      </c>
    </row>
    <row r="22" spans="1:3" x14ac:dyDescent="0.25">
      <c r="A22" s="178" t="s">
        <v>969</v>
      </c>
      <c r="B22" s="13" t="s">
        <v>970</v>
      </c>
      <c r="C22" s="24">
        <v>38</v>
      </c>
    </row>
    <row r="23" spans="1:3" x14ac:dyDescent="0.25">
      <c r="A23" s="179"/>
      <c r="B23" s="13" t="s">
        <v>971</v>
      </c>
      <c r="C23" s="24">
        <v>37</v>
      </c>
    </row>
    <row r="24" spans="1:3" x14ac:dyDescent="0.25">
      <c r="A24" s="180"/>
      <c r="B24" s="13" t="s">
        <v>972</v>
      </c>
      <c r="C24" s="24">
        <v>0</v>
      </c>
    </row>
    <row r="25" spans="1:3" x14ac:dyDescent="0.25">
      <c r="A25" s="17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8"/>
      <c r="C28" s="24">
        <v>208</v>
      </c>
    </row>
    <row r="29" spans="1:3" x14ac:dyDescent="0.25">
      <c r="A29" s="178" t="s">
        <v>975</v>
      </c>
      <c r="B29" s="13" t="s">
        <v>976</v>
      </c>
      <c r="C29" s="24">
        <v>0</v>
      </c>
    </row>
    <row r="30" spans="1:3" x14ac:dyDescent="0.25">
      <c r="A30" s="179"/>
      <c r="B30" s="13" t="s">
        <v>977</v>
      </c>
      <c r="C30" s="24">
        <v>3</v>
      </c>
    </row>
    <row r="31" spans="1:3" x14ac:dyDescent="0.25">
      <c r="A31" s="179"/>
      <c r="B31" s="13" t="s">
        <v>978</v>
      </c>
      <c r="C31" s="24">
        <v>0</v>
      </c>
    </row>
    <row r="32" spans="1:3" x14ac:dyDescent="0.25">
      <c r="A32" s="180"/>
      <c r="B32" s="13" t="s">
        <v>979</v>
      </c>
      <c r="C32" s="24">
        <v>1</v>
      </c>
    </row>
    <row r="33" spans="1:3" x14ac:dyDescent="0.25">
      <c r="A33" s="12" t="s">
        <v>980</v>
      </c>
      <c r="B33" s="18"/>
      <c r="C33" s="24">
        <v>5</v>
      </c>
    </row>
    <row r="34" spans="1:3" x14ac:dyDescent="0.25">
      <c r="A34" s="12" t="s">
        <v>981</v>
      </c>
      <c r="B34" s="18"/>
      <c r="C34" s="24">
        <v>63</v>
      </c>
    </row>
    <row r="35" spans="1:3" x14ac:dyDescent="0.25">
      <c r="A35" s="12" t="s">
        <v>982</v>
      </c>
      <c r="B35" s="18"/>
      <c r="C35" s="24">
        <v>45</v>
      </c>
    </row>
    <row r="36" spans="1:3" x14ac:dyDescent="0.25">
      <c r="A36" s="12" t="s">
        <v>983</v>
      </c>
      <c r="B36" s="18"/>
      <c r="C36" s="24">
        <v>0</v>
      </c>
    </row>
    <row r="37" spans="1:3" x14ac:dyDescent="0.25">
      <c r="A37" s="12" t="s">
        <v>984</v>
      </c>
      <c r="B37" s="18"/>
      <c r="C37" s="24">
        <v>5</v>
      </c>
    </row>
    <row r="38" spans="1:3" x14ac:dyDescent="0.25">
      <c r="A38" s="12" t="s">
        <v>985</v>
      </c>
      <c r="B38" s="18"/>
      <c r="C38" s="24">
        <v>9</v>
      </c>
    </row>
    <row r="39" spans="1:3" x14ac:dyDescent="0.25">
      <c r="A39" s="12" t="s">
        <v>972</v>
      </c>
      <c r="B39" s="18"/>
      <c r="C39" s="24">
        <v>41</v>
      </c>
    </row>
    <row r="40" spans="1:3" x14ac:dyDescent="0.25">
      <c r="A40" s="178" t="s">
        <v>986</v>
      </c>
      <c r="B40" s="13" t="s">
        <v>987</v>
      </c>
      <c r="C40" s="24">
        <v>7</v>
      </c>
    </row>
    <row r="41" spans="1:3" x14ac:dyDescent="0.25">
      <c r="A41" s="179"/>
      <c r="B41" s="13" t="s">
        <v>988</v>
      </c>
      <c r="C41" s="24">
        <v>7</v>
      </c>
    </row>
    <row r="42" spans="1:3" x14ac:dyDescent="0.25">
      <c r="A42" s="179"/>
      <c r="B42" s="13" t="s">
        <v>989</v>
      </c>
      <c r="C42" s="24">
        <v>19</v>
      </c>
    </row>
    <row r="43" spans="1:3" x14ac:dyDescent="0.25">
      <c r="A43" s="179"/>
      <c r="B43" s="13" t="s">
        <v>990</v>
      </c>
      <c r="C43" s="24">
        <v>0</v>
      </c>
    </row>
    <row r="44" spans="1:3" x14ac:dyDescent="0.25">
      <c r="A44" s="180"/>
      <c r="B44" s="13" t="s">
        <v>991</v>
      </c>
      <c r="C44" s="24">
        <v>0</v>
      </c>
    </row>
    <row r="45" spans="1:3" x14ac:dyDescent="0.25">
      <c r="A45" s="17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8"/>
      <c r="C48" s="24">
        <v>15</v>
      </c>
    </row>
    <row r="49" spans="1:3" x14ac:dyDescent="0.25">
      <c r="A49" s="178" t="s">
        <v>76</v>
      </c>
      <c r="B49" s="13" t="s">
        <v>993</v>
      </c>
      <c r="C49" s="24">
        <v>29</v>
      </c>
    </row>
    <row r="50" spans="1:3" x14ac:dyDescent="0.25">
      <c r="A50" s="180"/>
      <c r="B50" s="13" t="s">
        <v>994</v>
      </c>
      <c r="C50" s="24">
        <v>94</v>
      </c>
    </row>
    <row r="51" spans="1:3" x14ac:dyDescent="0.25">
      <c r="A51" s="178" t="s">
        <v>995</v>
      </c>
      <c r="B51" s="13" t="s">
        <v>996</v>
      </c>
      <c r="C51" s="24">
        <v>0</v>
      </c>
    </row>
    <row r="52" spans="1:3" x14ac:dyDescent="0.25">
      <c r="A52" s="180"/>
      <c r="B52" s="13" t="s">
        <v>997</v>
      </c>
      <c r="C52" s="24">
        <v>0</v>
      </c>
    </row>
    <row r="53" spans="1:3" x14ac:dyDescent="0.25">
      <c r="A53" s="17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8" t="s">
        <v>240</v>
      </c>
      <c r="B56" s="13" t="s">
        <v>15</v>
      </c>
      <c r="C56" s="24">
        <v>318</v>
      </c>
    </row>
    <row r="57" spans="1:3" x14ac:dyDescent="0.25">
      <c r="A57" s="179"/>
      <c r="B57" s="13" t="s">
        <v>999</v>
      </c>
      <c r="C57" s="24">
        <v>40</v>
      </c>
    </row>
    <row r="58" spans="1:3" x14ac:dyDescent="0.25">
      <c r="A58" s="179"/>
      <c r="B58" s="13" t="s">
        <v>1000</v>
      </c>
      <c r="C58" s="24">
        <v>2</v>
      </c>
    </row>
    <row r="59" spans="1:3" x14ac:dyDescent="0.25">
      <c r="A59" s="179"/>
      <c r="B59" s="13" t="s">
        <v>1001</v>
      </c>
      <c r="C59" s="24">
        <v>112</v>
      </c>
    </row>
    <row r="60" spans="1:3" x14ac:dyDescent="0.25">
      <c r="A60" s="180"/>
      <c r="B60" s="13" t="s">
        <v>1002</v>
      </c>
      <c r="C60" s="24">
        <v>16</v>
      </c>
    </row>
    <row r="61" spans="1:3" x14ac:dyDescent="0.25">
      <c r="A61" s="178" t="s">
        <v>1003</v>
      </c>
      <c r="B61" s="13" t="s">
        <v>1004</v>
      </c>
      <c r="C61" s="24">
        <v>148</v>
      </c>
    </row>
    <row r="62" spans="1:3" x14ac:dyDescent="0.25">
      <c r="A62" s="179"/>
      <c r="B62" s="13" t="s">
        <v>1005</v>
      </c>
      <c r="C62" s="24">
        <v>2</v>
      </c>
    </row>
    <row r="63" spans="1:3" x14ac:dyDescent="0.25">
      <c r="A63" s="179"/>
      <c r="B63" s="13" t="s">
        <v>1006</v>
      </c>
      <c r="C63" s="24">
        <v>4</v>
      </c>
    </row>
    <row r="64" spans="1:3" x14ac:dyDescent="0.25">
      <c r="A64" s="179"/>
      <c r="B64" s="13" t="s">
        <v>1007</v>
      </c>
      <c r="C64" s="24">
        <v>132</v>
      </c>
    </row>
    <row r="65" spans="1:3" x14ac:dyDescent="0.25">
      <c r="A65" s="180"/>
      <c r="B65" s="13" t="s">
        <v>1002</v>
      </c>
      <c r="C65" s="24">
        <v>28</v>
      </c>
    </row>
    <row r="66" spans="1:3" x14ac:dyDescent="0.25">
      <c r="A66" s="17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8"/>
      <c r="C69" s="24">
        <v>105</v>
      </c>
    </row>
    <row r="70" spans="1:3" ht="22.5" x14ac:dyDescent="0.25">
      <c r="A70" s="12" t="s">
        <v>1010</v>
      </c>
      <c r="B70" s="18"/>
      <c r="C70" s="24">
        <v>27</v>
      </c>
    </row>
    <row r="71" spans="1:3" ht="22.5" x14ac:dyDescent="0.25">
      <c r="A71" s="12" t="s">
        <v>1011</v>
      </c>
      <c r="B71" s="18"/>
      <c r="C71" s="24">
        <v>100</v>
      </c>
    </row>
    <row r="72" spans="1:3" x14ac:dyDescent="0.25">
      <c r="A72" s="178" t="s">
        <v>1012</v>
      </c>
      <c r="B72" s="13" t="s">
        <v>1013</v>
      </c>
      <c r="C72" s="24">
        <v>0</v>
      </c>
    </row>
    <row r="73" spans="1:3" x14ac:dyDescent="0.25">
      <c r="A73" s="180"/>
      <c r="B73" s="13" t="s">
        <v>1014</v>
      </c>
      <c r="C73" s="24">
        <v>56</v>
      </c>
    </row>
    <row r="74" spans="1:3" x14ac:dyDescent="0.25">
      <c r="A74" s="12" t="s">
        <v>1015</v>
      </c>
      <c r="B74" s="18"/>
      <c r="C74" s="24">
        <v>0</v>
      </c>
    </row>
    <row r="75" spans="1:3" x14ac:dyDescent="0.25">
      <c r="A75" s="12" t="s">
        <v>1016</v>
      </c>
      <c r="B75" s="18"/>
      <c r="C75" s="24">
        <v>5</v>
      </c>
    </row>
    <row r="76" spans="1:3" ht="22.5" x14ac:dyDescent="0.25">
      <c r="A76" s="12" t="s">
        <v>1017</v>
      </c>
      <c r="B76" s="18"/>
      <c r="C76" s="24">
        <v>0</v>
      </c>
    </row>
    <row r="77" spans="1:3" x14ac:dyDescent="0.25">
      <c r="A77" s="12" t="s">
        <v>1018</v>
      </c>
      <c r="B77" s="18"/>
      <c r="C77" s="24">
        <v>26</v>
      </c>
    </row>
    <row r="78" spans="1:3" x14ac:dyDescent="0.25">
      <c r="A78" s="12" t="s">
        <v>1019</v>
      </c>
      <c r="B78" s="18"/>
      <c r="C78" s="24">
        <v>0</v>
      </c>
    </row>
    <row r="79" spans="1:3" x14ac:dyDescent="0.25">
      <c r="A79" s="12" t="s">
        <v>1020</v>
      </c>
      <c r="B79" s="18"/>
      <c r="C79" s="24">
        <v>0</v>
      </c>
    </row>
  </sheetData>
  <sheetProtection algorithmName="SHA-512" hashValue="CTAq316wjQ2pj+VVIwwk9kHJ81EtTElrwbzHV9OIT0f/f80vWFKlx0Y7fdW+5c7D2PH8XBo2AsMp8aYCa3PdRA==" saltValue="hhB6GnO5JJl6ylw1/itvf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4" t="s">
        <v>1023</v>
      </c>
      <c r="B5" s="39" t="s">
        <v>1024</v>
      </c>
      <c r="C5" s="40">
        <v>11</v>
      </c>
    </row>
    <row r="6" spans="1:3" x14ac:dyDescent="0.25">
      <c r="A6" s="195"/>
      <c r="B6" s="39" t="s">
        <v>299</v>
      </c>
      <c r="C6" s="40">
        <v>34</v>
      </c>
    </row>
    <row r="7" spans="1:3" x14ac:dyDescent="0.25">
      <c r="A7" s="195"/>
      <c r="B7" s="39" t="s">
        <v>1025</v>
      </c>
      <c r="C7" s="40">
        <v>24</v>
      </c>
    </row>
    <row r="8" spans="1:3" x14ac:dyDescent="0.25">
      <c r="A8" s="195"/>
      <c r="B8" s="39" t="s">
        <v>1026</v>
      </c>
      <c r="C8" s="40">
        <v>0</v>
      </c>
    </row>
    <row r="9" spans="1:3" x14ac:dyDescent="0.25">
      <c r="A9" s="195"/>
      <c r="B9" s="39" t="s">
        <v>1027</v>
      </c>
      <c r="C9" s="40">
        <v>0</v>
      </c>
    </row>
    <row r="10" spans="1:3" x14ac:dyDescent="0.25">
      <c r="A10" s="195"/>
      <c r="B10" s="39" t="s">
        <v>1028</v>
      </c>
      <c r="C10" s="40">
        <v>0</v>
      </c>
    </row>
    <row r="11" spans="1:3" x14ac:dyDescent="0.25">
      <c r="A11" s="196"/>
      <c r="B11" s="39" t="s">
        <v>1029</v>
      </c>
      <c r="C11" s="40">
        <v>0</v>
      </c>
    </row>
    <row r="12" spans="1:3" x14ac:dyDescent="0.25">
      <c r="A12" s="194" t="s">
        <v>1030</v>
      </c>
      <c r="B12" s="39" t="s">
        <v>60</v>
      </c>
      <c r="C12" s="40">
        <v>24</v>
      </c>
    </row>
    <row r="13" spans="1:3" x14ac:dyDescent="0.25">
      <c r="A13" s="195"/>
      <c r="B13" s="39" t="s">
        <v>1031</v>
      </c>
      <c r="C13" s="40">
        <v>7</v>
      </c>
    </row>
    <row r="14" spans="1:3" x14ac:dyDescent="0.25">
      <c r="A14" s="195"/>
      <c r="B14" s="39" t="s">
        <v>1032</v>
      </c>
      <c r="C14" s="40">
        <v>5</v>
      </c>
    </row>
    <row r="15" spans="1:3" x14ac:dyDescent="0.25">
      <c r="A15" s="196"/>
      <c r="B15" s="39" t="s">
        <v>1033</v>
      </c>
      <c r="C15" s="40">
        <v>12</v>
      </c>
    </row>
    <row r="16" spans="1:3" x14ac:dyDescent="0.25">
      <c r="A16" s="17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1</v>
      </c>
    </row>
    <row r="20" spans="1:3" x14ac:dyDescent="0.25">
      <c r="A20" s="38" t="s">
        <v>1036</v>
      </c>
      <c r="B20" s="41"/>
      <c r="C20" s="40">
        <v>2</v>
      </c>
    </row>
    <row r="21" spans="1:3" x14ac:dyDescent="0.25">
      <c r="A21" s="38" t="s">
        <v>1037</v>
      </c>
      <c r="B21" s="41"/>
      <c r="C21" s="40">
        <v>5</v>
      </c>
    </row>
    <row r="22" spans="1:3" x14ac:dyDescent="0.25">
      <c r="A22" s="38" t="s">
        <v>1038</v>
      </c>
      <c r="B22" s="41"/>
      <c r="C22" s="40">
        <v>3</v>
      </c>
    </row>
    <row r="23" spans="1:3" x14ac:dyDescent="0.25">
      <c r="A23" s="38" t="s">
        <v>1039</v>
      </c>
      <c r="B23" s="41"/>
      <c r="C23" s="40">
        <v>3</v>
      </c>
    </row>
    <row r="24" spans="1:3" x14ac:dyDescent="0.25">
      <c r="A24" s="38" t="s">
        <v>1040</v>
      </c>
      <c r="B24" s="41"/>
      <c r="C24" s="40">
        <v>0</v>
      </c>
    </row>
    <row r="25" spans="1:3" x14ac:dyDescent="0.25">
      <c r="A25" s="38" t="s">
        <v>1041</v>
      </c>
      <c r="B25" s="41"/>
      <c r="C25" s="40">
        <v>1</v>
      </c>
    </row>
    <row r="26" spans="1:3" x14ac:dyDescent="0.25">
      <c r="A26" s="38" t="s">
        <v>1042</v>
      </c>
      <c r="B26" s="41"/>
      <c r="C26" s="40">
        <v>0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2</v>
      </c>
    </row>
    <row r="29" spans="1:3" x14ac:dyDescent="0.25">
      <c r="A29" s="17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0</v>
      </c>
    </row>
    <row r="33" spans="1:6" x14ac:dyDescent="0.25">
      <c r="A33" s="38" t="s">
        <v>1047</v>
      </c>
      <c r="B33" s="41"/>
      <c r="C33" s="40">
        <v>4</v>
      </c>
    </row>
    <row r="34" spans="1:6" x14ac:dyDescent="0.25">
      <c r="A34" s="38" t="s">
        <v>1048</v>
      </c>
      <c r="B34" s="41"/>
      <c r="C34" s="40">
        <v>0</v>
      </c>
    </row>
    <row r="35" spans="1:6" x14ac:dyDescent="0.25">
      <c r="A35" s="38" t="s">
        <v>1049</v>
      </c>
      <c r="B35" s="41"/>
      <c r="C35" s="40">
        <v>0</v>
      </c>
    </row>
    <row r="36" spans="1:6" x14ac:dyDescent="0.25">
      <c r="A36" s="38" t="s">
        <v>1050</v>
      </c>
      <c r="B36" s="41"/>
      <c r="C36" s="23"/>
    </row>
    <row r="37" spans="1:6" x14ac:dyDescent="0.25">
      <c r="A37" s="38" t="s">
        <v>1051</v>
      </c>
      <c r="B37" s="41"/>
      <c r="C37" s="23"/>
    </row>
    <row r="38" spans="1:6" x14ac:dyDescent="0.25">
      <c r="A38" s="38" t="s">
        <v>1052</v>
      </c>
      <c r="B38" s="41"/>
      <c r="C38" s="23"/>
    </row>
    <row r="39" spans="1:6" x14ac:dyDescent="0.25">
      <c r="A39" s="38" t="s">
        <v>1053</v>
      </c>
      <c r="B39" s="41"/>
      <c r="C39" s="23"/>
    </row>
    <row r="40" spans="1:6" x14ac:dyDescent="0.25">
      <c r="A40" s="17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0</v>
      </c>
    </row>
    <row r="44" spans="1:6" x14ac:dyDescent="0.25">
      <c r="A44" s="38" t="s">
        <v>109</v>
      </c>
      <c r="B44" s="41"/>
      <c r="C44" s="40">
        <v>0</v>
      </c>
    </row>
    <row r="45" spans="1:6" x14ac:dyDescent="0.25">
      <c r="A45" s="38" t="s">
        <v>1055</v>
      </c>
      <c r="B45" s="41"/>
      <c r="C45" s="40">
        <v>0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7" t="s">
        <v>954</v>
      </c>
      <c r="B48" s="44" t="s">
        <v>1058</v>
      </c>
      <c r="C48" s="16"/>
      <c r="D48" s="16"/>
      <c r="E48" s="16"/>
      <c r="F48" s="23"/>
    </row>
    <row r="49" spans="1:6" x14ac:dyDescent="0.25">
      <c r="A49" s="198"/>
      <c r="B49" s="44" t="s">
        <v>1059</v>
      </c>
      <c r="C49" s="16"/>
      <c r="D49" s="16"/>
      <c r="E49" s="16"/>
      <c r="F49" s="23"/>
    </row>
    <row r="50" spans="1:6" x14ac:dyDescent="0.25">
      <c r="A50" s="198"/>
      <c r="B50" s="44" t="s">
        <v>1060</v>
      </c>
      <c r="C50" s="16"/>
      <c r="D50" s="16"/>
      <c r="E50" s="16"/>
      <c r="F50" s="23"/>
    </row>
    <row r="51" spans="1:6" x14ac:dyDescent="0.25">
      <c r="A51" s="198"/>
      <c r="B51" s="44" t="s">
        <v>1061</v>
      </c>
      <c r="C51" s="16"/>
      <c r="D51" s="16"/>
      <c r="E51" s="16"/>
      <c r="F51" s="23"/>
    </row>
    <row r="52" spans="1:6" x14ac:dyDescent="0.25">
      <c r="A52" s="198"/>
      <c r="B52" s="44" t="s">
        <v>329</v>
      </c>
      <c r="C52" s="45">
        <v>1</v>
      </c>
      <c r="D52" s="45">
        <v>1</v>
      </c>
      <c r="E52" s="45">
        <v>1</v>
      </c>
      <c r="F52" s="40">
        <v>0</v>
      </c>
    </row>
    <row r="53" spans="1:6" x14ac:dyDescent="0.25">
      <c r="A53" s="198"/>
      <c r="B53" s="44" t="s">
        <v>1062</v>
      </c>
      <c r="C53" s="45">
        <v>21</v>
      </c>
      <c r="D53" s="45">
        <v>10</v>
      </c>
      <c r="E53" s="45">
        <v>2</v>
      </c>
      <c r="F53" s="40">
        <v>3</v>
      </c>
    </row>
    <row r="54" spans="1:6" x14ac:dyDescent="0.25">
      <c r="A54" s="198"/>
      <c r="B54" s="44" t="s">
        <v>1063</v>
      </c>
      <c r="C54" s="45">
        <v>2</v>
      </c>
      <c r="D54" s="45">
        <v>2</v>
      </c>
      <c r="E54" s="45">
        <v>0</v>
      </c>
      <c r="F54" s="40">
        <v>0</v>
      </c>
    </row>
    <row r="55" spans="1:6" x14ac:dyDescent="0.25">
      <c r="A55" s="198"/>
      <c r="B55" s="44" t="s">
        <v>1064</v>
      </c>
      <c r="C55" s="45">
        <v>0</v>
      </c>
      <c r="D55" s="45">
        <v>0</v>
      </c>
      <c r="E55" s="45">
        <v>0</v>
      </c>
      <c r="F55" s="40">
        <v>0</v>
      </c>
    </row>
    <row r="56" spans="1:6" x14ac:dyDescent="0.25">
      <c r="A56" s="198"/>
      <c r="B56" s="44" t="s">
        <v>1065</v>
      </c>
      <c r="C56" s="16"/>
      <c r="D56" s="16"/>
      <c r="E56" s="16"/>
      <c r="F56" s="23"/>
    </row>
    <row r="57" spans="1:6" x14ac:dyDescent="0.25">
      <c r="A57" s="198"/>
      <c r="B57" s="44" t="s">
        <v>1066</v>
      </c>
      <c r="C57" s="45">
        <v>2</v>
      </c>
      <c r="D57" s="45">
        <v>2</v>
      </c>
      <c r="E57" s="45">
        <v>1</v>
      </c>
      <c r="F57" s="40">
        <v>0</v>
      </c>
    </row>
    <row r="58" spans="1:6" x14ac:dyDescent="0.25">
      <c r="A58" s="198"/>
      <c r="B58" s="44" t="s">
        <v>1067</v>
      </c>
      <c r="C58" s="45">
        <v>2</v>
      </c>
      <c r="D58" s="45">
        <v>2</v>
      </c>
      <c r="E58" s="45">
        <v>0</v>
      </c>
      <c r="F58" s="40">
        <v>1</v>
      </c>
    </row>
    <row r="59" spans="1:6" x14ac:dyDescent="0.25">
      <c r="A59" s="198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98"/>
      <c r="B61" s="44" t="s">
        <v>1069</v>
      </c>
      <c r="C61" s="45">
        <v>3</v>
      </c>
      <c r="D61" s="45">
        <v>3</v>
      </c>
      <c r="E61" s="45">
        <v>2</v>
      </c>
      <c r="F61" s="40">
        <v>1</v>
      </c>
    </row>
    <row r="62" spans="1:6" x14ac:dyDescent="0.25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98"/>
      <c r="B64" s="44" t="s">
        <v>1072</v>
      </c>
      <c r="C64" s="45">
        <v>7</v>
      </c>
      <c r="D64" s="45">
        <v>5</v>
      </c>
      <c r="E64" s="45">
        <v>1</v>
      </c>
      <c r="F64" s="40">
        <v>2</v>
      </c>
    </row>
    <row r="65" spans="1:6" x14ac:dyDescent="0.25">
      <c r="A65" s="198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199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2" t="s">
        <v>1075</v>
      </c>
      <c r="B67" s="193"/>
      <c r="C67" s="46">
        <v>38</v>
      </c>
      <c r="D67" s="46">
        <v>25</v>
      </c>
      <c r="E67" s="46">
        <v>7</v>
      </c>
      <c r="F67" s="46">
        <v>7</v>
      </c>
    </row>
    <row r="68" spans="1:6" x14ac:dyDescent="0.25">
      <c r="A68" s="197" t="s">
        <v>969</v>
      </c>
      <c r="B68" s="44" t="s">
        <v>1076</v>
      </c>
      <c r="C68" s="45">
        <v>3</v>
      </c>
      <c r="D68" s="45">
        <v>3</v>
      </c>
      <c r="E68" s="45">
        <v>0</v>
      </c>
      <c r="F68" s="40">
        <v>0</v>
      </c>
    </row>
    <row r="69" spans="1:6" x14ac:dyDescent="0.25">
      <c r="A69" s="198"/>
      <c r="B69" s="44" t="s">
        <v>1077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199"/>
      <c r="B70" s="44" t="s">
        <v>106</v>
      </c>
      <c r="C70" s="45">
        <v>9</v>
      </c>
      <c r="D70" s="45">
        <v>5</v>
      </c>
      <c r="E70" s="45">
        <v>2</v>
      </c>
      <c r="F70" s="40">
        <v>0</v>
      </c>
    </row>
    <row r="71" spans="1:6" x14ac:dyDescent="0.25">
      <c r="A71" s="192" t="s">
        <v>1078</v>
      </c>
      <c r="B71" s="193"/>
      <c r="C71" s="46">
        <v>12</v>
      </c>
      <c r="D71" s="46">
        <v>8</v>
      </c>
      <c r="E71" s="46">
        <v>2</v>
      </c>
      <c r="F71" s="46">
        <v>0</v>
      </c>
    </row>
  </sheetData>
  <sheetProtection algorithmName="SHA-512" hashValue="Rt7X7ks3WfEsE6mqyod+bO538joZhEkK5SQO6eDX7eu2nUt2PMGAbLmtb2GIs4Z6L1/tTYX+J/DSKx1JgX9Kbg==" saltValue="gLWHKIqKgt8WJYjJBYEfz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5" t="s">
        <v>1081</v>
      </c>
      <c r="B5" s="13" t="s">
        <v>1082</v>
      </c>
      <c r="C5" s="24">
        <v>43</v>
      </c>
    </row>
    <row r="6" spans="1:3" x14ac:dyDescent="0.25">
      <c r="A6" s="186"/>
      <c r="B6" s="13" t="s">
        <v>1024</v>
      </c>
      <c r="C6" s="24">
        <v>32</v>
      </c>
    </row>
    <row r="7" spans="1:3" x14ac:dyDescent="0.25">
      <c r="A7" s="186"/>
      <c r="B7" s="13" t="s">
        <v>1083</v>
      </c>
      <c r="C7" s="24">
        <v>403</v>
      </c>
    </row>
    <row r="8" spans="1:3" x14ac:dyDescent="0.25">
      <c r="A8" s="186"/>
      <c r="B8" s="13" t="s">
        <v>1084</v>
      </c>
      <c r="C8" s="24">
        <v>198</v>
      </c>
    </row>
    <row r="9" spans="1:3" x14ac:dyDescent="0.25">
      <c r="A9" s="186"/>
      <c r="B9" s="13" t="s">
        <v>1026</v>
      </c>
      <c r="C9" s="24">
        <v>0</v>
      </c>
    </row>
    <row r="10" spans="1:3" x14ac:dyDescent="0.25">
      <c r="A10" s="186"/>
      <c r="B10" s="13" t="s">
        <v>1027</v>
      </c>
      <c r="C10" s="24">
        <v>0</v>
      </c>
    </row>
    <row r="11" spans="1:3" x14ac:dyDescent="0.25">
      <c r="A11" s="186"/>
      <c r="B11" s="13" t="s">
        <v>1085</v>
      </c>
      <c r="C11" s="24">
        <v>0</v>
      </c>
    </row>
    <row r="12" spans="1:3" x14ac:dyDescent="0.25">
      <c r="A12" s="187"/>
      <c r="B12" s="13" t="s">
        <v>1086</v>
      </c>
      <c r="C12" s="24">
        <v>0</v>
      </c>
    </row>
    <row r="13" spans="1:3" x14ac:dyDescent="0.25">
      <c r="A13" s="17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8"/>
      <c r="C16" s="24">
        <v>193</v>
      </c>
    </row>
    <row r="17" spans="1:3" x14ac:dyDescent="0.25">
      <c r="A17" s="22" t="s">
        <v>1089</v>
      </c>
      <c r="B17" s="18"/>
      <c r="C17" s="24">
        <v>73</v>
      </c>
    </row>
    <row r="18" spans="1:3" x14ac:dyDescent="0.25">
      <c r="A18" s="22" t="s">
        <v>1090</v>
      </c>
      <c r="B18" s="18"/>
      <c r="C18" s="24">
        <v>70</v>
      </c>
    </row>
    <row r="19" spans="1:3" x14ac:dyDescent="0.25">
      <c r="A19" s="22" t="s">
        <v>1091</v>
      </c>
      <c r="B19" s="18"/>
      <c r="C19" s="24">
        <v>55</v>
      </c>
    </row>
    <row r="20" spans="1:3" x14ac:dyDescent="0.25">
      <c r="A20" s="17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8"/>
      <c r="C23" s="23"/>
    </row>
    <row r="24" spans="1:3" x14ac:dyDescent="0.25">
      <c r="A24" s="22" t="s">
        <v>1094</v>
      </c>
      <c r="B24" s="18"/>
      <c r="C24" s="23"/>
    </row>
    <row r="25" spans="1:3" x14ac:dyDescent="0.25">
      <c r="A25" s="22" t="s">
        <v>1095</v>
      </c>
      <c r="B25" s="18"/>
      <c r="C25" s="23"/>
    </row>
    <row r="26" spans="1:3" x14ac:dyDescent="0.25">
      <c r="A26" s="22" t="s">
        <v>1096</v>
      </c>
      <c r="B26" s="18"/>
      <c r="C26" s="23"/>
    </row>
    <row r="27" spans="1:3" x14ac:dyDescent="0.25">
      <c r="A27" s="22" t="s">
        <v>1097</v>
      </c>
      <c r="B27" s="18"/>
      <c r="C27" s="23"/>
    </row>
    <row r="28" spans="1:3" x14ac:dyDescent="0.25">
      <c r="A28" s="22" t="s">
        <v>1098</v>
      </c>
      <c r="B28" s="18"/>
      <c r="C28" s="23"/>
    </row>
    <row r="29" spans="1:3" x14ac:dyDescent="0.25">
      <c r="A29" s="17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8"/>
      <c r="C32" s="24">
        <v>0</v>
      </c>
    </row>
    <row r="33" spans="1:3" x14ac:dyDescent="0.25">
      <c r="A33" s="22" t="s">
        <v>1101</v>
      </c>
      <c r="B33" s="18"/>
      <c r="C33" s="24">
        <v>0</v>
      </c>
    </row>
    <row r="34" spans="1:3" x14ac:dyDescent="0.25">
      <c r="A34" s="17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8"/>
      <c r="C37" s="24">
        <v>1</v>
      </c>
    </row>
    <row r="38" spans="1:3" x14ac:dyDescent="0.25">
      <c r="A38" s="22" t="s">
        <v>1103</v>
      </c>
      <c r="B38" s="18"/>
      <c r="C38" s="24">
        <v>97</v>
      </c>
    </row>
    <row r="39" spans="1:3" x14ac:dyDescent="0.25">
      <c r="A39" s="22" t="s">
        <v>1104</v>
      </c>
      <c r="B39" s="18"/>
      <c r="C39" s="24">
        <v>11</v>
      </c>
    </row>
    <row r="40" spans="1:3" x14ac:dyDescent="0.25">
      <c r="A40" s="22" t="s">
        <v>1105</v>
      </c>
      <c r="B40" s="18"/>
      <c r="C40" s="24">
        <v>25</v>
      </c>
    </row>
    <row r="41" spans="1:3" x14ac:dyDescent="0.25">
      <c r="A41" s="22" t="s">
        <v>1106</v>
      </c>
      <c r="B41" s="18"/>
      <c r="C41" s="24">
        <v>97</v>
      </c>
    </row>
    <row r="42" spans="1:3" x14ac:dyDescent="0.25">
      <c r="A42" s="22" t="s">
        <v>1107</v>
      </c>
      <c r="B42" s="18"/>
      <c r="C42" s="24">
        <v>11</v>
      </c>
    </row>
    <row r="43" spans="1:3" x14ac:dyDescent="0.25">
      <c r="A43" s="17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8"/>
      <c r="C46" s="24">
        <v>2</v>
      </c>
    </row>
    <row r="47" spans="1:3" x14ac:dyDescent="0.25">
      <c r="A47" s="22" t="s">
        <v>1110</v>
      </c>
      <c r="B47" s="18"/>
      <c r="C47" s="24">
        <v>0</v>
      </c>
    </row>
    <row r="48" spans="1:3" x14ac:dyDescent="0.25">
      <c r="A48" s="17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5" t="s">
        <v>1112</v>
      </c>
      <c r="B51" s="13" t="s">
        <v>1113</v>
      </c>
      <c r="C51" s="24">
        <v>19</v>
      </c>
    </row>
    <row r="52" spans="1:6" x14ac:dyDescent="0.25">
      <c r="A52" s="186"/>
      <c r="B52" s="13" t="s">
        <v>1114</v>
      </c>
      <c r="C52" s="24">
        <v>14</v>
      </c>
    </row>
    <row r="53" spans="1:6" x14ac:dyDescent="0.25">
      <c r="A53" s="186"/>
      <c r="B53" s="13" t="s">
        <v>1115</v>
      </c>
      <c r="C53" s="24">
        <v>5</v>
      </c>
    </row>
    <row r="54" spans="1:6" x14ac:dyDescent="0.25">
      <c r="A54" s="187"/>
      <c r="B54" s="13" t="s">
        <v>1116</v>
      </c>
      <c r="C54" s="24">
        <v>0</v>
      </c>
    </row>
    <row r="55" spans="1:6" x14ac:dyDescent="0.25">
      <c r="A55" s="17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8"/>
      <c r="C58" s="24">
        <v>2</v>
      </c>
    </row>
    <row r="59" spans="1:6" x14ac:dyDescent="0.25">
      <c r="A59" s="22" t="s">
        <v>109</v>
      </c>
      <c r="B59" s="18"/>
      <c r="C59" s="24">
        <v>1</v>
      </c>
    </row>
    <row r="60" spans="1:6" x14ac:dyDescent="0.25">
      <c r="A60" s="22" t="s">
        <v>1055</v>
      </c>
      <c r="B60" s="18"/>
      <c r="C60" s="24">
        <v>1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86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86"/>
      <c r="B65" s="13" t="s">
        <v>1060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186"/>
      <c r="B66" s="13" t="s">
        <v>1061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86"/>
      <c r="B67" s="13" t="s">
        <v>329</v>
      </c>
      <c r="C67" s="14">
        <v>3</v>
      </c>
      <c r="D67" s="14">
        <v>3</v>
      </c>
      <c r="E67" s="14">
        <v>1</v>
      </c>
      <c r="F67" s="24">
        <v>2</v>
      </c>
    </row>
    <row r="68" spans="1:6" x14ac:dyDescent="0.25">
      <c r="A68" s="186"/>
      <c r="B68" s="13" t="s">
        <v>1117</v>
      </c>
      <c r="C68" s="14">
        <v>134</v>
      </c>
      <c r="D68" s="14">
        <v>60</v>
      </c>
      <c r="E68" s="14">
        <v>3</v>
      </c>
      <c r="F68" s="24">
        <v>40</v>
      </c>
    </row>
    <row r="69" spans="1:6" x14ac:dyDescent="0.25">
      <c r="A69" s="186"/>
      <c r="B69" s="13" t="s">
        <v>1118</v>
      </c>
      <c r="C69" s="14">
        <v>11</v>
      </c>
      <c r="D69" s="14">
        <v>3</v>
      </c>
      <c r="E69" s="14">
        <v>1</v>
      </c>
      <c r="F69" s="24">
        <v>1</v>
      </c>
    </row>
    <row r="70" spans="1:6" x14ac:dyDescent="0.25">
      <c r="A70" s="186"/>
      <c r="B70" s="13" t="s">
        <v>1064</v>
      </c>
      <c r="C70" s="14">
        <v>12</v>
      </c>
      <c r="D70" s="14">
        <v>5</v>
      </c>
      <c r="E70" s="14">
        <v>1</v>
      </c>
      <c r="F70" s="24">
        <v>2</v>
      </c>
    </row>
    <row r="71" spans="1:6" x14ac:dyDescent="0.25">
      <c r="A71" s="186"/>
      <c r="B71" s="13" t="s">
        <v>1119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25">
      <c r="A72" s="186"/>
      <c r="B72" s="13" t="s">
        <v>1120</v>
      </c>
      <c r="C72" s="14">
        <v>32</v>
      </c>
      <c r="D72" s="14">
        <v>24</v>
      </c>
      <c r="E72" s="14">
        <v>3</v>
      </c>
      <c r="F72" s="24">
        <v>5</v>
      </c>
    </row>
    <row r="73" spans="1:6" x14ac:dyDescent="0.25">
      <c r="A73" s="186"/>
      <c r="B73" s="13" t="s">
        <v>1121</v>
      </c>
      <c r="C73" s="14">
        <v>17</v>
      </c>
      <c r="D73" s="14">
        <v>12</v>
      </c>
      <c r="E73" s="14">
        <v>2</v>
      </c>
      <c r="F73" s="24">
        <v>4</v>
      </c>
    </row>
    <row r="74" spans="1:6" x14ac:dyDescent="0.25">
      <c r="A74" s="186"/>
      <c r="B74" s="13" t="s">
        <v>1068</v>
      </c>
      <c r="C74" s="14">
        <v>11</v>
      </c>
      <c r="D74" s="14">
        <v>2</v>
      </c>
      <c r="E74" s="14">
        <v>1</v>
      </c>
      <c r="F74" s="24">
        <v>1</v>
      </c>
    </row>
    <row r="75" spans="1:6" x14ac:dyDescent="0.25">
      <c r="A75" s="186"/>
      <c r="B75" s="13" t="s">
        <v>400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86"/>
      <c r="B76" s="13" t="s">
        <v>1069</v>
      </c>
      <c r="C76" s="14">
        <v>0</v>
      </c>
      <c r="D76" s="14">
        <v>0</v>
      </c>
      <c r="E76" s="14">
        <v>0</v>
      </c>
      <c r="F76" s="24">
        <v>0</v>
      </c>
    </row>
    <row r="77" spans="1:6" x14ac:dyDescent="0.25">
      <c r="A77" s="186"/>
      <c r="B77" s="13" t="s">
        <v>1070</v>
      </c>
      <c r="C77" s="14">
        <v>0</v>
      </c>
      <c r="D77" s="14">
        <v>0</v>
      </c>
      <c r="E77" s="14">
        <v>0</v>
      </c>
      <c r="F77" s="24">
        <v>0</v>
      </c>
    </row>
    <row r="78" spans="1:6" x14ac:dyDescent="0.25">
      <c r="A78" s="186"/>
      <c r="B78" s="13" t="s">
        <v>1071</v>
      </c>
      <c r="C78" s="14">
        <v>0</v>
      </c>
      <c r="D78" s="14">
        <v>0</v>
      </c>
      <c r="E78" s="14">
        <v>0</v>
      </c>
      <c r="F78" s="24">
        <v>0</v>
      </c>
    </row>
    <row r="79" spans="1:6" x14ac:dyDescent="0.25">
      <c r="A79" s="186"/>
      <c r="B79" s="13" t="s">
        <v>1072</v>
      </c>
      <c r="C79" s="14">
        <v>32</v>
      </c>
      <c r="D79" s="14">
        <v>17</v>
      </c>
      <c r="E79" s="14">
        <v>6</v>
      </c>
      <c r="F79" s="24">
        <v>8</v>
      </c>
    </row>
    <row r="80" spans="1:6" x14ac:dyDescent="0.25">
      <c r="A80" s="186"/>
      <c r="B80" s="13" t="s">
        <v>1073</v>
      </c>
      <c r="C80" s="14">
        <v>13</v>
      </c>
      <c r="D80" s="14">
        <v>8</v>
      </c>
      <c r="E80" s="14">
        <v>1</v>
      </c>
      <c r="F80" s="24">
        <v>5</v>
      </c>
    </row>
    <row r="81" spans="1:6" x14ac:dyDescent="0.25">
      <c r="A81" s="187"/>
      <c r="B81" s="13" t="s">
        <v>1074</v>
      </c>
      <c r="C81" s="14">
        <v>9</v>
      </c>
      <c r="D81" s="14">
        <v>5</v>
      </c>
      <c r="E81" s="14">
        <v>1</v>
      </c>
      <c r="F81" s="24">
        <v>2</v>
      </c>
    </row>
    <row r="82" spans="1:6" x14ac:dyDescent="0.25">
      <c r="A82" s="200" t="s">
        <v>1075</v>
      </c>
      <c r="B82" s="201"/>
      <c r="C82" s="32">
        <v>274</v>
      </c>
      <c r="D82" s="32">
        <v>139</v>
      </c>
      <c r="E82" s="32">
        <v>20</v>
      </c>
      <c r="F82" s="32">
        <v>70</v>
      </c>
    </row>
    <row r="83" spans="1:6" x14ac:dyDescent="0.25">
      <c r="A83" s="185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4">
        <v>0</v>
      </c>
    </row>
    <row r="84" spans="1:6" x14ac:dyDescent="0.25">
      <c r="A84" s="186"/>
      <c r="B84" s="13" t="s">
        <v>1077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87"/>
      <c r="B85" s="13" t="s">
        <v>106</v>
      </c>
      <c r="C85" s="14">
        <v>35</v>
      </c>
      <c r="D85" s="14">
        <v>20</v>
      </c>
      <c r="E85" s="14">
        <v>15</v>
      </c>
      <c r="F85" s="23"/>
    </row>
    <row r="86" spans="1:6" x14ac:dyDescent="0.25">
      <c r="A86" s="200" t="s">
        <v>1123</v>
      </c>
      <c r="B86" s="201"/>
      <c r="C86" s="32">
        <v>35</v>
      </c>
      <c r="D86" s="32">
        <v>20</v>
      </c>
      <c r="E86" s="32">
        <v>15</v>
      </c>
      <c r="F86" s="32">
        <v>0</v>
      </c>
    </row>
  </sheetData>
  <sheetProtection algorithmName="SHA-512" hashValue="P/A5vgeWFdBwMaqS+k8gygxor9Pa/5BohfFeK9DYvDxq4VOPD5xZXWbZSs9b+YIomsEVP+Io0R1DLe3E2GWoTw==" saltValue="pprFwUlvugdLLDOWVxelU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8"/>
      <c r="C5" s="24">
        <v>2</v>
      </c>
    </row>
    <row r="6" spans="1:3" x14ac:dyDescent="0.25">
      <c r="A6" s="12" t="s">
        <v>1127</v>
      </c>
      <c r="B6" s="18"/>
      <c r="C6" s="24">
        <v>27</v>
      </c>
    </row>
    <row r="7" spans="1:3" x14ac:dyDescent="0.25">
      <c r="A7" s="12" t="s">
        <v>1128</v>
      </c>
      <c r="B7" s="18"/>
      <c r="C7" s="23"/>
    </row>
    <row r="8" spans="1:3" x14ac:dyDescent="0.25">
      <c r="A8" s="12" t="s">
        <v>1129</v>
      </c>
      <c r="B8" s="18"/>
      <c r="C8" s="23"/>
    </row>
    <row r="9" spans="1:3" x14ac:dyDescent="0.25">
      <c r="A9" s="12" t="s">
        <v>1130</v>
      </c>
      <c r="B9" s="18"/>
      <c r="C9" s="23"/>
    </row>
    <row r="10" spans="1:3" x14ac:dyDescent="0.25">
      <c r="A10" s="17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8"/>
      <c r="C13" s="24">
        <v>1</v>
      </c>
    </row>
    <row r="14" spans="1:3" x14ac:dyDescent="0.25">
      <c r="A14" s="12" t="s">
        <v>1127</v>
      </c>
      <c r="B14" s="18"/>
      <c r="C14" s="24">
        <v>6</v>
      </c>
    </row>
    <row r="15" spans="1:3" x14ac:dyDescent="0.25">
      <c r="A15" s="12" t="s">
        <v>1132</v>
      </c>
      <c r="B15" s="18"/>
      <c r="C15" s="24">
        <v>0</v>
      </c>
    </row>
    <row r="16" spans="1:3" x14ac:dyDescent="0.25">
      <c r="A16" s="12" t="s">
        <v>1129</v>
      </c>
      <c r="B16" s="18"/>
      <c r="C16" s="23"/>
    </row>
    <row r="17" spans="1:3" x14ac:dyDescent="0.25">
      <c r="A17" s="12" t="s">
        <v>1130</v>
      </c>
      <c r="B17" s="18"/>
      <c r="C17" s="23"/>
    </row>
    <row r="18" spans="1:3" x14ac:dyDescent="0.25">
      <c r="A18" s="17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8"/>
      <c r="C21" s="23"/>
    </row>
    <row r="22" spans="1:3" x14ac:dyDescent="0.25">
      <c r="A22" s="12" t="s">
        <v>1134</v>
      </c>
      <c r="B22" s="18"/>
      <c r="C22" s="23"/>
    </row>
    <row r="23" spans="1:3" x14ac:dyDescent="0.25">
      <c r="A23" s="12" t="s">
        <v>1135</v>
      </c>
      <c r="B23" s="18"/>
      <c r="C23" s="23"/>
    </row>
    <row r="24" spans="1:3" x14ac:dyDescent="0.25">
      <c r="A24" s="12" t="s">
        <v>1136</v>
      </c>
      <c r="B24" s="18"/>
      <c r="C24" s="23"/>
    </row>
    <row r="25" spans="1:3" x14ac:dyDescent="0.25">
      <c r="A25" s="17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8"/>
      <c r="C28" s="24">
        <v>5</v>
      </c>
    </row>
    <row r="29" spans="1:3" x14ac:dyDescent="0.25">
      <c r="A29" s="12" t="s">
        <v>1139</v>
      </c>
      <c r="B29" s="18"/>
      <c r="C29" s="24">
        <v>8</v>
      </c>
    </row>
    <row r="30" spans="1:3" x14ac:dyDescent="0.25">
      <c r="A30" s="12" t="s">
        <v>1140</v>
      </c>
      <c r="B30" s="18"/>
      <c r="C30" s="23"/>
    </row>
    <row r="31" spans="1:3" x14ac:dyDescent="0.25">
      <c r="A31" s="17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8"/>
      <c r="C34" s="23"/>
    </row>
    <row r="35" spans="1:3" x14ac:dyDescent="0.25">
      <c r="A35" s="12" t="s">
        <v>1143</v>
      </c>
      <c r="B35" s="18"/>
      <c r="C35" s="24">
        <v>5</v>
      </c>
    </row>
    <row r="36" spans="1:3" x14ac:dyDescent="0.25">
      <c r="A36" s="12" t="s">
        <v>1144</v>
      </c>
      <c r="B36" s="18"/>
      <c r="C36" s="23"/>
    </row>
  </sheetData>
  <sheetProtection algorithmName="SHA-512" hashValue="rO+tMyVkdogUqdKMZn1s07hxlyuOey+1EzF0i6Gbp3W6j6zhXBA1Ebj9qLQZT5lUUKj6n1DU/w45kXf4BeM82A==" saltValue="aXG9ZQhwFRB8b0M4d/uYX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8"/>
      <c r="C5" s="23"/>
    </row>
    <row r="6" spans="1:3" x14ac:dyDescent="0.25">
      <c r="A6" s="12" t="s">
        <v>1148</v>
      </c>
      <c r="B6" s="18"/>
      <c r="C6" s="23"/>
    </row>
    <row r="7" spans="1:3" x14ac:dyDescent="0.25">
      <c r="A7" s="12" t="s">
        <v>1149</v>
      </c>
      <c r="B7" s="18"/>
      <c r="C7" s="23"/>
    </row>
    <row r="8" spans="1:3" x14ac:dyDescent="0.25">
      <c r="A8" s="12" t="s">
        <v>1150</v>
      </c>
      <c r="B8" s="18"/>
      <c r="C8" s="23"/>
    </row>
    <row r="9" spans="1:3" x14ac:dyDescent="0.25">
      <c r="A9" s="12" t="s">
        <v>1151</v>
      </c>
      <c r="B9" s="18"/>
      <c r="C9" s="23"/>
    </row>
    <row r="10" spans="1:3" x14ac:dyDescent="0.25">
      <c r="A10" s="12" t="s">
        <v>1152</v>
      </c>
      <c r="B10" s="18"/>
      <c r="C10" s="23"/>
    </row>
    <row r="11" spans="1:3" x14ac:dyDescent="0.25">
      <c r="A11" s="17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8"/>
      <c r="C14" s="24">
        <v>5</v>
      </c>
    </row>
    <row r="15" spans="1:3" x14ac:dyDescent="0.25">
      <c r="A15" s="12" t="s">
        <v>1155</v>
      </c>
      <c r="B15" s="18"/>
      <c r="C15" s="23"/>
    </row>
    <row r="16" spans="1:3" x14ac:dyDescent="0.25">
      <c r="A16" s="12" t="s">
        <v>1156</v>
      </c>
      <c r="B16" s="18"/>
      <c r="C16" s="23"/>
    </row>
    <row r="17" spans="1:3" x14ac:dyDescent="0.25">
      <c r="A17" s="17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8"/>
      <c r="C20" s="23"/>
    </row>
    <row r="21" spans="1:3" x14ac:dyDescent="0.25">
      <c r="A21" s="12" t="s">
        <v>1159</v>
      </c>
      <c r="B21" s="18"/>
      <c r="C21" s="23"/>
    </row>
    <row r="22" spans="1:3" x14ac:dyDescent="0.25">
      <c r="A22" s="12" t="s">
        <v>1160</v>
      </c>
      <c r="B22" s="18"/>
      <c r="C22" s="23"/>
    </row>
    <row r="23" spans="1:3" x14ac:dyDescent="0.25">
      <c r="A23" s="17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8"/>
      <c r="C26" s="23"/>
    </row>
    <row r="27" spans="1:3" x14ac:dyDescent="0.25">
      <c r="A27" s="12" t="s">
        <v>1163</v>
      </c>
      <c r="B27" s="18"/>
      <c r="C27" s="23"/>
    </row>
    <row r="28" spans="1:3" x14ac:dyDescent="0.25">
      <c r="A28" s="12" t="s">
        <v>1164</v>
      </c>
      <c r="B28" s="18"/>
      <c r="C28" s="23"/>
    </row>
    <row r="29" spans="1:3" x14ac:dyDescent="0.25">
      <c r="A29" s="12" t="s">
        <v>1165</v>
      </c>
      <c r="B29" s="18"/>
      <c r="C29" s="23"/>
    </row>
    <row r="30" spans="1:3" x14ac:dyDescent="0.25">
      <c r="A30" s="12" t="s">
        <v>1166</v>
      </c>
      <c r="B30" s="18"/>
      <c r="C30" s="23"/>
    </row>
    <row r="31" spans="1:3" x14ac:dyDescent="0.25">
      <c r="A31" s="17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8"/>
      <c r="C34" s="23"/>
    </row>
    <row r="35" spans="1:3" x14ac:dyDescent="0.25">
      <c r="A35" s="12" t="s">
        <v>1169</v>
      </c>
      <c r="B35" s="18"/>
      <c r="C35" s="23"/>
    </row>
    <row r="36" spans="1:3" x14ac:dyDescent="0.25">
      <c r="A36" s="12" t="s">
        <v>1170</v>
      </c>
      <c r="B36" s="18"/>
      <c r="C36" s="24">
        <v>3</v>
      </c>
    </row>
    <row r="37" spans="1:3" x14ac:dyDescent="0.25">
      <c r="A37" s="12" t="s">
        <v>1088</v>
      </c>
      <c r="B37" s="18"/>
      <c r="C37" s="24">
        <v>1</v>
      </c>
    </row>
    <row r="38" spans="1:3" x14ac:dyDescent="0.25">
      <c r="A38" s="12" t="s">
        <v>1171</v>
      </c>
      <c r="B38" s="18"/>
      <c r="C38" s="23"/>
    </row>
    <row r="39" spans="1:3" x14ac:dyDescent="0.25">
      <c r="A39" s="12" t="s">
        <v>1172</v>
      </c>
      <c r="B39" s="18"/>
      <c r="C39" s="23"/>
    </row>
    <row r="40" spans="1:3" x14ac:dyDescent="0.25">
      <c r="A40" s="17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8"/>
      <c r="C43" s="23"/>
    </row>
    <row r="44" spans="1:3" x14ac:dyDescent="0.25">
      <c r="A44" s="12" t="s">
        <v>1169</v>
      </c>
      <c r="B44" s="18"/>
      <c r="C44" s="23"/>
    </row>
    <row r="45" spans="1:3" x14ac:dyDescent="0.25">
      <c r="A45" s="12" t="s">
        <v>1170</v>
      </c>
      <c r="B45" s="18"/>
      <c r="C45" s="24">
        <v>1</v>
      </c>
    </row>
    <row r="46" spans="1:3" x14ac:dyDescent="0.25">
      <c r="A46" s="12" t="s">
        <v>1088</v>
      </c>
      <c r="B46" s="18"/>
      <c r="C46" s="23"/>
    </row>
    <row r="47" spans="1:3" x14ac:dyDescent="0.25">
      <c r="A47" s="12" t="s">
        <v>1171</v>
      </c>
      <c r="B47" s="18"/>
      <c r="C47" s="23"/>
    </row>
    <row r="48" spans="1:3" x14ac:dyDescent="0.25">
      <c r="A48" s="17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8"/>
      <c r="C51" s="23"/>
    </row>
    <row r="52" spans="1:3" x14ac:dyDescent="0.25">
      <c r="A52" s="12" t="s">
        <v>1169</v>
      </c>
      <c r="B52" s="18"/>
      <c r="C52" s="23"/>
    </row>
    <row r="53" spans="1:3" x14ac:dyDescent="0.25">
      <c r="A53" s="12" t="s">
        <v>1170</v>
      </c>
      <c r="B53" s="18"/>
      <c r="C53" s="24">
        <v>1</v>
      </c>
    </row>
    <row r="54" spans="1:3" x14ac:dyDescent="0.25">
      <c r="A54" s="12" t="s">
        <v>1088</v>
      </c>
      <c r="B54" s="18"/>
      <c r="C54" s="23"/>
    </row>
    <row r="55" spans="1:3" x14ac:dyDescent="0.25">
      <c r="A55" s="12" t="s">
        <v>1171</v>
      </c>
      <c r="B55" s="18"/>
      <c r="C55" s="23"/>
    </row>
    <row r="56" spans="1:3" x14ac:dyDescent="0.25">
      <c r="A56" s="17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8"/>
      <c r="C59" s="23"/>
    </row>
    <row r="60" spans="1:3" x14ac:dyDescent="0.25">
      <c r="A60" s="12" t="s">
        <v>1169</v>
      </c>
      <c r="B60" s="18"/>
      <c r="C60" s="23"/>
    </row>
    <row r="61" spans="1:3" x14ac:dyDescent="0.25">
      <c r="A61" s="12" t="s">
        <v>1170</v>
      </c>
      <c r="B61" s="18"/>
      <c r="C61" s="23"/>
    </row>
    <row r="62" spans="1:3" x14ac:dyDescent="0.25">
      <c r="A62" s="12" t="s">
        <v>1088</v>
      </c>
      <c r="B62" s="18"/>
      <c r="C62" s="23"/>
    </row>
    <row r="63" spans="1:3" x14ac:dyDescent="0.25">
      <c r="A63" s="12" t="s">
        <v>1171</v>
      </c>
      <c r="B63" s="18"/>
      <c r="C63" s="23"/>
    </row>
  </sheetData>
  <sheetProtection algorithmName="SHA-512" hashValue="MznWF2u+WWIoyjFCqYPRHmkDrDgxvFqe4eNnleW77HFGVWBenOWUskxlaSEaBYakJCwniMSQY10D3S4pXxpk6A==" saltValue="Byg9ICzaEFcsc2RbVy2Tk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2" t="s">
        <v>640</v>
      </c>
      <c r="B4" s="203"/>
      <c r="C4" s="32">
        <v>334</v>
      </c>
      <c r="D4" s="32">
        <v>304</v>
      </c>
      <c r="E4" s="33">
        <v>0</v>
      </c>
      <c r="F4" s="32">
        <v>411</v>
      </c>
      <c r="G4" s="32">
        <v>369</v>
      </c>
      <c r="H4" s="32">
        <v>90</v>
      </c>
      <c r="I4" s="32">
        <v>80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464</v>
      </c>
    </row>
    <row r="5" spans="1:16" ht="45" x14ac:dyDescent="0.25">
      <c r="A5" s="48" t="s">
        <v>641</v>
      </c>
      <c r="B5" s="48" t="s">
        <v>642</v>
      </c>
      <c r="C5" s="14">
        <v>14</v>
      </c>
      <c r="D5" s="14">
        <v>11</v>
      </c>
      <c r="E5" s="31">
        <v>0</v>
      </c>
      <c r="F5" s="14">
        <v>4</v>
      </c>
      <c r="G5" s="14">
        <v>4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3.75" x14ac:dyDescent="0.25">
      <c r="A6" s="48" t="s">
        <v>643</v>
      </c>
      <c r="B6" s="48" t="s">
        <v>644</v>
      </c>
      <c r="C6" s="14">
        <v>170</v>
      </c>
      <c r="D6" s="14">
        <v>174</v>
      </c>
      <c r="E6" s="31">
        <v>-1</v>
      </c>
      <c r="F6" s="14">
        <v>241</v>
      </c>
      <c r="G6" s="14">
        <v>224</v>
      </c>
      <c r="H6" s="14">
        <v>43</v>
      </c>
      <c r="I6" s="14">
        <v>34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255</v>
      </c>
    </row>
    <row r="7" spans="1:16" ht="22.5" x14ac:dyDescent="0.25">
      <c r="A7" s="48" t="s">
        <v>645</v>
      </c>
      <c r="B7" s="48" t="s">
        <v>646</v>
      </c>
      <c r="C7" s="14">
        <v>18</v>
      </c>
      <c r="D7" s="14">
        <v>17</v>
      </c>
      <c r="E7" s="31">
        <v>0</v>
      </c>
      <c r="F7" s="14">
        <v>9</v>
      </c>
      <c r="G7" s="14">
        <v>4</v>
      </c>
      <c r="H7" s="14">
        <v>7</v>
      </c>
      <c r="I7" s="14">
        <v>13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13</v>
      </c>
    </row>
    <row r="8" spans="1:16" ht="33.75" x14ac:dyDescent="0.25">
      <c r="A8" s="48" t="s">
        <v>647</v>
      </c>
      <c r="B8" s="48" t="s">
        <v>648</v>
      </c>
      <c r="C8" s="14">
        <v>0</v>
      </c>
      <c r="D8" s="14">
        <v>2</v>
      </c>
      <c r="E8" s="31">
        <v>-1</v>
      </c>
      <c r="F8" s="14">
        <v>0</v>
      </c>
      <c r="G8" s="14">
        <v>0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8" t="s">
        <v>649</v>
      </c>
      <c r="B9" s="48" t="s">
        <v>650</v>
      </c>
      <c r="C9" s="14">
        <v>12</v>
      </c>
      <c r="D9" s="14">
        <v>3</v>
      </c>
      <c r="E9" s="31">
        <v>3</v>
      </c>
      <c r="F9" s="14">
        <v>7</v>
      </c>
      <c r="G9" s="14">
        <v>3</v>
      </c>
      <c r="H9" s="14">
        <v>7</v>
      </c>
      <c r="I9" s="14">
        <v>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13</v>
      </c>
    </row>
    <row r="10" spans="1:16" ht="33.75" x14ac:dyDescent="0.25">
      <c r="A10" s="48" t="s">
        <v>651</v>
      </c>
      <c r="B10" s="48" t="s">
        <v>652</v>
      </c>
      <c r="C10" s="14">
        <v>113</v>
      </c>
      <c r="D10" s="14">
        <v>94</v>
      </c>
      <c r="E10" s="31">
        <v>0</v>
      </c>
      <c r="F10" s="14">
        <v>150</v>
      </c>
      <c r="G10" s="14">
        <v>134</v>
      </c>
      <c r="H10" s="14">
        <v>31</v>
      </c>
      <c r="I10" s="14">
        <v>23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178</v>
      </c>
    </row>
    <row r="11" spans="1:16" ht="45" x14ac:dyDescent="0.25">
      <c r="A11" s="48" t="s">
        <v>653</v>
      </c>
      <c r="B11" s="48" t="s">
        <v>654</v>
      </c>
      <c r="C11" s="14">
        <v>7</v>
      </c>
      <c r="D11" s="14">
        <v>3</v>
      </c>
      <c r="E11" s="31"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llL/kogesXmzAYMdSekYPgck8DVwNbsbPWl4p2Q2U5srBwhbyw4CVDq9oilIXKESAjcdHg1StgYUHLHhnXBXZw==" saltValue="6R7s6SfSvkZa1jI6Zvb2O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83B560-9553-4CB8-9199-E86EA65CE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5F67F1-34C4-46D1-990D-328F56D0EEAA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7F634A70-F52F-421C-854B-E0A7D1A226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2023-04-13T08:26:24Z</dcterms:created>
  <dcterms:modified xsi:type="dcterms:W3CDTF">2023-05-30T12:04:51Z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