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0" documentId="13_ncr:1_{E24F40FA-8ACC-491E-A089-2EAE889EF576}" xr6:coauthVersionLast="47" xr6:coauthVersionMax="47" xr10:uidLastSave="{1E717709-3167-4380-AE02-7BAA33F4F6B1}"/>
  <workbookProtection workbookAlgorithmName="SHA-512" workbookHashValue="pGxKcvo46L89B7in3mhlN6ICjPmOMJHinnGL+QI5KvWE57KthU0uhupNTSJlwlbPgbMN6wO4qN5ig1keQifbLg==" workbookSaltValue="Wky+ghF1i8++Jw8Ygrx/1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J43" i="16" s="1"/>
  <c r="I11" i="16"/>
  <c r="H11" i="16"/>
  <c r="G11" i="16"/>
  <c r="F11" i="16"/>
  <c r="E11" i="16"/>
  <c r="D11" i="16"/>
  <c r="D123" i="16"/>
  <c r="E82" i="16"/>
  <c r="D82" i="16"/>
  <c r="L43" i="16"/>
  <c r="K43" i="16"/>
  <c r="I43" i="16"/>
  <c r="H43" i="16"/>
  <c r="G43" i="16"/>
  <c r="F43" i="16"/>
  <c r="E43" i="16"/>
  <c r="D43" i="16"/>
  <c r="V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627CADF-6536-4123-BF3A-7D8CDC01B5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9FA98A8-176B-466F-9B39-877FEEA3F6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8064B03-B48D-4633-90BB-A74CF4C04F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1035E7B-BA71-4122-8EFA-6EB2993CA2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CA93F0A-6A03-441F-8D88-E09B4B4BEA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2E418D4-1467-4071-82BC-B0D8ED2582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F8E35F0-CC86-4303-B213-8DA4A4E66A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51AAAE4-5BBC-463E-909E-C1EAB0D23B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0DE39FC-F43B-454C-800C-545E0E38B1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A6D7756-7996-411E-AF89-48C3A7B4D2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8C5C060-3155-4B97-9E97-71F8E93318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9DA2265-3882-4D4B-B0D6-35ACDB0B09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016D103-443D-497B-87AF-DF8626E504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79EBCD7-D7A4-41A5-BEE1-B9A1AE4B95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4F6C6C4-A249-4060-88A7-EB5192E5EE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401C7C9-4F01-4EC7-9502-FAB020D38D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4DB2BF7-9009-4FE9-987D-88E8B6EED8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9385D8D-7774-4D65-BADA-FD2C9525EA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99FF1C5-C4C3-4955-9D00-353B0B47A6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B893551-64BB-4EA7-99BF-56572E09A0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4B7A36A-5EAF-4A2E-9006-46CDA0A618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77CE1A5-89E2-4FB4-82E5-94C22AF5FF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A72C109-473B-46F3-B78C-8FAB2FEC7B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4FA5D4C-E96D-4B1A-8C44-67F072FEC1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3306766-0CA6-4C79-B3B5-F23FA35B6C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BA51E35-7FD3-4D73-85E5-F7033D8974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0E8028C-9490-4A96-B730-62AE330345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1CB2A73-95AC-41A7-BB20-CC6730488E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2E8236D-9E7D-4BE2-A753-881E02816A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3285F8B-1BBB-4C30-980C-27A5F0891A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D1EF46-091C-4F95-AACB-AED13104B9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32A30C-F8F8-4BBA-8545-F586A9AB08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<sst xmlns="http://schemas.openxmlformats.org/spreadsheetml/2006/main" count="2850" uniqueCount="1831">
  <si>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</si>
  <si>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</si>
  <si>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</si>
  <si>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</si>
  <si>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</si>
  <si>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</si>
  <si>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Palencia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</si>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</sst>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54613DA-B350-4E90-86A2-F7ED07C91DE1}"/>
    <cellStyle name="Normal" xfId="0" builtinId="0"/>
    <cellStyle name="Normal 2" xfId="1" xr:uid="{B656700D-B502-4456-B2AB-F2857E1C67BF}"/>
    <cellStyle name="Normal 3" xfId="3" xr:uid="{E35FF00C-AB0A-49F0-AEBF-FD70F9E351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79-4E2B-AB71-0B98C0031C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79-4E2B-AB71-0B98C0031C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1300</c:v>
                </c:pt>
                <c:pt idx="1">
                  <c:v>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9-4E2B-AB71-0B98C003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C2-4463-A081-FB70D09006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C2-4463-A081-FB70D09006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C2-4463-A081-FB70D09006A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124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2-4463-A081-FB70D090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FF-4627-AB30-E12177B649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FF-4627-AB30-E12177B649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FF-4627-AB30-E12177B64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F-4627-AB30-E12177B64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D4-440B-BF61-CC14A323BB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D4-440B-BF61-CC14A323BB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4-440B-BF61-CC14A323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67-44A3-9739-C2B26E8959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67-44A3-9739-C2B26E8959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935</c:v>
                </c:pt>
                <c:pt idx="1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7-44A3-9739-C2B26E895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544</c:v>
              </c:pt>
              <c:pt idx="1">
                <c:v>608</c:v>
              </c:pt>
              <c:pt idx="2">
                <c:v>7</c:v>
              </c:pt>
              <c:pt idx="3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C975-4097-B96E-3EC79811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401</c:v>
              </c:pt>
              <c:pt idx="1">
                <c:v>420</c:v>
              </c:pt>
              <c:pt idx="2">
                <c:v>23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561-4684-ADD9-D9AEA8F42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</c:v>
              </c:pt>
              <c:pt idx="2">
                <c:v>4</c:v>
              </c:pt>
              <c:pt idx="3">
                <c:v>1</c:v>
              </c:pt>
              <c:pt idx="4">
                <c:v>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C1-457B-AC1A-5E63E4341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158605174357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21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0E2-48C6-B705-2CE4F6BF1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415</c:v>
              </c:pt>
              <c:pt idx="1">
                <c:v>3</c:v>
              </c:pt>
              <c:pt idx="2">
                <c:v>295</c:v>
              </c:pt>
              <c:pt idx="3">
                <c:v>19</c:v>
              </c:pt>
              <c:pt idx="4">
                <c:v>10</c:v>
              </c:pt>
              <c:pt idx="5">
                <c:v>7</c:v>
              </c:pt>
              <c:pt idx="6">
                <c:v>1</c:v>
              </c:pt>
              <c:pt idx="7">
                <c:v>55</c:v>
              </c:pt>
              <c:pt idx="8">
                <c:v>199</c:v>
              </c:pt>
              <c:pt idx="9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D909-4A01-9175-74ECB00E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30</c:v>
              </c:pt>
              <c:pt idx="2">
                <c:v>209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149F-45A7-AA7D-0CC58AE4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B8-46AD-8C56-81274EE8C9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B8-46AD-8C56-81274EE8C9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B8-46AD-8C56-81274EE8C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</c:v>
                </c:pt>
                <c:pt idx="1">
                  <c:v>8</c:v>
                </c:pt>
                <c:pt idx="2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8-46AD-8C56-81274EE8C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1558</c:v>
              </c:pt>
              <c:pt idx="1">
                <c:v>338</c:v>
              </c:pt>
              <c:pt idx="2">
                <c:v>409</c:v>
              </c:pt>
              <c:pt idx="3">
                <c:v>1553</c:v>
              </c:pt>
              <c:pt idx="4">
                <c:v>108</c:v>
              </c:pt>
              <c:pt idx="5">
                <c:v>160</c:v>
              </c:pt>
              <c:pt idx="6">
                <c:v>282</c:v>
              </c:pt>
              <c:pt idx="7">
                <c:v>2277</c:v>
              </c:pt>
              <c:pt idx="8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0-3D7B-4FC3-B521-DFD4CB795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</c:v>
              </c:pt>
              <c:pt idx="1">
                <c:v>310</c:v>
              </c:pt>
              <c:pt idx="2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8005-4574-B144-66788C173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11</c:v>
              </c:pt>
              <c:pt idx="2">
                <c:v>36</c:v>
              </c:pt>
              <c:pt idx="3">
                <c:v>311</c:v>
              </c:pt>
              <c:pt idx="4">
                <c:v>26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F007-4DB1-BF1F-2E32DBD2A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</c:v>
              </c:pt>
              <c:pt idx="1">
                <c:v>134</c:v>
              </c:pt>
              <c:pt idx="2">
                <c:v>234</c:v>
              </c:pt>
              <c:pt idx="3">
                <c:v>53</c:v>
              </c:pt>
              <c:pt idx="4">
                <c:v>84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ED88-42C4-9F1C-FC579F55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61</c:v>
              </c:pt>
              <c:pt idx="2">
                <c:v>125</c:v>
              </c:pt>
              <c:pt idx="3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3AC0-4617-9B83-DADBC1791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1F-414D-97F5-36CD6CE0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Derechos trabajadores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F5-405B-AA8D-CE756A24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6D9-4580-B12C-1E584A66A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14</c:v>
              </c:pt>
              <c:pt idx="5">
                <c:v>2</c:v>
              </c:pt>
              <c:pt idx="6">
                <c:v>8</c:v>
              </c:pt>
              <c:pt idx="7">
                <c:v>8</c:v>
              </c:pt>
              <c:pt idx="8">
                <c:v>4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0F-468C-A25F-47D3917B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68</c:v>
              </c:pt>
              <c:pt idx="2">
                <c:v>51</c:v>
              </c:pt>
              <c:pt idx="3">
                <c:v>120</c:v>
              </c:pt>
              <c:pt idx="4">
                <c:v>334</c:v>
              </c:pt>
              <c:pt idx="5">
                <c:v>57</c:v>
              </c:pt>
              <c:pt idx="6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BA58-4A06-884B-E5E898C7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D0-475B-BEA2-273A9B9964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D0-475B-BEA2-273A9B996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352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75B-BEA2-273A9B99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35-4765-9DB6-9864BFE32F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35-4765-9DB6-9864BFE32F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35-4765-9DB6-9864BFE32F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35-4765-9DB6-9864BFE32F1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35-4765-9DB6-9864BFE32F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35-4765-9DB6-9864BFE3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FA-4048-9491-73E33130A6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FA-4048-9491-73E33130A6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FA-4048-9491-73E33130A6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FA-4048-9491-73E33130A6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BFA-4048-9491-73E33130A69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FA-4048-9491-73E33130A69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A-4048-9491-73E33130A6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A-4048-9491-73E33130A6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FA-4048-9491-73E33130A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FA-4048-9491-73E33130A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174</c:v>
              </c:pt>
              <c:pt idx="1">
                <c:v>3</c:v>
              </c:pt>
              <c:pt idx="2">
                <c:v>2</c:v>
              </c:pt>
              <c:pt idx="3">
                <c:v>20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12B-4100-B528-EC4AC42F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</c:v>
              </c:pt>
              <c:pt idx="2">
                <c:v>4</c:v>
              </c:pt>
              <c:pt idx="3">
                <c:v>64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BCA-40AC-A60D-51C9AE1C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22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73A8-4AED-BDD3-BBEF2724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46</c:v>
              </c:pt>
              <c:pt idx="1">
                <c:v>7</c:v>
              </c:pt>
              <c:pt idx="2">
                <c:v>3</c:v>
              </c:pt>
              <c:pt idx="3">
                <c:v>28</c:v>
              </c:pt>
              <c:pt idx="4">
                <c:v>15</c:v>
              </c:pt>
              <c:pt idx="5">
                <c:v>4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4A0-49E7-B3A7-B152CE65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Conduccción etílica/drogas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</c:v>
              </c:pt>
              <c:pt idx="1">
                <c:v>2</c:v>
              </c:pt>
              <c:pt idx="2">
                <c:v>3</c:v>
              </c:pt>
              <c:pt idx="3">
                <c:v>7</c:v>
              </c:pt>
              <c:pt idx="4">
                <c:v>3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3</c:v>
              </c:pt>
              <c:pt idx="10">
                <c:v>6</c:v>
              </c:pt>
              <c:pt idx="11">
                <c:v>1</c:v>
              </c:pt>
              <c:pt idx="12">
                <c:v>12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75-4D19-9862-5375E4B1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</c:v>
              </c:pt>
              <c:pt idx="2">
                <c:v>12</c:v>
              </c:pt>
              <c:pt idx="3">
                <c:v>10</c:v>
              </c:pt>
              <c:pt idx="4">
                <c:v>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75-4924-B1E6-23CF8153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F7-452D-8082-6D5137F613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F7-452D-8082-6D5137F613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F7-452D-8082-6D5137F6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0F-4CB3-8524-D3A47BF4DC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0F-4CB3-8524-D3A47BF4DC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0F-4CB3-8524-D3A47BF4DC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0F-4CB3-8524-D3A47BF4DC4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F-4CB3-8524-D3A47BF4DC4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F-4CB3-8524-D3A47BF4DC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AF-4CA3-AAF0-447B3B3FD5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AF-4CA3-AAF0-447B3B3FD5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291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F-4CA3-AAF0-447B3B3F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70-41A8-9B40-F6F8CA7AF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79-41FB-8F2E-E13D7CB8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15</c:v>
              </c:pt>
              <c:pt idx="5">
                <c:v>5</c:v>
              </c:pt>
              <c:pt idx="6">
                <c:v>2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3DA-4B2E-932C-90DBF2EB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E4-41E9-A8C2-088844DDA9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E4-41E9-A8C2-088844DDA9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4-41E9-A8C2-088844DDA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A7-49DD-862F-E0797A8D08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A7-49DD-862F-E0797A8D08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A7-49DD-862F-E0797A8D08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A7-49DD-862F-E0797A8D08F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7-49DD-862F-E0797A8D0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22</c:v>
                </c:pt>
                <c:pt idx="1">
                  <c:v>56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7-49DD-862F-E0797A8D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164</c:v>
              </c:pt>
              <c:pt idx="1">
                <c:v>7</c:v>
              </c:pt>
              <c:pt idx="2">
                <c:v>1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C5B1-4E33-A03D-FFA1586D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79</c:v>
              </c:pt>
              <c:pt idx="1">
                <c:v>7</c:v>
              </c:pt>
              <c:pt idx="2">
                <c:v>1</c:v>
              </c:pt>
              <c:pt idx="3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D98E-4BCA-9134-C3A8F15E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CAF-4996-9A8D-4FD926F0E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9B-46E1-9864-39E6CD248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9B-46E1-9864-39E6CD248D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222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B-46E1-9864-39E6CD24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DBA-49C3-AF46-A28F18A19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CAE-4B37-B832-774552F0B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B4-424A-92B6-9EBA90ECA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99</c:v>
              </c:pt>
              <c:pt idx="2">
                <c:v>11</c:v>
              </c:pt>
              <c:pt idx="3">
                <c:v>2</c:v>
              </c:pt>
              <c:pt idx="4">
                <c:v>6</c:v>
              </c:pt>
              <c:pt idx="5">
                <c:v>34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F59-4EAC-A8BE-8A84D3C0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202</c:v>
              </c:pt>
              <c:pt idx="2">
                <c:v>5</c:v>
              </c:pt>
              <c:pt idx="3">
                <c:v>6</c:v>
              </c:pt>
              <c:pt idx="4">
                <c:v>94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98-4F38-95F6-587B4747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199</c:v>
              </c:pt>
              <c:pt idx="2">
                <c:v>4</c:v>
              </c:pt>
              <c:pt idx="3">
                <c:v>4</c:v>
              </c:pt>
              <c:pt idx="4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B081-4D38-A690-F1FCBF3B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19</c:v>
              </c:pt>
              <c:pt idx="2">
                <c:v>6</c:v>
              </c:pt>
              <c:pt idx="3">
                <c:v>2</c:v>
              </c:pt>
              <c:pt idx="4">
                <c:v>21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74-41A2-8561-7D5011FE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</c:v>
              </c:pt>
              <c:pt idx="2">
                <c:v>2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E54E-4E6E-9EA0-87ECE5E3D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204</c:v>
              </c:pt>
              <c:pt idx="2">
                <c:v>8</c:v>
              </c:pt>
              <c:pt idx="3">
                <c:v>1</c:v>
              </c:pt>
              <c:pt idx="4">
                <c:v>10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7279-4C4D-ADA0-EE304F6B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846-4713-AB15-02EFCB07D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7E-45B0-B29E-84030BF7BE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7E-45B0-B29E-84030BF7BE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E-45B0-B29E-84030BF7B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42</c:v>
              </c:pt>
              <c:pt idx="2">
                <c:v>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D5FB-42EA-83DF-64FE11F0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D94-44DB-A1A7-0C2476C26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D-4B42-8C05-D5CB5A3F7E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5D-4B42-8C05-D5CB5A3F7E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D-4B42-8C05-D5CB5A3F7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9A-4866-8E6C-A07CD08ED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9A-4866-8E6C-A07CD08EDA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9A-4866-8E6C-A07CD08EDA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9A-4866-8E6C-A07CD08EDA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42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A-4866-8E6C-A07CD08E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E-4FC7-86CB-3BD3449343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4E-4FC7-86CB-3BD3449343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116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4E-4FC7-86CB-3BD34493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D065033-9F92-6C6F-9819-82092936E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E179683-A9F1-940C-F414-9BD287217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68AEF8E-B00B-2BE6-B8A1-B43927A86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4644860-C3DD-E462-719C-D93D7503D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506FA98-9AF7-34F7-20F4-E2F60EEC0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89F99D4-FDCA-4DE9-A049-8D3A53C66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69C9063-7DCA-8BB7-D725-CE0063095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75075AAC-BC97-4664-09D2-7C296620C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7F3E5A8B-2C46-33A1-5E4D-FE59EB066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4A28A3A3-1328-EC52-6410-A4F748A61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95D570-04B4-42BB-83E4-61F999A2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A49E5B-03E3-4BEA-AAE5-55C702654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88B8133-5752-92E5-C672-71C512C02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2BFD5E1-17CF-9D25-88D6-0EC9AF26F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1DDF537-9E78-7120-2A7D-F2ADAC5DAE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D28D5B69-88F4-C096-1B84-519578008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782CAC63-D04B-B8C1-CC71-BC1F1A0C8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38FDDE4-DCF7-66E6-EE79-296D4CF37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3FBAF78-9029-489F-8A10-94E2F15B2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3F05BE0-BECF-463B-9189-B1CCBD326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D2D46BC-8830-4974-9B35-76B79E1E3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7DD692D-E17A-4A30-9DCD-906468C66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14F1A74-0E40-4EF9-A035-02BCA87C0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E332C45-4306-44DC-B2D0-028D2ABEF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E4DD93A-E19E-4E77-A59E-E6A4E6D8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07233B8-90BD-48B3-BC78-6804B0F70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C2ED144-9D21-46D6-AE70-3282F0267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7E90DEB-9DD8-4437-93C8-D285E6B73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FA46AF5-F251-4D39-97EB-2519A48E9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750AA2C-598C-4EB4-8E3C-FB10AFD7A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F283422-A9CD-4775-BFD6-0A25614C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DA485A1-9ECA-9AC2-6E8C-C9A809E7C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31750</xdr:colOff>
      <xdr:row>6</xdr:row>
      <xdr:rowOff>114300</xdr:rowOff>
    </xdr:from>
    <xdr:to>
      <xdr:col>21</xdr:col>
      <xdr:colOff>476250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5A2765F-635A-8472-7D97-12A8E1807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3175</xdr:colOff>
      <xdr:row>7</xdr:row>
      <xdr:rowOff>152400</xdr:rowOff>
    </xdr:from>
    <xdr:to>
      <xdr:col>55</xdr:col>
      <xdr:colOff>50800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FFF64E4-0A1D-4F5B-C29B-32BB49B1B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F777307-E312-E02A-BDD1-B7E10389E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3B0D716-FD61-DC16-D89F-24ED6557F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5CA3034-FAD5-41C1-8B96-A427706DE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931183F-B4FF-4C53-8976-ED4E00E41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E58ED23-8DD0-455C-A158-646B3F934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55E1BF5-EE00-75EE-FE67-BB382DD78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5A4016E-4BE4-8860-6276-E93244E0C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9993A64-A5F6-BE0A-EEE8-A981868B5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4BB595E-BC22-4B4A-88A5-790004CCE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C84DC1A-2744-4BBA-A8C7-03FE3692D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7B0518F-9A1B-644F-8750-517623829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0CC2B55-1FA0-027F-4EC9-4C2BE4FF7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2060854-3B57-45AC-9452-D0BA0FE2A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01D3F62-149D-46D8-B2E9-4090F6EF4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F20EADD-DBC3-5431-3607-B3F931DB6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E813726-5178-D09D-5CD1-04C0FE15BC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BA655C83-4FE8-942A-0EF6-04A7094EF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6C38269-54D8-DEBE-6E65-E36FBD998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1D552F5-FA46-4B93-CA5C-20433063C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8CE5008-9E69-4A7B-8B44-AF6C61532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5B15929-C674-107D-679C-C7820F4B1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B537C2F-6092-BF7C-5DD4-FEC9B7E87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1456F67-C675-0C4F-73CD-FE8B86272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65459EBE-C315-D8DA-5454-74C93BC80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199132D-CB48-AFCD-352B-D3429D8FD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86850F9-6876-E4AC-0B9C-BDBA9CA44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B356478-86AF-4C6C-FD38-D8F91B269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MQNBXWhUOvnHKlwzfNaOeuqZllZTfCh6milv2z9mdH6Kbsc6unCRxi12upcxO09qqQnIYDHjdAs1gcjW8q/9EA==" saltValue="0AwQEr9Bh4CzSH2DDLO0D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1" t="s">
        <v>1179</v>
      </c>
      <c r="B5" s="17"/>
      <c r="C5" s="14">
        <v>0</v>
      </c>
      <c r="D5" s="14">
        <v>0</v>
      </c>
      <c r="E5" s="22">
        <v>0</v>
      </c>
    </row>
    <row r="6" spans="1:5" x14ac:dyDescent="0.25">
      <c r="A6" s="21" t="s">
        <v>1180</v>
      </c>
      <c r="B6" s="17"/>
      <c r="C6" s="14">
        <v>0</v>
      </c>
      <c r="D6" s="14">
        <v>0</v>
      </c>
      <c r="E6" s="22">
        <v>0</v>
      </c>
    </row>
    <row r="7" spans="1:5" x14ac:dyDescent="0.25">
      <c r="A7" s="21" t="s">
        <v>1181</v>
      </c>
      <c r="B7" s="17"/>
      <c r="C7" s="14">
        <v>0</v>
      </c>
      <c r="D7" s="14">
        <v>0</v>
      </c>
      <c r="E7" s="22">
        <v>0</v>
      </c>
    </row>
    <row r="8" spans="1:5" x14ac:dyDescent="0.25">
      <c r="A8" s="21" t="s">
        <v>1182</v>
      </c>
      <c r="B8" s="17"/>
      <c r="C8" s="14">
        <v>7</v>
      </c>
      <c r="D8" s="14">
        <v>0</v>
      </c>
      <c r="E8" s="22">
        <v>6</v>
      </c>
    </row>
    <row r="9" spans="1:5" x14ac:dyDescent="0.25">
      <c r="A9" s="21" t="s">
        <v>610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1183</v>
      </c>
      <c r="B10" s="17"/>
      <c r="C10" s="14">
        <v>1</v>
      </c>
      <c r="D10" s="14">
        <v>0</v>
      </c>
      <c r="E10" s="22">
        <v>1</v>
      </c>
    </row>
    <row r="11" spans="1:5" x14ac:dyDescent="0.25">
      <c r="A11" s="201" t="s">
        <v>951</v>
      </c>
      <c r="B11" s="202"/>
      <c r="C11" s="30">
        <v>8</v>
      </c>
      <c r="D11" s="30">
        <v>0</v>
      </c>
      <c r="E11" s="30">
        <v>7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1" t="s">
        <v>1185</v>
      </c>
      <c r="B14" s="17"/>
      <c r="C14" s="22">
        <v>0</v>
      </c>
    </row>
    <row r="15" spans="1:5" x14ac:dyDescent="0.25">
      <c r="A15" s="21" t="s">
        <v>1186</v>
      </c>
      <c r="B15" s="17"/>
      <c r="C15" s="22">
        <v>0</v>
      </c>
    </row>
    <row r="16" spans="1:5" x14ac:dyDescent="0.25">
      <c r="A16" s="21" t="s">
        <v>1187</v>
      </c>
      <c r="B16" s="17"/>
      <c r="C16" s="22">
        <v>0</v>
      </c>
    </row>
    <row r="17" spans="1:3" x14ac:dyDescent="0.25">
      <c r="A17" s="201" t="s">
        <v>951</v>
      </c>
      <c r="B17" s="202"/>
      <c r="C17" s="30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1" t="s">
        <v>1179</v>
      </c>
      <c r="B21" s="17"/>
      <c r="C21" s="22">
        <v>1</v>
      </c>
    </row>
    <row r="22" spans="1:3" x14ac:dyDescent="0.25">
      <c r="A22" s="21" t="s">
        <v>1180</v>
      </c>
      <c r="B22" s="17"/>
      <c r="C22" s="22">
        <v>0</v>
      </c>
    </row>
    <row r="23" spans="1:3" x14ac:dyDescent="0.25">
      <c r="A23" s="21" t="s">
        <v>1181</v>
      </c>
      <c r="B23" s="17"/>
      <c r="C23" s="22">
        <v>1</v>
      </c>
    </row>
    <row r="24" spans="1:3" x14ac:dyDescent="0.25">
      <c r="A24" s="21" t="s">
        <v>1182</v>
      </c>
      <c r="B24" s="17"/>
      <c r="C24" s="22">
        <v>11</v>
      </c>
    </row>
    <row r="25" spans="1:3" x14ac:dyDescent="0.25">
      <c r="A25" s="21" t="s">
        <v>610</v>
      </c>
      <c r="B25" s="17"/>
      <c r="C25" s="22">
        <v>6</v>
      </c>
    </row>
    <row r="26" spans="1:3" x14ac:dyDescent="0.25">
      <c r="A26" s="21" t="s">
        <v>1183</v>
      </c>
      <c r="B26" s="17"/>
      <c r="C26" s="22">
        <v>12</v>
      </c>
    </row>
    <row r="27" spans="1:3" x14ac:dyDescent="0.25">
      <c r="A27" s="201" t="s">
        <v>951</v>
      </c>
      <c r="B27" s="202"/>
      <c r="C27" s="30">
        <v>31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1" t="s">
        <v>1082</v>
      </c>
      <c r="B31" s="17"/>
      <c r="C31" s="22">
        <v>4</v>
      </c>
    </row>
    <row r="32" spans="1:3" x14ac:dyDescent="0.25">
      <c r="A32" s="21" t="s">
        <v>1024</v>
      </c>
      <c r="B32" s="17"/>
      <c r="C32" s="22">
        <v>0</v>
      </c>
    </row>
    <row r="33" spans="1:3" x14ac:dyDescent="0.25">
      <c r="A33" s="21" t="s">
        <v>1189</v>
      </c>
      <c r="B33" s="17"/>
      <c r="C33" s="22">
        <v>42</v>
      </c>
    </row>
    <row r="34" spans="1:3" x14ac:dyDescent="0.25">
      <c r="A34" s="21" t="s">
        <v>1122</v>
      </c>
      <c r="B34" s="17"/>
      <c r="C34" s="22">
        <v>2</v>
      </c>
    </row>
    <row r="35" spans="1:3" x14ac:dyDescent="0.25">
      <c r="A35" s="21" t="s">
        <v>1190</v>
      </c>
      <c r="B35" s="17"/>
      <c r="C35" s="22">
        <v>9</v>
      </c>
    </row>
    <row r="36" spans="1:3" x14ac:dyDescent="0.25">
      <c r="A36" s="21" t="s">
        <v>1026</v>
      </c>
      <c r="B36" s="17"/>
      <c r="C36" s="22">
        <v>0</v>
      </c>
    </row>
    <row r="37" spans="1:3" x14ac:dyDescent="0.25">
      <c r="A37" s="21" t="s">
        <v>1027</v>
      </c>
      <c r="B37" s="17"/>
      <c r="C37" s="22">
        <v>0</v>
      </c>
    </row>
    <row r="38" spans="1:3" x14ac:dyDescent="0.25">
      <c r="A38" s="21" t="s">
        <v>1085</v>
      </c>
      <c r="B38" s="17"/>
      <c r="C38" s="22">
        <v>0</v>
      </c>
    </row>
    <row r="39" spans="1:3" x14ac:dyDescent="0.25">
      <c r="A39" s="21" t="s">
        <v>1086</v>
      </c>
      <c r="B39" s="17"/>
      <c r="C39" s="22">
        <v>0</v>
      </c>
    </row>
    <row r="40" spans="1:3" x14ac:dyDescent="0.25">
      <c r="A40" s="201" t="s">
        <v>951</v>
      </c>
      <c r="B40" s="202"/>
      <c r="C40" s="30">
        <v>57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1" t="s">
        <v>1179</v>
      </c>
      <c r="B44" s="17"/>
      <c r="C44" s="22">
        <v>2</v>
      </c>
    </row>
    <row r="45" spans="1:3" x14ac:dyDescent="0.25">
      <c r="A45" s="21" t="s">
        <v>1180</v>
      </c>
      <c r="B45" s="17"/>
      <c r="C45" s="22">
        <v>0</v>
      </c>
    </row>
    <row r="46" spans="1:3" x14ac:dyDescent="0.25">
      <c r="A46" s="21" t="s">
        <v>1181</v>
      </c>
      <c r="B46" s="17"/>
      <c r="C46" s="22">
        <v>0</v>
      </c>
    </row>
    <row r="47" spans="1:3" x14ac:dyDescent="0.25">
      <c r="A47" s="21" t="s">
        <v>1182</v>
      </c>
      <c r="B47" s="17"/>
      <c r="C47" s="22">
        <v>4</v>
      </c>
    </row>
    <row r="48" spans="1:3" x14ac:dyDescent="0.25">
      <c r="A48" s="21" t="s">
        <v>610</v>
      </c>
      <c r="B48" s="17"/>
      <c r="C48" s="22">
        <v>0</v>
      </c>
    </row>
    <row r="49" spans="1:3" x14ac:dyDescent="0.25">
      <c r="A49" s="21" t="s">
        <v>1183</v>
      </c>
      <c r="B49" s="17"/>
      <c r="C49" s="22">
        <v>4</v>
      </c>
    </row>
    <row r="50" spans="1:3" x14ac:dyDescent="0.25">
      <c r="A50" s="201" t="s">
        <v>951</v>
      </c>
      <c r="B50" s="202"/>
      <c r="C50" s="30">
        <v>10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4" t="s">
        <v>1179</v>
      </c>
      <c r="B53" s="13" t="s">
        <v>76</v>
      </c>
      <c r="C53" s="22">
        <v>0</v>
      </c>
    </row>
    <row r="54" spans="1:3" x14ac:dyDescent="0.25">
      <c r="A54" s="186"/>
      <c r="B54" s="13" t="s">
        <v>77</v>
      </c>
      <c r="C54" s="22">
        <v>0</v>
      </c>
    </row>
    <row r="55" spans="1:3" x14ac:dyDescent="0.25">
      <c r="A55" s="184" t="s">
        <v>1180</v>
      </c>
      <c r="B55" s="13" t="s">
        <v>76</v>
      </c>
      <c r="C55" s="22">
        <v>1</v>
      </c>
    </row>
    <row r="56" spans="1:3" x14ac:dyDescent="0.25">
      <c r="A56" s="186"/>
      <c r="B56" s="13" t="s">
        <v>77</v>
      </c>
      <c r="C56" s="22">
        <v>0</v>
      </c>
    </row>
    <row r="57" spans="1:3" x14ac:dyDescent="0.25">
      <c r="A57" s="184" t="s">
        <v>1181</v>
      </c>
      <c r="B57" s="13" t="s">
        <v>76</v>
      </c>
      <c r="C57" s="22">
        <v>0</v>
      </c>
    </row>
    <row r="58" spans="1:3" x14ac:dyDescent="0.25">
      <c r="A58" s="186"/>
      <c r="B58" s="13" t="s">
        <v>77</v>
      </c>
      <c r="C58" s="22">
        <v>0</v>
      </c>
    </row>
    <row r="59" spans="1:3" x14ac:dyDescent="0.25">
      <c r="A59" s="184" t="s">
        <v>1182</v>
      </c>
      <c r="B59" s="13" t="s">
        <v>76</v>
      </c>
      <c r="C59" s="22">
        <v>6</v>
      </c>
    </row>
    <row r="60" spans="1:3" x14ac:dyDescent="0.25">
      <c r="A60" s="186"/>
      <c r="B60" s="13" t="s">
        <v>77</v>
      </c>
      <c r="C60" s="22">
        <v>0</v>
      </c>
    </row>
    <row r="61" spans="1:3" x14ac:dyDescent="0.25">
      <c r="A61" s="184" t="s">
        <v>610</v>
      </c>
      <c r="B61" s="13" t="s">
        <v>76</v>
      </c>
      <c r="C61" s="22">
        <v>0</v>
      </c>
    </row>
    <row r="62" spans="1:3" x14ac:dyDescent="0.25">
      <c r="A62" s="186"/>
      <c r="B62" s="13" t="s">
        <v>77</v>
      </c>
      <c r="C62" s="22">
        <v>0</v>
      </c>
    </row>
    <row r="63" spans="1:3" x14ac:dyDescent="0.25">
      <c r="A63" s="184" t="s">
        <v>1183</v>
      </c>
      <c r="B63" s="13" t="s">
        <v>76</v>
      </c>
      <c r="C63" s="22">
        <v>3</v>
      </c>
    </row>
    <row r="64" spans="1:3" x14ac:dyDescent="0.25">
      <c r="A64" s="186"/>
      <c r="B64" s="13" t="s">
        <v>77</v>
      </c>
      <c r="C64" s="22">
        <v>0</v>
      </c>
    </row>
    <row r="65" spans="1:3" x14ac:dyDescent="0.25">
      <c r="A65" s="201" t="s">
        <v>951</v>
      </c>
      <c r="B65" s="202"/>
      <c r="C65" s="30">
        <v>10</v>
      </c>
    </row>
  </sheetData>
  <sheetProtection algorithmName="SHA-512" hashValue="3pXfHptPTFtxbVxQFs/47GwkLyB/MbEvgu31uILeYqxr6shC1KtRDH5ZDhvjAshYIdihlnA+cSyauFdqoxA+lQ==" saltValue="T9bb+uXYX8SPJlmjUR0Rf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2" t="s">
        <v>1193</v>
      </c>
    </row>
    <row r="3" spans="1:6" x14ac:dyDescent="0.25">
      <c r="A3" s="33" t="s">
        <v>1194</v>
      </c>
    </row>
    <row r="4" spans="1:6" ht="33.75" x14ac:dyDescent="0.25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2.5" x14ac:dyDescent="0.25">
      <c r="A5" s="193" t="s">
        <v>1197</v>
      </c>
      <c r="B5" s="37" t="s">
        <v>1198</v>
      </c>
      <c r="C5" s="43">
        <v>0</v>
      </c>
      <c r="D5" s="43">
        <v>0</v>
      </c>
      <c r="E5" s="43">
        <v>0</v>
      </c>
      <c r="F5" s="38">
        <v>1</v>
      </c>
    </row>
    <row r="6" spans="1:6" x14ac:dyDescent="0.25">
      <c r="A6" s="195"/>
      <c r="B6" s="37" t="s">
        <v>1199</v>
      </c>
      <c r="C6" s="43">
        <v>1</v>
      </c>
      <c r="D6" s="43">
        <v>1</v>
      </c>
      <c r="E6" s="43">
        <v>0</v>
      </c>
      <c r="F6" s="38">
        <v>0</v>
      </c>
    </row>
    <row r="7" spans="1:6" x14ac:dyDescent="0.25">
      <c r="A7" s="36" t="s">
        <v>1200</v>
      </c>
      <c r="B7" s="37" t="s">
        <v>1201</v>
      </c>
      <c r="C7" s="43">
        <v>0</v>
      </c>
      <c r="D7" s="43">
        <v>0</v>
      </c>
      <c r="E7" s="43">
        <v>0</v>
      </c>
      <c r="F7" s="38">
        <v>0</v>
      </c>
    </row>
    <row r="8" spans="1:6" ht="22.5" x14ac:dyDescent="0.25">
      <c r="A8" s="193" t="s">
        <v>1202</v>
      </c>
      <c r="B8" s="37" t="s">
        <v>1203</v>
      </c>
      <c r="C8" s="43">
        <v>4</v>
      </c>
      <c r="D8" s="43">
        <v>2</v>
      </c>
      <c r="E8" s="43">
        <v>2</v>
      </c>
      <c r="F8" s="38">
        <v>0</v>
      </c>
    </row>
    <row r="9" spans="1:6" ht="22.5" x14ac:dyDescent="0.25">
      <c r="A9" s="194"/>
      <c r="B9" s="37" t="s">
        <v>1204</v>
      </c>
      <c r="C9" s="43">
        <v>0</v>
      </c>
      <c r="D9" s="43">
        <v>0</v>
      </c>
      <c r="E9" s="43">
        <v>1</v>
      </c>
      <c r="F9" s="38">
        <v>0</v>
      </c>
    </row>
    <row r="10" spans="1:6" ht="22.5" x14ac:dyDescent="0.25">
      <c r="A10" s="195"/>
      <c r="B10" s="37" t="s">
        <v>1205</v>
      </c>
      <c r="C10" s="43">
        <v>0</v>
      </c>
      <c r="D10" s="43">
        <v>0</v>
      </c>
      <c r="E10" s="43">
        <v>1</v>
      </c>
      <c r="F10" s="38">
        <v>0</v>
      </c>
    </row>
    <row r="11" spans="1:6" ht="22.5" x14ac:dyDescent="0.25">
      <c r="A11" s="193" t="s">
        <v>1206</v>
      </c>
      <c r="B11" s="37" t="s">
        <v>1207</v>
      </c>
      <c r="C11" s="43">
        <v>0</v>
      </c>
      <c r="D11" s="43">
        <v>0</v>
      </c>
      <c r="E11" s="43">
        <v>0</v>
      </c>
      <c r="F11" s="38">
        <v>0</v>
      </c>
    </row>
    <row r="12" spans="1:6" x14ac:dyDescent="0.25">
      <c r="A12" s="194"/>
      <c r="B12" s="37" t="s">
        <v>1208</v>
      </c>
      <c r="C12" s="43">
        <v>0</v>
      </c>
      <c r="D12" s="43">
        <v>0</v>
      </c>
      <c r="E12" s="43">
        <v>0</v>
      </c>
      <c r="F12" s="38">
        <v>0</v>
      </c>
    </row>
    <row r="13" spans="1:6" ht="22.5" x14ac:dyDescent="0.25">
      <c r="A13" s="195"/>
      <c r="B13" s="37" t="s">
        <v>1209</v>
      </c>
      <c r="C13" s="43">
        <v>3</v>
      </c>
      <c r="D13" s="43">
        <v>0</v>
      </c>
      <c r="E13" s="43">
        <v>0</v>
      </c>
      <c r="F13" s="38">
        <v>1</v>
      </c>
    </row>
    <row r="14" spans="1:6" ht="22.5" x14ac:dyDescent="0.25">
      <c r="A14" s="36" t="s">
        <v>1210</v>
      </c>
      <c r="B14" s="37" t="s">
        <v>1211</v>
      </c>
      <c r="C14" s="43">
        <v>2</v>
      </c>
      <c r="D14" s="43">
        <v>1</v>
      </c>
      <c r="E14" s="43">
        <v>1</v>
      </c>
      <c r="F14" s="38">
        <v>0</v>
      </c>
    </row>
    <row r="15" spans="1:6" x14ac:dyDescent="0.25">
      <c r="A15" s="193" t="s">
        <v>1212</v>
      </c>
      <c r="B15" s="37" t="s">
        <v>1213</v>
      </c>
      <c r="C15" s="43">
        <v>129</v>
      </c>
      <c r="D15" s="43">
        <v>35</v>
      </c>
      <c r="E15" s="43">
        <v>11</v>
      </c>
      <c r="F15" s="38">
        <v>0</v>
      </c>
    </row>
    <row r="16" spans="1:6" x14ac:dyDescent="0.25">
      <c r="A16" s="194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2.5" x14ac:dyDescent="0.25">
      <c r="A17" s="194"/>
      <c r="B17" s="37" t="s">
        <v>1215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25">
      <c r="A18" s="194"/>
      <c r="B18" s="37" t="s">
        <v>1216</v>
      </c>
      <c r="C18" s="43">
        <v>0</v>
      </c>
      <c r="D18" s="43">
        <v>1</v>
      </c>
      <c r="E18" s="43">
        <v>0</v>
      </c>
      <c r="F18" s="38">
        <v>0</v>
      </c>
    </row>
    <row r="19" spans="1:6" ht="22.5" x14ac:dyDescent="0.25">
      <c r="A19" s="195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25">
      <c r="A20" s="36" t="s">
        <v>1218</v>
      </c>
      <c r="B20" s="37" t="s">
        <v>1219</v>
      </c>
      <c r="C20" s="43">
        <v>0</v>
      </c>
      <c r="D20" s="43">
        <v>0</v>
      </c>
      <c r="E20" s="43">
        <v>0</v>
      </c>
      <c r="F20" s="38">
        <v>0</v>
      </c>
    </row>
    <row r="21" spans="1:6" ht="22.5" x14ac:dyDescent="0.25">
      <c r="A21" s="36" t="s">
        <v>1220</v>
      </c>
      <c r="B21" s="37" t="s">
        <v>1221</v>
      </c>
      <c r="C21" s="43">
        <v>0</v>
      </c>
      <c r="D21" s="43">
        <v>0</v>
      </c>
      <c r="E21" s="43">
        <v>0</v>
      </c>
      <c r="F21" s="38">
        <v>0</v>
      </c>
    </row>
    <row r="22" spans="1:6" x14ac:dyDescent="0.25">
      <c r="A22" s="191" t="s">
        <v>951</v>
      </c>
      <c r="B22" s="192"/>
      <c r="C22" s="44">
        <v>139</v>
      </c>
      <c r="D22" s="44">
        <v>40</v>
      </c>
      <c r="E22" s="44">
        <v>16</v>
      </c>
      <c r="F22" s="44">
        <v>2</v>
      </c>
    </row>
    <row r="23" spans="1:6" x14ac:dyDescent="0.25">
      <c r="A23" s="33" t="s">
        <v>1054</v>
      </c>
    </row>
    <row r="24" spans="1:6" x14ac:dyDescent="0.25">
      <c r="A24" s="34" t="s">
        <v>9</v>
      </c>
      <c r="B24" s="34" t="s">
        <v>10</v>
      </c>
      <c r="C24" s="35" t="s">
        <v>2</v>
      </c>
    </row>
    <row r="25" spans="1:6" x14ac:dyDescent="0.25">
      <c r="A25" s="41" t="s">
        <v>99</v>
      </c>
      <c r="B25" s="17"/>
      <c r="C25" s="38">
        <v>2</v>
      </c>
    </row>
    <row r="26" spans="1:6" x14ac:dyDescent="0.25">
      <c r="A26" s="41" t="s">
        <v>109</v>
      </c>
      <c r="B26" s="17"/>
      <c r="C26" s="38">
        <v>1</v>
      </c>
    </row>
    <row r="27" spans="1:6" x14ac:dyDescent="0.25">
      <c r="A27" s="41" t="s">
        <v>1055</v>
      </c>
      <c r="B27" s="17"/>
      <c r="C27" s="38">
        <v>1</v>
      </c>
    </row>
    <row r="28" spans="1:6" x14ac:dyDescent="0.25">
      <c r="A28" s="191" t="s">
        <v>951</v>
      </c>
      <c r="B28" s="192"/>
      <c r="C28" s="44">
        <v>4</v>
      </c>
    </row>
    <row r="29" spans="1:6" x14ac:dyDescent="0.25">
      <c r="A29" s="16"/>
    </row>
    <row r="30" spans="1:6" x14ac:dyDescent="0.25">
      <c r="A30" s="33" t="s">
        <v>1222</v>
      </c>
    </row>
    <row r="31" spans="1:6" x14ac:dyDescent="0.25">
      <c r="A31" s="34" t="s">
        <v>9</v>
      </c>
      <c r="B31" s="34" t="s">
        <v>10</v>
      </c>
      <c r="C31" s="35" t="s">
        <v>2</v>
      </c>
    </row>
    <row r="32" spans="1:6" x14ac:dyDescent="0.25">
      <c r="A32" s="41" t="s">
        <v>1223</v>
      </c>
      <c r="B32" s="17"/>
      <c r="C32" s="38">
        <v>2</v>
      </c>
    </row>
    <row r="33" spans="1:3" x14ac:dyDescent="0.25">
      <c r="A33" s="41" t="s">
        <v>1224</v>
      </c>
      <c r="B33" s="17"/>
      <c r="C33" s="38">
        <v>13</v>
      </c>
    </row>
    <row r="34" spans="1:3" x14ac:dyDescent="0.25">
      <c r="A34" s="41" t="s">
        <v>77</v>
      </c>
      <c r="B34" s="17"/>
      <c r="C34" s="38">
        <v>1</v>
      </c>
    </row>
    <row r="35" spans="1:3" x14ac:dyDescent="0.25">
      <c r="A35" s="191" t="s">
        <v>951</v>
      </c>
      <c r="B35" s="192"/>
      <c r="C35" s="44">
        <v>16</v>
      </c>
    </row>
    <row r="36" spans="1:3" x14ac:dyDescent="0.25">
      <c r="A36" s="16"/>
    </row>
    <row r="37" spans="1:3" x14ac:dyDescent="0.25">
      <c r="A37" s="33" t="s">
        <v>1225</v>
      </c>
    </row>
    <row r="38" spans="1:3" x14ac:dyDescent="0.25">
      <c r="A38" s="34" t="s">
        <v>9</v>
      </c>
      <c r="B38" s="34" t="s">
        <v>10</v>
      </c>
      <c r="C38" s="35" t="s">
        <v>2</v>
      </c>
    </row>
    <row r="39" spans="1:3" x14ac:dyDescent="0.25">
      <c r="A39" s="41" t="s">
        <v>1226</v>
      </c>
      <c r="B39" s="17"/>
      <c r="C39" s="38">
        <v>16</v>
      </c>
    </row>
    <row r="40" spans="1:3" x14ac:dyDescent="0.25">
      <c r="A40" s="41" t="s">
        <v>1227</v>
      </c>
      <c r="B40" s="17"/>
      <c r="C40" s="38">
        <v>15</v>
      </c>
    </row>
    <row r="41" spans="1:3" x14ac:dyDescent="0.25">
      <c r="A41" s="191" t="s">
        <v>951</v>
      </c>
      <c r="B41" s="192"/>
      <c r="C41" s="44">
        <v>31</v>
      </c>
    </row>
    <row r="42" spans="1:3" ht="15.95" customHeight="1" x14ac:dyDescent="0.25"/>
  </sheetData>
  <sheetProtection algorithmName="SHA-512" hashValue="D2++Xt3TCYrWrfuro4BdM3VkpC1B7uzD7T/wDY38zX23KUOYi5K7V6ZqNxJEAFhdy+C6qgT2bCi9tWbYMuTz+w==" saltValue="pRVeUcYVSpB2NxMWtgARG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7" t="s">
        <v>1229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1230</v>
      </c>
      <c r="B5" s="13" t="s">
        <v>1231</v>
      </c>
      <c r="C5" s="14">
        <v>108</v>
      </c>
      <c r="D5" s="14">
        <v>120</v>
      </c>
      <c r="E5" s="15">
        <v>-0.1</v>
      </c>
    </row>
    <row r="6" spans="1:5" x14ac:dyDescent="0.25">
      <c r="A6" s="178"/>
      <c r="B6" s="13" t="s">
        <v>1232</v>
      </c>
      <c r="C6" s="14">
        <v>8</v>
      </c>
      <c r="D6" s="14">
        <v>6</v>
      </c>
      <c r="E6" s="15">
        <v>0.33333333333333298</v>
      </c>
    </row>
    <row r="7" spans="1:5" x14ac:dyDescent="0.25">
      <c r="A7" s="179"/>
      <c r="B7" s="13" t="s">
        <v>1233</v>
      </c>
      <c r="C7" s="14">
        <v>19</v>
      </c>
      <c r="D7" s="14">
        <v>10</v>
      </c>
      <c r="E7" s="15">
        <v>0.9</v>
      </c>
    </row>
    <row r="8" spans="1:5" x14ac:dyDescent="0.25">
      <c r="A8" s="16"/>
    </row>
    <row r="9" spans="1:5" x14ac:dyDescent="0.25">
      <c r="A9" s="47" t="s">
        <v>1234</v>
      </c>
    </row>
    <row r="10" spans="1:5" x14ac:dyDescent="0.25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25">
      <c r="A11" s="177" t="s">
        <v>1235</v>
      </c>
      <c r="B11" s="13" t="s">
        <v>1236</v>
      </c>
      <c r="C11" s="14">
        <v>0</v>
      </c>
      <c r="D11" s="14">
        <v>1</v>
      </c>
      <c r="E11" s="15">
        <v>-1</v>
      </c>
    </row>
    <row r="12" spans="1:5" x14ac:dyDescent="0.25">
      <c r="A12" s="178"/>
      <c r="B12" s="13" t="s">
        <v>1237</v>
      </c>
      <c r="C12" s="14">
        <v>2</v>
      </c>
      <c r="D12" s="14">
        <v>5</v>
      </c>
      <c r="E12" s="15">
        <v>-0.6</v>
      </c>
    </row>
    <row r="13" spans="1:5" x14ac:dyDescent="0.25">
      <c r="A13" s="178"/>
      <c r="B13" s="13" t="s">
        <v>1238</v>
      </c>
      <c r="C13" s="14">
        <v>18</v>
      </c>
      <c r="D13" s="14">
        <v>12</v>
      </c>
      <c r="E13" s="15">
        <v>0.5</v>
      </c>
    </row>
    <row r="14" spans="1:5" x14ac:dyDescent="0.25">
      <c r="A14" s="178"/>
      <c r="B14" s="13" t="s">
        <v>1239</v>
      </c>
      <c r="C14" s="14">
        <v>18</v>
      </c>
      <c r="D14" s="14">
        <v>22</v>
      </c>
      <c r="E14" s="15">
        <v>-0.18181818181818199</v>
      </c>
    </row>
    <row r="15" spans="1:5" x14ac:dyDescent="0.25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1241</v>
      </c>
      <c r="C16" s="14">
        <v>2</v>
      </c>
      <c r="D16" s="14">
        <v>0</v>
      </c>
      <c r="E16" s="15">
        <v>2</v>
      </c>
    </row>
    <row r="17" spans="1:5" x14ac:dyDescent="0.25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79"/>
      <c r="B19" s="13" t="s">
        <v>1244</v>
      </c>
      <c r="C19" s="14">
        <v>2</v>
      </c>
      <c r="D19" s="14">
        <v>0</v>
      </c>
      <c r="E19" s="15">
        <v>2</v>
      </c>
    </row>
    <row r="20" spans="1:5" x14ac:dyDescent="0.25">
      <c r="A20" s="16"/>
    </row>
    <row r="21" spans="1:5" x14ac:dyDescent="0.25">
      <c r="A21" s="47" t="s">
        <v>1245</v>
      </c>
    </row>
    <row r="22" spans="1:5" x14ac:dyDescent="0.25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25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8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7" t="s">
        <v>1250</v>
      </c>
    </row>
    <row r="29" spans="1:5" x14ac:dyDescent="0.25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25">
      <c r="A30" s="177" t="s">
        <v>1251</v>
      </c>
      <c r="B30" s="13" t="s">
        <v>1252</v>
      </c>
      <c r="C30" s="14">
        <v>0</v>
      </c>
      <c r="D30" s="14">
        <v>1</v>
      </c>
      <c r="E30" s="15">
        <v>-1</v>
      </c>
    </row>
    <row r="31" spans="1:5" x14ac:dyDescent="0.25">
      <c r="A31" s="178"/>
      <c r="B31" s="13" t="s">
        <v>1253</v>
      </c>
      <c r="C31" s="14">
        <v>0</v>
      </c>
      <c r="D31" s="14">
        <v>1</v>
      </c>
      <c r="E31" s="15">
        <v>-1</v>
      </c>
    </row>
    <row r="32" spans="1:5" x14ac:dyDescent="0.25">
      <c r="A32" s="179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25yBYn0jVFIFfJd2OtySUVQnX5K4yiQOi06+NtFmYxrtHkIkQmkJuUfaBGQpk1h30x0RMivz4RhVwQel50yz9Q==" saltValue="qOuB/hT2aRb4zr7Dgcyaf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7" t="s">
        <v>1256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8"/>
      <c r="B7" s="13" t="s">
        <v>1260</v>
      </c>
      <c r="C7" s="14">
        <v>2</v>
      </c>
      <c r="D7" s="14">
        <v>3</v>
      </c>
      <c r="E7" s="15">
        <v>-0.33333333333333298</v>
      </c>
    </row>
    <row r="8" spans="1:5" x14ac:dyDescent="0.25">
      <c r="A8" s="178"/>
      <c r="B8" s="13" t="s">
        <v>1261</v>
      </c>
      <c r="C8" s="14">
        <v>10</v>
      </c>
      <c r="D8" s="14">
        <v>6</v>
      </c>
      <c r="E8" s="15">
        <v>0.66666666666666696</v>
      </c>
    </row>
    <row r="9" spans="1:5" x14ac:dyDescent="0.25">
      <c r="A9" s="178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78"/>
      <c r="B10" s="13" t="s">
        <v>1263</v>
      </c>
      <c r="C10" s="14">
        <v>1</v>
      </c>
      <c r="D10" s="14">
        <v>1</v>
      </c>
      <c r="E10" s="15">
        <v>0</v>
      </c>
    </row>
    <row r="11" spans="1:5" x14ac:dyDescent="0.25">
      <c r="A11" s="178"/>
      <c r="B11" s="13" t="s">
        <v>1264</v>
      </c>
      <c r="C11" s="14">
        <v>1</v>
      </c>
      <c r="D11" s="14">
        <v>1</v>
      </c>
      <c r="E11" s="15">
        <v>0</v>
      </c>
    </row>
    <row r="12" spans="1:5" x14ac:dyDescent="0.25">
      <c r="A12" s="178"/>
      <c r="B12" s="13" t="s">
        <v>1265</v>
      </c>
      <c r="C12" s="14">
        <v>4</v>
      </c>
      <c r="D12" s="14">
        <v>3</v>
      </c>
      <c r="E12" s="15">
        <v>0.33333333333333298</v>
      </c>
    </row>
    <row r="13" spans="1:5" x14ac:dyDescent="0.25">
      <c r="A13" s="178"/>
      <c r="B13" s="13" t="s">
        <v>1266</v>
      </c>
      <c r="C13" s="14">
        <v>1</v>
      </c>
      <c r="D13" s="14">
        <v>2</v>
      </c>
      <c r="E13" s="15">
        <v>-0.5</v>
      </c>
    </row>
    <row r="14" spans="1:5" x14ac:dyDescent="0.25">
      <c r="A14" s="178"/>
      <c r="B14" s="13" t="s">
        <v>1267</v>
      </c>
      <c r="C14" s="14">
        <v>1</v>
      </c>
      <c r="D14" s="14">
        <v>1</v>
      </c>
      <c r="E14" s="15">
        <v>0</v>
      </c>
    </row>
    <row r="15" spans="1:5" x14ac:dyDescent="0.25">
      <c r="A15" s="178"/>
      <c r="B15" s="13" t="s">
        <v>1268</v>
      </c>
      <c r="C15" s="14">
        <v>1</v>
      </c>
      <c r="D15" s="14">
        <v>0</v>
      </c>
      <c r="E15" s="15">
        <v>1</v>
      </c>
    </row>
    <row r="16" spans="1:5" x14ac:dyDescent="0.25">
      <c r="A16" s="179"/>
      <c r="B16" s="13" t="s">
        <v>106</v>
      </c>
      <c r="C16" s="14">
        <v>5</v>
      </c>
      <c r="D16" s="14">
        <v>4</v>
      </c>
      <c r="E16" s="15">
        <v>0.25</v>
      </c>
    </row>
  </sheetData>
  <sheetProtection algorithmName="SHA-512" hashValue="hxj6sPcvH65qbs3kzvq6I+8UVUUotLj5wj22/HOKbaL2ss8UFjLNLSEBETEkn2lEAXcuEkLPB2sENDY4TjefoQ==" saltValue="xSOhvwTlS7lc+K5VqPcM3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48"/>
      <c r="B3" s="49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7" t="s">
        <v>1280</v>
      </c>
      <c r="B4" s="50" t="s">
        <v>1281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8"/>
      <c r="B5" s="50" t="s">
        <v>1023</v>
      </c>
      <c r="C5" s="51">
        <v>4</v>
      </c>
      <c r="D5" s="51">
        <v>0</v>
      </c>
      <c r="E5" s="51">
        <v>2</v>
      </c>
      <c r="F5" s="51">
        <v>0</v>
      </c>
      <c r="G5" s="51">
        <v>0</v>
      </c>
      <c r="H5" s="51">
        <v>8</v>
      </c>
      <c r="I5" s="51">
        <v>0</v>
      </c>
      <c r="J5" s="51">
        <v>1</v>
      </c>
      <c r="K5" s="51">
        <v>0</v>
      </c>
      <c r="L5" s="52">
        <v>0</v>
      </c>
    </row>
    <row r="6" spans="1:12" x14ac:dyDescent="0.25">
      <c r="A6" s="178"/>
      <c r="B6" s="50" t="s">
        <v>1282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1</v>
      </c>
      <c r="K6" s="51">
        <v>0</v>
      </c>
      <c r="L6" s="52">
        <v>0</v>
      </c>
    </row>
    <row r="7" spans="1:12" x14ac:dyDescent="0.25">
      <c r="A7" s="179"/>
      <c r="B7" s="50" t="s">
        <v>1283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1</v>
      </c>
      <c r="K7" s="51">
        <v>0</v>
      </c>
      <c r="L7" s="52">
        <v>0</v>
      </c>
    </row>
    <row r="8" spans="1:12" x14ac:dyDescent="0.25">
      <c r="A8" s="177" t="s">
        <v>1284</v>
      </c>
      <c r="B8" s="50" t="s">
        <v>1285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8"/>
      <c r="B9" s="50" t="s">
        <v>1286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8"/>
      <c r="B10" s="50" t="s">
        <v>1287</v>
      </c>
      <c r="C10" s="51">
        <v>2</v>
      </c>
      <c r="D10" s="51">
        <v>0</v>
      </c>
      <c r="E10" s="51">
        <v>1</v>
      </c>
      <c r="F10" s="51">
        <v>0</v>
      </c>
      <c r="G10" s="51">
        <v>0</v>
      </c>
      <c r="H10" s="51">
        <v>1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8"/>
      <c r="B11" s="50" t="s">
        <v>1288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8"/>
      <c r="B12" s="50" t="s">
        <v>1289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8"/>
      <c r="B13" s="50" t="s">
        <v>1290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8"/>
      <c r="B14" s="50" t="s">
        <v>1291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8"/>
      <c r="B15" s="50" t="s">
        <v>1292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8"/>
      <c r="B16" s="50" t="s">
        <v>1293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8"/>
      <c r="B17" s="50" t="s">
        <v>1294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8"/>
      <c r="B18" s="50" t="s">
        <v>1295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8"/>
      <c r="B19" s="50" t="s">
        <v>1296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8"/>
      <c r="B20" s="50" t="s">
        <v>1297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8"/>
      <c r="B21" s="50" t="s">
        <v>1298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8"/>
      <c r="B22" s="50" t="s">
        <v>1299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8"/>
      <c r="B23" s="50" t="s">
        <v>1300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8"/>
      <c r="B24" s="50" t="s">
        <v>1301</v>
      </c>
      <c r="C24" s="51">
        <v>0</v>
      </c>
      <c r="D24" s="51">
        <v>0</v>
      </c>
      <c r="E24" s="51">
        <v>1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8"/>
      <c r="B25" s="50" t="s">
        <v>1302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8"/>
      <c r="B26" s="50" t="s">
        <v>1303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8"/>
      <c r="B27" s="50" t="s">
        <v>1304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8"/>
      <c r="B28" s="50" t="s">
        <v>1305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8"/>
      <c r="B29" s="50" t="s">
        <v>1306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8"/>
      <c r="B30" s="50" t="s">
        <v>1307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8"/>
      <c r="B31" s="50" t="s">
        <v>1308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8"/>
      <c r="B32" s="50" t="s">
        <v>1309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8"/>
      <c r="B33" s="50" t="s">
        <v>1310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8"/>
      <c r="B34" s="50" t="s">
        <v>1311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8"/>
      <c r="B35" s="50" t="s">
        <v>1312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8"/>
      <c r="B36" s="50" t="s">
        <v>1313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8"/>
      <c r="B37" s="50" t="s">
        <v>1314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8"/>
      <c r="B38" s="50" t="s">
        <v>1315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8"/>
      <c r="B39" s="50" t="s">
        <v>1316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8"/>
      <c r="B40" s="50" t="s">
        <v>1317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8"/>
      <c r="B41" s="50" t="s">
        <v>1318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8"/>
      <c r="B42" s="50" t="s">
        <v>1319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2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8"/>
      <c r="B43" s="50" t="s">
        <v>1320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8"/>
      <c r="B44" s="50" t="s">
        <v>1321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8"/>
      <c r="B45" s="50" t="s">
        <v>1322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8"/>
      <c r="B46" s="50" t="s">
        <v>1323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8"/>
      <c r="B47" s="50" t="s">
        <v>1324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8"/>
      <c r="B48" s="50" t="s">
        <v>1325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8"/>
      <c r="B49" s="50" t="s">
        <v>1326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8"/>
      <c r="B50" s="50" t="s">
        <v>1327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8"/>
      <c r="B51" s="50" t="s">
        <v>1328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8"/>
      <c r="B52" s="50" t="s">
        <v>1329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8"/>
      <c r="B53" s="50" t="s">
        <v>1330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8"/>
      <c r="B54" s="50" t="s">
        <v>1331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8"/>
      <c r="B55" s="50" t="s">
        <v>1332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8"/>
      <c r="B56" s="50" t="s">
        <v>1333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8"/>
      <c r="B57" s="50" t="s">
        <v>1334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8"/>
      <c r="B58" s="50" t="s">
        <v>1335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8"/>
      <c r="B59" s="50" t="s">
        <v>1336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8"/>
      <c r="B60" s="50" t="s">
        <v>1337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8"/>
      <c r="B61" s="50" t="s">
        <v>1338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8"/>
      <c r="B62" s="50" t="s">
        <v>1339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8"/>
      <c r="B63" s="50" t="s">
        <v>1340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8"/>
      <c r="B64" s="50" t="s">
        <v>1341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8"/>
      <c r="B65" s="50" t="s">
        <v>1342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8"/>
      <c r="B66" s="50" t="s">
        <v>1343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8"/>
      <c r="B67" s="50" t="s">
        <v>1344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8"/>
      <c r="B68" s="50" t="s">
        <v>1345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8"/>
      <c r="B69" s="50" t="s">
        <v>1346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8"/>
      <c r="B70" s="50" t="s">
        <v>1347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8"/>
      <c r="B71" s="50" t="s">
        <v>1348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8"/>
      <c r="B72" s="50" t="s">
        <v>1349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8"/>
      <c r="B73" s="50" t="s">
        <v>1350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8"/>
      <c r="B74" s="50" t="s">
        <v>1351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8"/>
      <c r="B75" s="50" t="s">
        <v>1352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8"/>
      <c r="B76" s="50" t="s">
        <v>1353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8"/>
      <c r="B77" s="50" t="s">
        <v>1354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8"/>
      <c r="B78" s="50" t="s">
        <v>1355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8"/>
      <c r="B79" s="50" t="s">
        <v>1356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8"/>
      <c r="B80" s="50" t="s">
        <v>1357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8"/>
      <c r="B81" s="50" t="s">
        <v>1358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8"/>
      <c r="B82" s="50" t="s">
        <v>1359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8"/>
      <c r="B83" s="50" t="s">
        <v>1360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8"/>
      <c r="B84" s="50" t="s">
        <v>1361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8"/>
      <c r="B85" s="50" t="s">
        <v>1362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8"/>
      <c r="B86" s="50" t="s">
        <v>1363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8"/>
      <c r="B87" s="50" t="s">
        <v>1364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8"/>
      <c r="B88" s="50" t="s">
        <v>1365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8"/>
      <c r="B89" s="50" t="s">
        <v>1366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8"/>
      <c r="B90" s="50" t="s">
        <v>1367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8"/>
      <c r="B91" s="50" t="s">
        <v>1368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8"/>
      <c r="B92" s="50" t="s">
        <v>1369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8"/>
      <c r="B93" s="50" t="s">
        <v>1370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8"/>
      <c r="B94" s="50" t="s">
        <v>1371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8"/>
      <c r="B95" s="50" t="s">
        <v>1372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8"/>
      <c r="B96" s="50" t="s">
        <v>1373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8"/>
      <c r="B97" s="50" t="s">
        <v>1374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8"/>
      <c r="B98" s="50" t="s">
        <v>1375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8"/>
      <c r="B99" s="50" t="s">
        <v>1376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8"/>
      <c r="B100" s="50" t="s">
        <v>1377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8"/>
      <c r="B101" s="50" t="s">
        <v>1378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8"/>
      <c r="B102" s="50" t="s">
        <v>1379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8"/>
      <c r="B103" s="50" t="s">
        <v>1380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8"/>
      <c r="B104" s="50" t="s">
        <v>1381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8"/>
      <c r="B105" s="50" t="s">
        <v>1382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8"/>
      <c r="B106" s="50" t="s">
        <v>1383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8"/>
      <c r="B107" s="50" t="s">
        <v>1384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8"/>
      <c r="B108" s="50" t="s">
        <v>1385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8"/>
      <c r="B109" s="50" t="s">
        <v>1386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8"/>
      <c r="B110" s="50" t="s">
        <v>1387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8"/>
      <c r="B111" s="50" t="s">
        <v>1388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8"/>
      <c r="B112" s="50" t="s">
        <v>1389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8"/>
      <c r="B113" s="50" t="s">
        <v>1390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8"/>
      <c r="B114" s="50" t="s">
        <v>1391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8"/>
      <c r="B115" s="50" t="s">
        <v>1392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8"/>
      <c r="B116" s="50" t="s">
        <v>1393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8"/>
      <c r="B117" s="50" t="s">
        <v>1394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8"/>
      <c r="B118" s="50" t="s">
        <v>1395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8"/>
      <c r="B119" s="50" t="s">
        <v>1396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8"/>
      <c r="B120" s="50" t="s">
        <v>1397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8"/>
      <c r="B121" s="50" t="s">
        <v>1398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8"/>
      <c r="B122" s="50" t="s">
        <v>1399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8"/>
      <c r="B123" s="50" t="s">
        <v>1400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8"/>
      <c r="B124" s="50" t="s">
        <v>1401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8"/>
      <c r="B125" s="50" t="s">
        <v>1402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8"/>
      <c r="B126" s="50" t="s">
        <v>1403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8"/>
      <c r="B127" s="50" t="s">
        <v>1404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8"/>
      <c r="B128" s="50" t="s">
        <v>1405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8"/>
      <c r="B129" s="50" t="s">
        <v>1406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8"/>
      <c r="B130" s="50" t="s">
        <v>1407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8"/>
      <c r="B131" s="50" t="s">
        <v>1408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8"/>
      <c r="B132" s="50" t="s">
        <v>1409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8"/>
      <c r="B133" s="50" t="s">
        <v>1410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8"/>
      <c r="B134" s="50" t="s">
        <v>1411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8"/>
      <c r="B135" s="50" t="s">
        <v>1412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8"/>
      <c r="B136" s="50" t="s">
        <v>1413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8"/>
      <c r="B137" s="50" t="s">
        <v>1414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8"/>
      <c r="B138" s="50" t="s">
        <v>1415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8"/>
      <c r="B139" s="50" t="s">
        <v>1416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8"/>
      <c r="B140" s="50" t="s">
        <v>1417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8"/>
      <c r="B141" s="50" t="s">
        <v>1418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8"/>
      <c r="B142" s="50" t="s">
        <v>1419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8"/>
      <c r="B143" s="50" t="s">
        <v>1420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8"/>
      <c r="B144" s="50" t="s">
        <v>1421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8"/>
      <c r="B145" s="50" t="s">
        <v>1422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8"/>
      <c r="B146" s="50" t="s">
        <v>1423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8"/>
      <c r="B147" s="50" t="s">
        <v>1424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8"/>
      <c r="B148" s="50" t="s">
        <v>1425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8"/>
      <c r="B149" s="50" t="s">
        <v>1426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8"/>
      <c r="B150" s="50" t="s">
        <v>1427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8"/>
      <c r="B151" s="50" t="s">
        <v>1428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8"/>
      <c r="B152" s="50" t="s">
        <v>1429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8"/>
      <c r="B153" s="50" t="s">
        <v>1430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8"/>
      <c r="B154" s="50" t="s">
        <v>1431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8"/>
      <c r="B155" s="50" t="s">
        <v>1432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8"/>
      <c r="B156" s="50" t="s">
        <v>1433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8"/>
      <c r="B157" s="50" t="s">
        <v>1434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8"/>
      <c r="B158" s="50" t="s">
        <v>1435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8"/>
      <c r="B159" s="50" t="s">
        <v>1436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8"/>
      <c r="B160" s="50" t="s">
        <v>1437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8"/>
      <c r="B161" s="50" t="s">
        <v>1438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8"/>
      <c r="B162" s="50" t="s">
        <v>1439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8"/>
      <c r="B163" s="50" t="s">
        <v>1440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8"/>
      <c r="B164" s="50" t="s">
        <v>1441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8"/>
      <c r="B165" s="50" t="s">
        <v>1442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8"/>
      <c r="B166" s="50" t="s">
        <v>1443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8"/>
      <c r="B167" s="50" t="s">
        <v>1444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8"/>
      <c r="B168" s="50" t="s">
        <v>1445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8"/>
      <c r="B169" s="50" t="s">
        <v>1446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8"/>
      <c r="B170" s="50" t="s">
        <v>1447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8"/>
      <c r="B171" s="50" t="s">
        <v>1448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8"/>
      <c r="B172" s="50" t="s">
        <v>1449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8"/>
      <c r="B173" s="50" t="s">
        <v>1450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8"/>
      <c r="B174" s="50" t="s">
        <v>1451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8"/>
      <c r="B175" s="50" t="s">
        <v>1452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8"/>
      <c r="B176" s="50" t="s">
        <v>1453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8"/>
      <c r="B177" s="50" t="s">
        <v>1454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8"/>
      <c r="B178" s="50" t="s">
        <v>1455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8"/>
      <c r="B179" s="50" t="s">
        <v>1456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8"/>
      <c r="B180" s="50" t="s">
        <v>1457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8"/>
      <c r="B181" s="50" t="s">
        <v>1458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8"/>
      <c r="B182" s="50" t="s">
        <v>1459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8"/>
      <c r="B183" s="50" t="s">
        <v>1460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8"/>
      <c r="B184" s="50" t="s">
        <v>1461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8"/>
      <c r="B185" s="50" t="s">
        <v>1462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8"/>
      <c r="B186" s="50" t="s">
        <v>1463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8"/>
      <c r="B187" s="50" t="s">
        <v>1464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2</v>
      </c>
      <c r="I187" s="51">
        <v>0</v>
      </c>
      <c r="J187" s="51">
        <v>1</v>
      </c>
      <c r="K187" s="51">
        <v>0</v>
      </c>
      <c r="L187" s="52">
        <v>0</v>
      </c>
    </row>
    <row r="188" spans="1:12" x14ac:dyDescent="0.25">
      <c r="A188" s="178"/>
      <c r="B188" s="50" t="s">
        <v>1465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8"/>
      <c r="B189" s="50" t="s">
        <v>1466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8"/>
      <c r="B190" s="50" t="s">
        <v>1467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8"/>
      <c r="B191" s="50" t="s">
        <v>1468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8"/>
      <c r="B192" s="50" t="s">
        <v>1469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8"/>
      <c r="B193" s="50" t="s">
        <v>1470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8"/>
      <c r="B194" s="50" t="s">
        <v>1471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8"/>
      <c r="B195" s="50" t="s">
        <v>1472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8"/>
      <c r="B196" s="50" t="s">
        <v>1473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8"/>
      <c r="B197" s="50" t="s">
        <v>1474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8"/>
      <c r="B198" s="50" t="s">
        <v>1475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8"/>
      <c r="B199" s="50" t="s">
        <v>1476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8"/>
      <c r="B200" s="50" t="s">
        <v>1477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8"/>
      <c r="B201" s="50" t="s">
        <v>1478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8"/>
      <c r="B202" s="50" t="s">
        <v>1479</v>
      </c>
      <c r="C202" s="51">
        <v>2</v>
      </c>
      <c r="D202" s="51">
        <v>0</v>
      </c>
      <c r="E202" s="51">
        <v>0</v>
      </c>
      <c r="F202" s="51">
        <v>0</v>
      </c>
      <c r="G202" s="51">
        <v>0</v>
      </c>
      <c r="H202" s="51">
        <v>1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8"/>
      <c r="B203" s="50" t="s">
        <v>1480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8"/>
      <c r="B204" s="50" t="s">
        <v>1481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8"/>
      <c r="B205" s="50" t="s">
        <v>1482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8"/>
      <c r="B206" s="50" t="s">
        <v>1483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8"/>
      <c r="B207" s="50" t="s">
        <v>1484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8"/>
      <c r="B208" s="50" t="s">
        <v>1485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8"/>
      <c r="B209" s="50" t="s">
        <v>1486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8"/>
      <c r="B210" s="50" t="s">
        <v>1487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8"/>
      <c r="B211" s="50" t="s">
        <v>1488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8"/>
      <c r="B212" s="50" t="s">
        <v>1489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8"/>
      <c r="B213" s="50" t="s">
        <v>1490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8"/>
      <c r="B214" s="50" t="s">
        <v>1491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8"/>
      <c r="B215" s="50" t="s">
        <v>1492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8"/>
      <c r="B216" s="50" t="s">
        <v>1493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8"/>
      <c r="B217" s="50" t="s">
        <v>1494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8"/>
      <c r="B218" s="50" t="s">
        <v>1495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8"/>
      <c r="B219" s="50" t="s">
        <v>1496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8"/>
      <c r="B220" s="50" t="s">
        <v>1497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8"/>
      <c r="B221" s="50" t="s">
        <v>1498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8"/>
      <c r="B222" s="50" t="s">
        <v>1499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8"/>
      <c r="B223" s="50" t="s">
        <v>1500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8"/>
      <c r="B224" s="50" t="s">
        <v>1501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8"/>
      <c r="B225" s="50" t="s">
        <v>1502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8"/>
      <c r="B226" s="50" t="s">
        <v>1503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8"/>
      <c r="B227" s="50" t="s">
        <v>1504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8"/>
      <c r="B228" s="50" t="s">
        <v>1505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8"/>
      <c r="B229" s="50" t="s">
        <v>1506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8"/>
      <c r="B230" s="50" t="s">
        <v>1507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8"/>
      <c r="B231" s="50" t="s">
        <v>1508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8"/>
      <c r="B232" s="50" t="s">
        <v>1509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8"/>
      <c r="B233" s="50" t="s">
        <v>1510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8"/>
      <c r="B234" s="50" t="s">
        <v>1511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8"/>
      <c r="B235" s="50" t="s">
        <v>1512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8"/>
      <c r="B236" s="50" t="s">
        <v>1513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8"/>
      <c r="B237" s="50" t="s">
        <v>1514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8"/>
      <c r="B238" s="50" t="s">
        <v>1515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8"/>
      <c r="B239" s="50" t="s">
        <v>1516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8"/>
      <c r="B240" s="50" t="s">
        <v>1517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8"/>
      <c r="B241" s="50" t="s">
        <v>1518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8"/>
      <c r="B242" s="50" t="s">
        <v>1519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8"/>
      <c r="B243" s="50" t="s">
        <v>1520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8"/>
      <c r="B244" s="50" t="s">
        <v>1521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8"/>
      <c r="B245" s="50" t="s">
        <v>1522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8"/>
      <c r="B246" s="50" t="s">
        <v>1523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8"/>
      <c r="B247" s="50" t="s">
        <v>1524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8"/>
      <c r="B248" s="50" t="s">
        <v>1525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8"/>
      <c r="B249" s="50" t="s">
        <v>1526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8"/>
      <c r="B250" s="50" t="s">
        <v>1527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8"/>
      <c r="B251" s="50" t="s">
        <v>1528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8"/>
      <c r="B252" s="50" t="s">
        <v>1529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8"/>
      <c r="B253" s="50" t="s">
        <v>1530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8"/>
      <c r="B254" s="50" t="s">
        <v>1531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8"/>
      <c r="B255" s="50" t="s">
        <v>1532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8"/>
      <c r="B256" s="50" t="s">
        <v>1533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8"/>
      <c r="B257" s="50" t="s">
        <v>1534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8"/>
      <c r="B258" s="50" t="s">
        <v>1535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9"/>
      <c r="B259" s="50" t="s">
        <v>1536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7" t="s">
        <v>1537</v>
      </c>
      <c r="B260" s="50" t="s">
        <v>1538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8"/>
      <c r="B261" s="50" t="s">
        <v>1539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8"/>
      <c r="B262" s="50" t="s">
        <v>1540</v>
      </c>
      <c r="C262" s="51">
        <v>4</v>
      </c>
      <c r="D262" s="51">
        <v>0</v>
      </c>
      <c r="E262" s="51">
        <v>1</v>
      </c>
      <c r="F262" s="51">
        <v>0</v>
      </c>
      <c r="G262" s="51">
        <v>0</v>
      </c>
      <c r="H262" s="51">
        <v>4</v>
      </c>
      <c r="I262" s="51">
        <v>0</v>
      </c>
      <c r="J262" s="51">
        <v>2</v>
      </c>
      <c r="K262" s="51">
        <v>0</v>
      </c>
      <c r="L262" s="52">
        <v>0</v>
      </c>
    </row>
    <row r="263" spans="1:12" x14ac:dyDescent="0.25">
      <c r="A263" s="178"/>
      <c r="B263" s="50" t="s">
        <v>1541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8"/>
      <c r="B264" s="50" t="s">
        <v>1542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8"/>
      <c r="B265" s="50" t="s">
        <v>1543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8"/>
      <c r="B266" s="50" t="s">
        <v>1544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8"/>
      <c r="B267" s="50" t="s">
        <v>1545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8"/>
      <c r="B268" s="50" t="s">
        <v>1546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8"/>
      <c r="B269" s="50" t="s">
        <v>1547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8"/>
      <c r="B270" s="50" t="s">
        <v>1548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8"/>
      <c r="B271" s="50" t="s">
        <v>961</v>
      </c>
      <c r="C271" s="51">
        <v>0</v>
      </c>
      <c r="D271" s="51">
        <v>0</v>
      </c>
      <c r="E271" s="51">
        <v>1</v>
      </c>
      <c r="F271" s="51">
        <v>0</v>
      </c>
      <c r="G271" s="51">
        <v>0</v>
      </c>
      <c r="H271" s="51">
        <v>2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8"/>
      <c r="B272" s="50" t="s">
        <v>1549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8"/>
      <c r="B273" s="50" t="s">
        <v>1550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8"/>
      <c r="B274" s="50" t="s">
        <v>1551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8"/>
      <c r="B275" s="50" t="s">
        <v>1552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8"/>
      <c r="B276" s="50" t="s">
        <v>1553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8"/>
      <c r="B277" s="50" t="s">
        <v>1554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8"/>
      <c r="B278" s="50" t="s">
        <v>1555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8"/>
      <c r="B279" s="50" t="s">
        <v>1556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8"/>
      <c r="B280" s="50" t="s">
        <v>1557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8"/>
      <c r="B281" s="50" t="s">
        <v>1558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8"/>
      <c r="B282" s="50" t="s">
        <v>1559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8"/>
      <c r="B283" s="50" t="s">
        <v>1560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8"/>
      <c r="B284" s="50" t="s">
        <v>1561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8"/>
      <c r="B285" s="50" t="s">
        <v>921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8"/>
      <c r="B286" s="50" t="s">
        <v>947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8"/>
      <c r="B287" s="50" t="s">
        <v>1562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8"/>
      <c r="B288" s="50" t="s">
        <v>1563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8"/>
      <c r="B289" s="50" t="s">
        <v>1564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8"/>
      <c r="B290" s="50" t="s">
        <v>1565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8"/>
      <c r="B291" s="50" t="s">
        <v>1566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9"/>
      <c r="B292" s="50" t="s">
        <v>1567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7" t="s">
        <v>1568</v>
      </c>
      <c r="B293" s="50" t="s">
        <v>1569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8"/>
      <c r="B294" s="50" t="s">
        <v>1570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3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8"/>
      <c r="B295" s="50" t="s">
        <v>1571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8"/>
      <c r="B296" s="50" t="s">
        <v>1572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8"/>
      <c r="B297" s="50" t="s">
        <v>1573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2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8"/>
      <c r="B298" s="50" t="s">
        <v>1574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8"/>
      <c r="B299" s="50" t="s">
        <v>1575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8"/>
      <c r="B300" s="50" t="s">
        <v>1576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8"/>
      <c r="B301" s="50" t="s">
        <v>1577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8"/>
      <c r="B302" s="50" t="s">
        <v>1578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8"/>
      <c r="B303" s="50" t="s">
        <v>1579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8"/>
      <c r="B304" s="50" t="s">
        <v>1580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8"/>
      <c r="B305" s="50" t="s">
        <v>972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3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8"/>
      <c r="B306" s="50" t="s">
        <v>1581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9"/>
      <c r="B307" s="50" t="s">
        <v>1582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</sheetData>
  <sheetProtection algorithmName="SHA-512" hashValue="ZCIaDbbAPwFhpWoRGVVNZJEjAMlfxj4uVZbsYKaffHOGIH07MQkBz0GZ4/AUzt6r+GIzDXa4k7VAxktQK1DSPQ==" saltValue="RJ1MfRefMRvV2VCdI5tDI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2" t="s">
        <v>1583</v>
      </c>
    </row>
    <row r="3" spans="1:5" x14ac:dyDescent="0.25">
      <c r="A3" s="33" t="s">
        <v>1584</v>
      </c>
    </row>
    <row r="4" spans="1:5" x14ac:dyDescent="0.25">
      <c r="A4" s="34" t="s">
        <v>9</v>
      </c>
      <c r="B4" s="34" t="s">
        <v>10</v>
      </c>
      <c r="C4" s="53" t="s">
        <v>2</v>
      </c>
      <c r="D4" s="53" t="s">
        <v>11</v>
      </c>
      <c r="E4" s="35" t="s">
        <v>12</v>
      </c>
    </row>
    <row r="5" spans="1:5" ht="22.5" x14ac:dyDescent="0.25">
      <c r="A5" s="36" t="s">
        <v>1585</v>
      </c>
      <c r="B5" s="42" t="s">
        <v>1586</v>
      </c>
      <c r="C5" s="43">
        <v>31</v>
      </c>
      <c r="D5" s="43">
        <v>22</v>
      </c>
      <c r="E5" s="54">
        <v>0.40909090909090901</v>
      </c>
    </row>
    <row r="6" spans="1:5" ht="22.5" x14ac:dyDescent="0.25">
      <c r="A6" s="36" t="s">
        <v>1587</v>
      </c>
      <c r="B6" s="42" t="s">
        <v>1588</v>
      </c>
      <c r="C6" s="43">
        <v>20</v>
      </c>
      <c r="D6" s="55"/>
      <c r="E6" s="54">
        <v>0</v>
      </c>
    </row>
    <row r="7" spans="1:5" ht="22.5" x14ac:dyDescent="0.25">
      <c r="A7" s="36" t="s">
        <v>1585</v>
      </c>
      <c r="B7" s="42" t="s">
        <v>1589</v>
      </c>
      <c r="C7" s="43">
        <v>28</v>
      </c>
      <c r="D7" s="43">
        <v>30</v>
      </c>
      <c r="E7" s="54">
        <v>-6.6666666666666693E-2</v>
      </c>
    </row>
    <row r="8" spans="1:5" ht="22.5" x14ac:dyDescent="0.25">
      <c r="A8" s="36" t="s">
        <v>1587</v>
      </c>
      <c r="B8" s="42" t="s">
        <v>1590</v>
      </c>
      <c r="C8" s="43">
        <v>20</v>
      </c>
      <c r="D8" s="55"/>
      <c r="E8" s="54">
        <v>0</v>
      </c>
    </row>
    <row r="9" spans="1:5" ht="22.5" x14ac:dyDescent="0.25">
      <c r="A9" s="36" t="s">
        <v>1585</v>
      </c>
      <c r="B9" s="42" t="s">
        <v>1591</v>
      </c>
      <c r="C9" s="43">
        <v>0</v>
      </c>
      <c r="D9" s="43">
        <v>0</v>
      </c>
      <c r="E9" s="54">
        <v>0</v>
      </c>
    </row>
    <row r="10" spans="1:5" ht="22.5" x14ac:dyDescent="0.25">
      <c r="A10" s="36" t="s">
        <v>1587</v>
      </c>
      <c r="B10" s="42" t="s">
        <v>1592</v>
      </c>
      <c r="C10" s="43">
        <v>0</v>
      </c>
      <c r="D10" s="55"/>
      <c r="E10" s="54">
        <v>0</v>
      </c>
    </row>
    <row r="11" spans="1:5" x14ac:dyDescent="0.25">
      <c r="A11" s="36" t="s">
        <v>1593</v>
      </c>
      <c r="B11" s="17"/>
      <c r="C11" s="43">
        <v>14</v>
      </c>
      <c r="D11" s="43">
        <v>44</v>
      </c>
      <c r="E11" s="54">
        <v>-0.68181818181818199</v>
      </c>
    </row>
    <row r="12" spans="1:5" x14ac:dyDescent="0.25">
      <c r="A12" s="36" t="s">
        <v>1594</v>
      </c>
      <c r="B12" s="17"/>
      <c r="C12" s="43">
        <v>76</v>
      </c>
      <c r="D12" s="55"/>
      <c r="E12" s="54">
        <v>0</v>
      </c>
    </row>
    <row r="13" spans="1:5" x14ac:dyDescent="0.25">
      <c r="A13" s="193" t="s">
        <v>1595</v>
      </c>
      <c r="B13" s="42" t="s">
        <v>1596</v>
      </c>
      <c r="C13" s="43">
        <v>0</v>
      </c>
      <c r="D13" s="55"/>
      <c r="E13" s="54">
        <v>0</v>
      </c>
    </row>
    <row r="14" spans="1:5" x14ac:dyDescent="0.25">
      <c r="A14" s="195"/>
      <c r="B14" s="42" t="s">
        <v>1597</v>
      </c>
      <c r="C14" s="43">
        <v>0</v>
      </c>
      <c r="D14" s="55"/>
      <c r="E14" s="54">
        <v>0</v>
      </c>
    </row>
    <row r="15" spans="1:5" x14ac:dyDescent="0.25">
      <c r="A15" s="33" t="s">
        <v>1598</v>
      </c>
    </row>
    <row r="16" spans="1:5" ht="22.5" x14ac:dyDescent="0.25">
      <c r="A16" s="34" t="s">
        <v>9</v>
      </c>
      <c r="B16" s="34" t="s">
        <v>10</v>
      </c>
      <c r="C16" s="56" t="s">
        <v>113</v>
      </c>
      <c r="D16" s="56" t="s">
        <v>156</v>
      </c>
      <c r="E16" s="57" t="s">
        <v>192</v>
      </c>
    </row>
    <row r="17" spans="1:5" x14ac:dyDescent="0.25">
      <c r="A17" s="196" t="s">
        <v>1599</v>
      </c>
      <c r="B17" s="42" t="s">
        <v>1600</v>
      </c>
      <c r="C17" s="43">
        <v>0</v>
      </c>
      <c r="D17" s="43">
        <v>0</v>
      </c>
      <c r="E17" s="38">
        <v>0</v>
      </c>
    </row>
    <row r="18" spans="1:5" x14ac:dyDescent="0.25">
      <c r="A18" s="197"/>
      <c r="B18" s="42" t="s">
        <v>1601</v>
      </c>
      <c r="C18" s="43">
        <v>104</v>
      </c>
      <c r="D18" s="43">
        <v>159</v>
      </c>
      <c r="E18" s="38">
        <v>0</v>
      </c>
    </row>
    <row r="19" spans="1:5" x14ac:dyDescent="0.25">
      <c r="A19" s="197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25">
      <c r="A20" s="197"/>
      <c r="B20" s="42" t="s">
        <v>1603</v>
      </c>
      <c r="C20" s="43">
        <v>0</v>
      </c>
      <c r="D20" s="43">
        <v>0</v>
      </c>
      <c r="E20" s="38">
        <v>0</v>
      </c>
    </row>
    <row r="21" spans="1:5" x14ac:dyDescent="0.25">
      <c r="A21" s="197"/>
      <c r="B21" s="42" t="s">
        <v>1604</v>
      </c>
      <c r="C21" s="43">
        <v>0</v>
      </c>
      <c r="D21" s="43">
        <v>0</v>
      </c>
      <c r="E21" s="38">
        <v>0</v>
      </c>
    </row>
    <row r="22" spans="1:5" x14ac:dyDescent="0.25">
      <c r="A22" s="197"/>
      <c r="B22" s="42" t="s">
        <v>975</v>
      </c>
      <c r="C22" s="43">
        <v>223</v>
      </c>
      <c r="D22" s="43">
        <v>200</v>
      </c>
      <c r="E22" s="38">
        <v>0</v>
      </c>
    </row>
    <row r="23" spans="1:5" x14ac:dyDescent="0.25">
      <c r="A23" s="197"/>
      <c r="B23" s="42" t="s">
        <v>1605</v>
      </c>
      <c r="C23" s="43">
        <v>0</v>
      </c>
      <c r="D23" s="43">
        <v>0</v>
      </c>
      <c r="E23" s="38">
        <v>0</v>
      </c>
    </row>
    <row r="24" spans="1:5" x14ac:dyDescent="0.25">
      <c r="A24" s="197"/>
      <c r="B24" s="42" t="s">
        <v>1606</v>
      </c>
      <c r="C24" s="43">
        <v>0</v>
      </c>
      <c r="D24" s="43">
        <v>0</v>
      </c>
      <c r="E24" s="38">
        <v>0</v>
      </c>
    </row>
    <row r="25" spans="1:5" x14ac:dyDescent="0.25">
      <c r="A25" s="197"/>
      <c r="B25" s="42" t="s">
        <v>1607</v>
      </c>
      <c r="C25" s="43">
        <v>9</v>
      </c>
      <c r="D25" s="43">
        <v>11</v>
      </c>
      <c r="E25" s="38">
        <v>0</v>
      </c>
    </row>
    <row r="26" spans="1:5" x14ac:dyDescent="0.25">
      <c r="A26" s="197"/>
      <c r="B26" s="42" t="s">
        <v>1608</v>
      </c>
      <c r="C26" s="43">
        <v>1</v>
      </c>
      <c r="D26" s="43">
        <v>6</v>
      </c>
      <c r="E26" s="38">
        <v>0</v>
      </c>
    </row>
    <row r="27" spans="1:5" x14ac:dyDescent="0.25">
      <c r="A27" s="197"/>
      <c r="B27" s="42" t="s">
        <v>1609</v>
      </c>
      <c r="C27" s="43">
        <v>1</v>
      </c>
      <c r="D27" s="43">
        <v>0</v>
      </c>
      <c r="E27" s="38">
        <v>0</v>
      </c>
    </row>
    <row r="28" spans="1:5" x14ac:dyDescent="0.25">
      <c r="A28" s="197"/>
      <c r="B28" s="42" t="s">
        <v>1610</v>
      </c>
      <c r="C28" s="43">
        <v>245</v>
      </c>
      <c r="D28" s="43">
        <v>38</v>
      </c>
      <c r="E28" s="38">
        <v>0</v>
      </c>
    </row>
    <row r="29" spans="1:5" x14ac:dyDescent="0.25">
      <c r="A29" s="197"/>
      <c r="B29" s="42" t="s">
        <v>1611</v>
      </c>
      <c r="C29" s="43">
        <v>77</v>
      </c>
      <c r="D29" s="43">
        <v>44</v>
      </c>
      <c r="E29" s="38">
        <v>0</v>
      </c>
    </row>
    <row r="30" spans="1:5" x14ac:dyDescent="0.25">
      <c r="A30" s="198"/>
      <c r="B30" s="42" t="s">
        <v>1612</v>
      </c>
      <c r="C30" s="43">
        <v>0</v>
      </c>
      <c r="D30" s="43">
        <v>0</v>
      </c>
      <c r="E30" s="38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ClybYuX4wiETXe2fRdqSidZAU3zKo0fO/FXMLkavjoNdZh0HV+qNYU69LKj1YU24AR2bKBEKd0nNyqN9UXUFPQ==" saltValue="IJWsKlZBaA3DtaFhA7I4o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75A3-8441-4AB7-B08A-836B337A35B8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7109375" style="106" customWidth="1"/>
    <col min="4" max="4" width="36.42578125" style="106" customWidth="1"/>
    <col min="5" max="5" width="18.710937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1" style="106" customWidth="1"/>
    <col min="16" max="16" width="2.7109375" style="106" customWidth="1"/>
    <col min="17" max="17" width="11.42578125" style="106"/>
    <col min="18" max="19" width="12.855468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855468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5703125" style="106" customWidth="1"/>
    <col min="40" max="40" width="2.7109375" style="106" customWidth="1"/>
    <col min="41" max="41" width="11.42578125" style="106"/>
    <col min="42" max="44" width="19.28515625" style="106" customWidth="1"/>
    <col min="45" max="45" width="14.85546875" style="106" customWidth="1"/>
    <col min="46" max="46" width="2.7109375" style="106" customWidth="1"/>
    <col min="47" max="47" width="7" style="106" customWidth="1"/>
    <col min="48" max="48" width="14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85546875" style="106" customWidth="1"/>
    <col min="60" max="60" width="11.42578125" style="106"/>
    <col min="61" max="61" width="19.28515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7" width="7.140625" style="106" bestFit="1" customWidth="1"/>
    <col min="68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3" width="6.140625" style="106" customWidth="1"/>
    <col min="74" max="74" width="6.7109375" style="106" customWidth="1"/>
    <col min="75" max="75" width="2.7109375" style="106" customWidth="1"/>
    <col min="76" max="76" width="21.140625" style="106" customWidth="1"/>
    <col min="77" max="80" width="11.42578125" style="106"/>
    <col min="81" max="81" width="16.42578125" style="106" customWidth="1"/>
    <col min="82" max="82" width="2.7109375" style="106" customWidth="1"/>
    <col min="83" max="83" width="17" style="106" customWidth="1"/>
    <col min="84" max="85" width="21.140625" style="106" customWidth="1"/>
    <col min="86" max="88" width="11.42578125" style="106"/>
    <col min="89" max="89" width="2.7109375" style="106" customWidth="1"/>
    <col min="90" max="90" width="15.140625" style="106" customWidth="1"/>
    <col min="91" max="91" width="8.28515625" style="106" customWidth="1"/>
    <col min="92" max="92" width="23.42578125" style="106" customWidth="1"/>
    <col min="93" max="93" width="14.85546875" style="106" customWidth="1"/>
    <col min="94" max="94" width="18" style="106" customWidth="1"/>
    <col min="95" max="16384" width="11.42578125" style="106"/>
  </cols>
  <sheetData>
    <row r="1" spans="1:93" ht="18.75" x14ac:dyDescent="0.25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1.25" x14ac:dyDescent="0.25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1.25" x14ac:dyDescent="0.25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25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25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25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25">
      <c r="C7" s="123">
        <f>DatosGenerales!C8</f>
        <v>7237</v>
      </c>
      <c r="D7" s="124">
        <f>SUM(DatosGenerales!C15:C19)</f>
        <v>1300</v>
      </c>
      <c r="E7" s="123">
        <f>SUM(DatosGenerales!C12:C14)</f>
        <v>6007</v>
      </c>
      <c r="I7" s="125">
        <f>DatosGenerales!C31</f>
        <v>480</v>
      </c>
      <c r="J7" s="124">
        <f>DatosGenerales!C32</f>
        <v>26</v>
      </c>
      <c r="K7" s="123">
        <f>SUM(DatosGenerales!C33:C34)</f>
        <v>8</v>
      </c>
      <c r="L7" s="124">
        <f>DatosGenerales!C36</f>
        <v>401</v>
      </c>
      <c r="M7" s="123">
        <f>DatosGenerales!C95</f>
        <v>352</v>
      </c>
      <c r="N7" s="126">
        <f>L7-M7</f>
        <v>49</v>
      </c>
      <c r="O7" s="126"/>
      <c r="Q7" s="125">
        <f>DatosGenerales!C36</f>
        <v>401</v>
      </c>
      <c r="R7" s="124">
        <f>DatosGenerales!C49</f>
        <v>420</v>
      </c>
      <c r="S7" s="124">
        <f>DatosGenerales!C50</f>
        <v>23</v>
      </c>
      <c r="T7" s="124">
        <f>DatosGenerales!C62</f>
        <v>9</v>
      </c>
      <c r="U7" s="124">
        <f>DatosGenerales!C78</f>
        <v>0</v>
      </c>
      <c r="V7" s="127">
        <f>SUM(Q7:U7)</f>
        <v>853</v>
      </c>
      <c r="Z7" s="125">
        <f>SUM(DatosGenerales!C106,DatosGenerales!C107,DatosGenerales!C109)</f>
        <v>291</v>
      </c>
      <c r="AA7" s="124">
        <f>SUM(DatosGenerales!C108,DatosGenerales!C110)</f>
        <v>54</v>
      </c>
      <c r="AB7" s="124">
        <f>DatosGenerales!C106</f>
        <v>222</v>
      </c>
      <c r="AC7" s="127">
        <f>DatosGenerales!C107</f>
        <v>61</v>
      </c>
      <c r="AH7" s="125">
        <f>SUM(DatosGenerales!C115,DatosGenerales!C116,DatosGenerales!C118)</f>
        <v>10</v>
      </c>
      <c r="AI7" s="124">
        <f>SUM(DatosGenerales!C117,DatosGenerales!C119)</f>
        <v>4</v>
      </c>
      <c r="AJ7" s="124">
        <f>DatosGenerales!C115</f>
        <v>8</v>
      </c>
      <c r="AK7" s="127">
        <f>DatosGenerales!C116</f>
        <v>2</v>
      </c>
      <c r="AP7" s="125">
        <f>SUM(DatosGenerales!C135:C136)</f>
        <v>42</v>
      </c>
      <c r="AQ7" s="124">
        <f>SUM(DatosGenerales!C137:C138)</f>
        <v>0</v>
      </c>
      <c r="AR7" s="127">
        <f>SUM(DatosGenerales!C139:C140)</f>
        <v>9</v>
      </c>
      <c r="AV7" s="125">
        <f>DatosGenerales!C145</f>
        <v>1</v>
      </c>
      <c r="AW7" s="124">
        <f>DatosGenerales!C146</f>
        <v>12</v>
      </c>
      <c r="AX7" s="124">
        <f>DatosGenerales!C147</f>
        <v>4</v>
      </c>
      <c r="AY7" s="124">
        <f>DatosGenerales!C148</f>
        <v>1</v>
      </c>
      <c r="AZ7" s="124">
        <f>DatosGenerales!C149</f>
        <v>22</v>
      </c>
      <c r="BA7" s="127">
        <f>DatosGenerales!C150</f>
        <v>1</v>
      </c>
      <c r="BE7" s="125">
        <f>DatosGenerales!C151</f>
        <v>13</v>
      </c>
      <c r="BF7" s="124">
        <f>DatosGenerales!C152</f>
        <v>21</v>
      </c>
      <c r="BG7" s="127">
        <f>DatosGenerales!C154</f>
        <v>12</v>
      </c>
      <c r="BK7" s="125">
        <f>SUM(DatosGenerales!C297:C311)</f>
        <v>415</v>
      </c>
      <c r="BL7" s="124">
        <f>SUM(DatosGenerales!C294:C296)</f>
        <v>3</v>
      </c>
      <c r="BM7" s="124">
        <f>SUM(DatosGenerales!C312:C344)</f>
        <v>295</v>
      </c>
      <c r="BN7" s="124">
        <f>SUM(DatosGenerales!C289)</f>
        <v>19</v>
      </c>
      <c r="BO7" s="124">
        <f>SUM(DatosGenerales!C356:C364)</f>
        <v>10</v>
      </c>
      <c r="BP7" s="124">
        <f>SUM(DatosGenerales!C286:C288)</f>
        <v>7</v>
      </c>
      <c r="BQ7" s="124">
        <f>SUM(DatosGenerales!C345:C355)</f>
        <v>1</v>
      </c>
      <c r="BR7" s="124">
        <f>SUM(DatosGenerales!C290:C292)</f>
        <v>55</v>
      </c>
      <c r="BS7" s="127">
        <f>SUM(DatosGenerales!C283:C285)</f>
        <v>199</v>
      </c>
      <c r="BT7" s="127">
        <f>SUM(DatosGenerales!C293)</f>
        <v>0</v>
      </c>
      <c r="BU7" s="127">
        <f>SUM(DatosGenerales!C365:C377)</f>
        <v>79</v>
      </c>
      <c r="BY7" s="125">
        <f>DatosGenerales!C246</f>
        <v>15</v>
      </c>
      <c r="BZ7" s="124">
        <f>DatosGenerales!C247</f>
        <v>2</v>
      </c>
      <c r="CA7" s="127">
        <f>DatosGenerales!C248</f>
        <v>4</v>
      </c>
      <c r="CF7" s="125">
        <f>DatosDiscapacidad!C5</f>
        <v>31</v>
      </c>
      <c r="CG7" s="127">
        <f>DatosDiscapacidad!C11</f>
        <v>14</v>
      </c>
      <c r="CM7" s="125">
        <f>DatosGenerales!C40</f>
        <v>935</v>
      </c>
      <c r="CN7" s="127">
        <f>DatosGenerales!C41</f>
        <v>536</v>
      </c>
    </row>
    <row r="8" spans="1:93" x14ac:dyDescent="0.25">
      <c r="B8" s="128"/>
    </row>
    <row r="11" spans="1:93" x14ac:dyDescent="0.25">
      <c r="R11" s="106" t="s">
        <v>1771</v>
      </c>
    </row>
    <row r="16" spans="1:93" ht="12.75" customHeight="1" x14ac:dyDescent="0.25">
      <c r="AV16" s="129"/>
      <c r="AW16" s="129"/>
      <c r="AX16" s="129"/>
      <c r="AY16" s="129"/>
      <c r="AZ16" s="129"/>
      <c r="BA16" s="129"/>
    </row>
    <row r="17" spans="19:93" x14ac:dyDescent="0.25">
      <c r="AV17" s="129"/>
      <c r="AW17" s="129"/>
      <c r="AX17" s="129"/>
      <c r="AY17" s="129"/>
      <c r="AZ17" s="129"/>
      <c r="BA17" s="129"/>
    </row>
    <row r="19" spans="19:93" x14ac:dyDescent="0.25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25">
      <c r="S23" s="131"/>
      <c r="Z23" s="132"/>
      <c r="AH23" s="132"/>
    </row>
    <row r="30" spans="19:93" x14ac:dyDescent="0.25">
      <c r="BJ30" s="133"/>
    </row>
    <row r="31" spans="19:93" s="110" customFormat="1" ht="12.75" customHeight="1" x14ac:dyDescent="0.25">
      <c r="BJ31" s="134"/>
    </row>
    <row r="32" spans="19:93" s="122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25">
      <c r="BK51" s="134" t="s">
        <v>1776</v>
      </c>
      <c r="BL51" s="134" t="s">
        <v>1776</v>
      </c>
      <c r="BM51" s="133"/>
    </row>
    <row r="52" spans="63:74" x14ac:dyDescent="0.25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25">
      <c r="BK53" s="135">
        <f>SUM(DatosGenerales!C310,DatosGenerales!C299,DatosGenerales!C308)</f>
        <v>116</v>
      </c>
      <c r="BL53" s="135">
        <f>SUM(DatosGenerales!C311,DatosGenerales!C300,DatosGenerales!C309)</f>
        <v>106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25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25">
      <c r="BK66" s="135">
        <f>SUM(DatosGenerales!C310:C311)</f>
        <v>5</v>
      </c>
      <c r="BL66" s="135">
        <f>SUM(DatosGenerales!C299:C300)</f>
        <v>124</v>
      </c>
      <c r="BM66" s="135">
        <f>SUM(DatosGenerales!C308:C309)</f>
        <v>93</v>
      </c>
      <c r="BN66" s="135"/>
      <c r="BO66" s="122"/>
      <c r="BP66" s="122"/>
      <c r="BQ66" s="122"/>
      <c r="BR66" s="122"/>
      <c r="BS66" s="122"/>
    </row>
  </sheetData>
  <sheetProtection algorithmName="SHA-512" hashValue="5kMozZeykkc6n93G/+QR07/0g51SDEpVPpp5Mox7Tcl2ijLi3BJnjB15QPkRy/Kis8L8peY7YJLFog3vyp2bew==" saltValue="fVgPUOw0eWkCGDTDJQKTY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0409-CFF8-4D29-9DF5-672ED7D40124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9" customWidth="1"/>
    <col min="2" max="2" width="7.85546875" style="139" customWidth="1"/>
    <col min="3" max="3" width="11.42578125" style="139"/>
    <col min="4" max="4" width="12" style="139" customWidth="1"/>
    <col min="5" max="5" width="51.28515625" style="139" customWidth="1"/>
    <col min="6" max="6" width="2.7109375" style="139" customWidth="1"/>
    <col min="7" max="7" width="7.85546875" style="139" customWidth="1"/>
    <col min="8" max="9" width="11.42578125" style="139"/>
    <col min="10" max="10" width="51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1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1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1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1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1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1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1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1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1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1.28515625" style="139" customWidth="1"/>
    <col min="61" max="61" width="2.7109375" style="139" customWidth="1"/>
    <col min="62" max="16384" width="11.42578125" style="139"/>
  </cols>
  <sheetData>
    <row r="1" spans="1:61" ht="18.75" customHeight="1" x14ac:dyDescent="0.2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">
      <c r="BG2" s="140"/>
    </row>
    <row r="3" spans="1:61" s="130" customFormat="1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1" customFormat="1" ht="15.75" x14ac:dyDescent="0.25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Jo4AS7K2qbxr5kZNX2+aTw+nYTih9Db6yoRR6h9f5LLvCpFRpgCrfpd08Wd73ZtUGAR3aP/F1IM3uLZYzJ736Q==" saltValue="OVUpSA1CliwM8Ms9FsZ/3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7F2C-6BEB-4823-961C-DBF6B24F57B1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855468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85546875" style="106" customWidth="1"/>
    <col min="13" max="13" width="20.7109375" style="106" customWidth="1"/>
    <col min="14" max="16" width="20.85546875" style="106" customWidth="1"/>
    <col min="17" max="17" width="2.7109375" style="106" customWidth="1"/>
    <col min="18" max="18" width="4.5703125" style="106" customWidth="1"/>
    <col min="19" max="27" width="14.855468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85546875" style="106" customWidth="1"/>
    <col min="39" max="39" width="13.42578125" style="106" customWidth="1"/>
    <col min="40" max="40" width="2.7109375" style="106" customWidth="1"/>
    <col min="41" max="41" width="4.5703125" style="106" customWidth="1"/>
    <col min="42" max="47" width="13.85546875" style="106" customWidth="1"/>
    <col min="48" max="48" width="4.5703125" style="106" customWidth="1"/>
    <col min="49" max="50" width="11.42578125" style="106" hidden="1" customWidth="1"/>
    <col min="51" max="16384" width="11.42578125" style="106"/>
  </cols>
  <sheetData>
    <row r="1" spans="1:50" ht="19.7" customHeight="1" x14ac:dyDescent="0.25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" customHeight="1" x14ac:dyDescent="0.25">
      <c r="I2" s="109"/>
      <c r="S2" s="109"/>
      <c r="T2" s="109"/>
    </row>
    <row r="3" spans="1:50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25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25">
      <c r="I5" s="106"/>
      <c r="AC5" s="108"/>
      <c r="AN5" s="108"/>
    </row>
    <row r="6" spans="1:50" s="110" customFormat="1" ht="14.25" customHeight="1" x14ac:dyDescent="0.25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25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18</v>
      </c>
    </row>
    <row r="8" spans="1:50" s="122" customFormat="1" ht="14.85" customHeight="1" x14ac:dyDescent="0.25">
      <c r="C8" s="211"/>
      <c r="D8" s="124">
        <f>DatosMenores!C56</f>
        <v>174</v>
      </c>
      <c r="E8" s="124">
        <f>DatosMenores!C57</f>
        <v>3</v>
      </c>
      <c r="F8" s="124">
        <f>DatosMenores!C58</f>
        <v>2</v>
      </c>
      <c r="G8" s="124">
        <f>DatosMenores!C59</f>
        <v>20</v>
      </c>
      <c r="H8" s="123">
        <f>DatosMenores!C60</f>
        <v>13</v>
      </c>
      <c r="I8" s="106"/>
      <c r="L8" s="123">
        <f>DatosMenores!C48</f>
        <v>2</v>
      </c>
      <c r="M8" s="124">
        <f>DatosMenores!C49</f>
        <v>22</v>
      </c>
      <c r="N8" s="124">
        <f>DatosMenores!C50</f>
        <v>30</v>
      </c>
      <c r="O8" s="124">
        <f>DatosMenores!C51</f>
        <v>0</v>
      </c>
      <c r="P8" s="123">
        <f>DatosMenores!C52</f>
        <v>0</v>
      </c>
      <c r="S8" s="123">
        <f>DatosMenores!C28</f>
        <v>46</v>
      </c>
      <c r="T8" s="124">
        <f>SUM(DatosMenores!C29:C32)</f>
        <v>7</v>
      </c>
      <c r="U8" s="124">
        <f>DatosMenores!C33</f>
        <v>3</v>
      </c>
      <c r="V8" s="124">
        <f>DatosMenores!C34</f>
        <v>28</v>
      </c>
      <c r="W8" s="124">
        <f>DatosMenores!C35</f>
        <v>15</v>
      </c>
      <c r="X8" s="124">
        <f>DatosMenores!C36</f>
        <v>0</v>
      </c>
      <c r="Y8" s="124">
        <f>DatosMenores!C38</f>
        <v>4</v>
      </c>
      <c r="Z8" s="124">
        <f>DatosMenores!C37</f>
        <v>0</v>
      </c>
      <c r="AA8" s="123">
        <f>DatosMenores!C39</f>
        <v>14</v>
      </c>
      <c r="AC8" s="108"/>
      <c r="AE8" s="125">
        <f>DatosMenores!C5</f>
        <v>0</v>
      </c>
      <c r="AF8" s="124">
        <f>DatosMenores!C6</f>
        <v>5</v>
      </c>
      <c r="AG8" s="124">
        <f>DatosMenores!C7</f>
        <v>0</v>
      </c>
      <c r="AH8" s="124">
        <f>DatosMenores!C8</f>
        <v>2</v>
      </c>
      <c r="AI8" s="124">
        <f>DatosMenores!C9</f>
        <v>3</v>
      </c>
      <c r="AJ8" s="123">
        <f>DatosMenores!C10</f>
        <v>7</v>
      </c>
      <c r="AK8" s="124">
        <f>DatosMenores!C11</f>
        <v>3</v>
      </c>
      <c r="AL8" s="124">
        <f>DatosMenores!C12</f>
        <v>4</v>
      </c>
      <c r="AM8" s="123">
        <f>DatosMenores!C13</f>
        <v>1</v>
      </c>
      <c r="AN8" s="108"/>
      <c r="AP8" s="125">
        <f>DatosMenores!C69</f>
        <v>18</v>
      </c>
      <c r="AQ8" s="125">
        <f>DatosMenores!C70</f>
        <v>2</v>
      </c>
      <c r="AR8" s="124">
        <f>DatosMenores!C71</f>
        <v>12</v>
      </c>
      <c r="AS8" s="124">
        <f>DatosMenores!C74</f>
        <v>0</v>
      </c>
      <c r="AT8" s="124">
        <f>DatosMenores!C75</f>
        <v>8</v>
      </c>
      <c r="AU8" s="123">
        <f>DatosMenores!C76</f>
        <v>0</v>
      </c>
      <c r="AW8" s="146" t="s">
        <v>1663</v>
      </c>
      <c r="AX8" s="147">
        <f>DatosMenores!C70</f>
        <v>2</v>
      </c>
    </row>
    <row r="9" spans="1:50" ht="14.85" customHeight="1" x14ac:dyDescent="0.25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12</v>
      </c>
    </row>
    <row r="10" spans="1:50" ht="29.85" customHeight="1" x14ac:dyDescent="0.25">
      <c r="C10" s="211"/>
      <c r="D10" s="123">
        <f>DatosMenores!C61</f>
        <v>75</v>
      </c>
      <c r="E10" s="124">
        <f>DatosMenores!C62</f>
        <v>5</v>
      </c>
      <c r="F10" s="127">
        <f>DatosMenores!C63</f>
        <v>4</v>
      </c>
      <c r="G10" s="127">
        <f>DatosMenores!C64</f>
        <v>64</v>
      </c>
      <c r="H10" s="127">
        <f>DatosMenores!C65</f>
        <v>20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25">
      <c r="AE11" s="125">
        <f>DatosMenores!C14</f>
        <v>2</v>
      </c>
      <c r="AF11" s="124">
        <f>DatosMenores!C15</f>
        <v>1</v>
      </c>
      <c r="AG11" s="124">
        <f>DatosMenores!C16</f>
        <v>3</v>
      </c>
      <c r="AH11" s="124">
        <f>DatosMenores!C17</f>
        <v>6</v>
      </c>
      <c r="AI11" s="124">
        <f>DatosMenores!C18</f>
        <v>1</v>
      </c>
      <c r="AJ11" s="124">
        <f>DatosMenores!C20</f>
        <v>1</v>
      </c>
      <c r="AK11" s="124">
        <f>DatosMenores!C21</f>
        <v>0</v>
      </c>
      <c r="AL11" s="123">
        <f>DatosMenores!C19</f>
        <v>12</v>
      </c>
      <c r="AP11" s="125">
        <f>DatosMenores!C78</f>
        <v>0</v>
      </c>
      <c r="AQ11" s="124">
        <f>DatosMenores!C77</f>
        <v>1</v>
      </c>
      <c r="AR11" s="124">
        <f>DatosMenores!C79</f>
        <v>0</v>
      </c>
      <c r="AS11" s="125">
        <f>DatosMenores!C72</f>
        <v>0</v>
      </c>
      <c r="AT11" s="123">
        <f>DatosMenores!C73</f>
        <v>10</v>
      </c>
      <c r="AW11" s="146" t="s">
        <v>1804</v>
      </c>
      <c r="AX11" s="147">
        <f>DatosMenores!C73</f>
        <v>10</v>
      </c>
    </row>
    <row r="12" spans="1:50" ht="12.75" customHeight="1" x14ac:dyDescent="0.25">
      <c r="AW12" s="146" t="s">
        <v>1665</v>
      </c>
      <c r="AX12" s="147">
        <f>DatosMenores!C74</f>
        <v>0</v>
      </c>
    </row>
    <row r="13" spans="1:50" ht="12.75" customHeight="1" x14ac:dyDescent="0.25">
      <c r="AW13" s="146" t="s">
        <v>1016</v>
      </c>
      <c r="AX13" s="147">
        <f>DatosMenores!C75</f>
        <v>8</v>
      </c>
    </row>
    <row r="14" spans="1:50" ht="12.75" customHeight="1" x14ac:dyDescent="0.25">
      <c r="AW14" s="146" t="s">
        <v>1666</v>
      </c>
      <c r="AX14" s="147">
        <f>DatosMenores!C76</f>
        <v>0</v>
      </c>
    </row>
    <row r="15" spans="1:50" ht="12.75" customHeight="1" x14ac:dyDescent="0.25">
      <c r="AW15" s="146" t="s">
        <v>1667</v>
      </c>
      <c r="AX15" s="147">
        <f>DatosMenores!C77</f>
        <v>1</v>
      </c>
    </row>
    <row r="16" spans="1:50" ht="12.75" customHeight="1" x14ac:dyDescent="0.25">
      <c r="AW16" s="146" t="s">
        <v>260</v>
      </c>
      <c r="AX16" s="147">
        <f>DatosMenores!C78</f>
        <v>0</v>
      </c>
    </row>
    <row r="17" spans="49:50" ht="12.75" customHeight="1" x14ac:dyDescent="0.25">
      <c r="AW17" s="146" t="s">
        <v>1668</v>
      </c>
      <c r="AX17" s="147">
        <f>DatosMenores!C79</f>
        <v>0</v>
      </c>
    </row>
  </sheetData>
  <sheetProtection algorithmName="SHA-512" hashValue="PYd9Kj20nO6/QRirWF84SeNIctWkmsHjq+cdNY2Y6Lqlp9ns2SkHexiIZcWB5RPqtYYSWlukasu9b5ZUYz/O3g==" saltValue="8/6O3hvF+rePbT1fTJbYT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FBD1-E7F2-40D0-AD96-EE6C22DE09B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customWidth="1"/>
    <col min="20" max="20" width="7.85546875" style="155" customWidth="1"/>
    <col min="21" max="22" width="11.42578125" style="155"/>
    <col min="23" max="23" width="51.28515625" style="155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1811</v>
      </c>
      <c r="D4" s="161">
        <f>DatosViolenciaDoméstica!C5</f>
        <v>0</v>
      </c>
      <c r="F4" s="160" t="s">
        <v>1812</v>
      </c>
      <c r="G4" s="162">
        <f>DatosViolenciaDoméstica!E67</f>
        <v>0</v>
      </c>
      <c r="H4" s="163"/>
    </row>
    <row r="5" spans="1:30" x14ac:dyDescent="0.2">
      <c r="C5" s="160" t="s">
        <v>8</v>
      </c>
      <c r="D5" s="161">
        <f>DatosViolenciaDoméstica!C6</f>
        <v>34</v>
      </c>
      <c r="F5" s="160" t="s">
        <v>1813</v>
      </c>
      <c r="G5" s="164">
        <f>DatosViolenciaDoméstica!F67</f>
        <v>0</v>
      </c>
      <c r="H5" s="163"/>
    </row>
    <row r="6" spans="1:30" x14ac:dyDescent="0.2">
      <c r="C6" s="160" t="s">
        <v>1814</v>
      </c>
      <c r="D6" s="161">
        <f>DatosViolenciaDoméstica!C7</f>
        <v>0</v>
      </c>
    </row>
    <row r="7" spans="1:30" x14ac:dyDescent="0.2">
      <c r="C7" s="160" t="s">
        <v>55</v>
      </c>
      <c r="D7" s="161">
        <f>DatosViolenciaDoméstica!C8</f>
        <v>0</v>
      </c>
    </row>
    <row r="8" spans="1:30" x14ac:dyDescent="0.2">
      <c r="C8" s="160" t="s">
        <v>1815</v>
      </c>
      <c r="D8" s="161">
        <f>DatosViolenciaDoméstica!C9</f>
        <v>0</v>
      </c>
    </row>
    <row r="9" spans="1:30" x14ac:dyDescent="0.2">
      <c r="C9" s="160" t="s">
        <v>1816</v>
      </c>
      <c r="D9" s="161">
        <f>SUM(DatosViolenciaDoméstica!C10:C11)</f>
        <v>0</v>
      </c>
    </row>
    <row r="21" spans="6:32" x14ac:dyDescent="0.2">
      <c r="F21" s="165"/>
      <c r="G21" s="165"/>
    </row>
    <row r="22" spans="6:32" s="165" customFormat="1" ht="12.75" customHeight="1" x14ac:dyDescent="0.2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">
      <c r="AB24" s="153"/>
    </row>
    <row r="25" spans="6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4tWcSMsNGXzsd2dG7FP25L0lz3xL9HnjGSsKFU/Md8n2x3yDmdQCjOrvFUE19ywj3jBZOPIQYQ8NI3NKdOtodg==" saltValue="yfs8j+c7IZGRFd+YVLWo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5C73-0D51-4B3E-A13A-65CF754F82D2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7" t="s">
        <v>13</v>
      </c>
      <c r="B7" s="13" t="s">
        <v>14</v>
      </c>
      <c r="C7" s="14">
        <v>3039</v>
      </c>
      <c r="D7" s="14">
        <v>2825</v>
      </c>
      <c r="E7" s="15">
        <v>7.5752212389380499E-2</v>
      </c>
    </row>
    <row r="8" spans="1:5" x14ac:dyDescent="0.25">
      <c r="A8" s="178"/>
      <c r="B8" s="13" t="s">
        <v>15</v>
      </c>
      <c r="C8" s="14">
        <v>7237</v>
      </c>
      <c r="D8" s="14">
        <v>6272</v>
      </c>
      <c r="E8" s="15">
        <v>0.15385841836734701</v>
      </c>
    </row>
    <row r="9" spans="1:5" x14ac:dyDescent="0.25">
      <c r="A9" s="178"/>
      <c r="B9" s="13" t="s">
        <v>16</v>
      </c>
      <c r="C9" s="14">
        <v>6877</v>
      </c>
      <c r="D9" s="14">
        <v>5824</v>
      </c>
      <c r="E9" s="15">
        <v>0.18080357142857101</v>
      </c>
    </row>
    <row r="10" spans="1:5" x14ac:dyDescent="0.25">
      <c r="A10" s="178"/>
      <c r="B10" s="13" t="s">
        <v>17</v>
      </c>
      <c r="C10" s="14">
        <v>129</v>
      </c>
      <c r="D10" s="14">
        <v>121</v>
      </c>
      <c r="E10" s="15">
        <v>6.6115702479338803E-2</v>
      </c>
    </row>
    <row r="11" spans="1:5" x14ac:dyDescent="0.25">
      <c r="A11" s="179"/>
      <c r="B11" s="13" t="s">
        <v>18</v>
      </c>
      <c r="C11" s="14">
        <v>2971</v>
      </c>
      <c r="D11" s="14">
        <v>2582</v>
      </c>
      <c r="E11" s="15">
        <v>0.15065840433772301</v>
      </c>
    </row>
    <row r="12" spans="1:5" x14ac:dyDescent="0.25">
      <c r="A12" s="177" t="s">
        <v>19</v>
      </c>
      <c r="B12" s="13" t="s">
        <v>20</v>
      </c>
      <c r="C12" s="14">
        <v>2818</v>
      </c>
      <c r="D12" s="14">
        <v>2399</v>
      </c>
      <c r="E12" s="15">
        <v>0.17465610671112999</v>
      </c>
    </row>
    <row r="13" spans="1:5" x14ac:dyDescent="0.25">
      <c r="A13" s="178"/>
      <c r="B13" s="13" t="s">
        <v>21</v>
      </c>
      <c r="C13" s="14">
        <v>831</v>
      </c>
      <c r="D13" s="14">
        <v>618</v>
      </c>
      <c r="E13" s="15">
        <v>0.34466019417475702</v>
      </c>
    </row>
    <row r="14" spans="1:5" x14ac:dyDescent="0.25">
      <c r="A14" s="179"/>
      <c r="B14" s="13" t="s">
        <v>22</v>
      </c>
      <c r="C14" s="14">
        <v>2358</v>
      </c>
      <c r="D14" s="14">
        <v>2373</v>
      </c>
      <c r="E14" s="15">
        <v>-6.3211125158027801E-3</v>
      </c>
    </row>
    <row r="15" spans="1:5" x14ac:dyDescent="0.25">
      <c r="A15" s="177" t="s">
        <v>23</v>
      </c>
      <c r="B15" s="13" t="s">
        <v>24</v>
      </c>
      <c r="C15" s="14">
        <v>544</v>
      </c>
      <c r="D15" s="14">
        <v>510</v>
      </c>
      <c r="E15" s="15">
        <v>6.6666666666666693E-2</v>
      </c>
    </row>
    <row r="16" spans="1:5" x14ac:dyDescent="0.25">
      <c r="A16" s="178"/>
      <c r="B16" s="13" t="s">
        <v>25</v>
      </c>
      <c r="C16" s="14">
        <v>608</v>
      </c>
      <c r="D16" s="14">
        <v>432</v>
      </c>
      <c r="E16" s="15">
        <v>0.407407407407407</v>
      </c>
    </row>
    <row r="17" spans="1:5" x14ac:dyDescent="0.25">
      <c r="A17" s="178"/>
      <c r="B17" s="13" t="s">
        <v>26</v>
      </c>
      <c r="C17" s="14">
        <v>7</v>
      </c>
      <c r="D17" s="14">
        <v>6</v>
      </c>
      <c r="E17" s="15">
        <v>0.16666666666666699</v>
      </c>
    </row>
    <row r="18" spans="1:5" x14ac:dyDescent="0.25">
      <c r="A18" s="178"/>
      <c r="B18" s="13" t="s">
        <v>27</v>
      </c>
      <c r="C18" s="14">
        <v>0</v>
      </c>
      <c r="D18" s="14">
        <v>1</v>
      </c>
      <c r="E18" s="15">
        <v>-1</v>
      </c>
    </row>
    <row r="19" spans="1:5" x14ac:dyDescent="0.25">
      <c r="A19" s="179"/>
      <c r="B19" s="13" t="s">
        <v>28</v>
      </c>
      <c r="C19" s="14">
        <v>141</v>
      </c>
      <c r="D19" s="14">
        <v>121</v>
      </c>
      <c r="E19" s="15">
        <v>0.165289256198347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0</v>
      </c>
      <c r="D23" s="14">
        <v>0</v>
      </c>
      <c r="E23" s="15">
        <v>0</v>
      </c>
    </row>
    <row r="24" spans="1: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107</v>
      </c>
      <c r="D25" s="14">
        <v>96</v>
      </c>
      <c r="E25" s="15">
        <v>0.114583333333333</v>
      </c>
    </row>
    <row r="26" spans="1:5" x14ac:dyDescent="0.25">
      <c r="A26" s="12" t="s">
        <v>33</v>
      </c>
      <c r="B26" s="17"/>
      <c r="C26" s="14">
        <v>117</v>
      </c>
      <c r="D26" s="14">
        <v>98</v>
      </c>
      <c r="E26" s="15">
        <v>0.19387755102040799</v>
      </c>
    </row>
    <row r="27" spans="1:5" x14ac:dyDescent="0.25">
      <c r="A27" s="12" t="s">
        <v>34</v>
      </c>
      <c r="B27" s="17"/>
      <c r="C27" s="14">
        <v>1</v>
      </c>
      <c r="D27" s="14">
        <v>4</v>
      </c>
      <c r="E27" s="15">
        <v>-0.75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480</v>
      </c>
      <c r="D31" s="14">
        <v>432</v>
      </c>
      <c r="E31" s="15">
        <v>0.11111111111111099</v>
      </c>
    </row>
    <row r="32" spans="1:5" x14ac:dyDescent="0.25">
      <c r="A32" s="177" t="s">
        <v>37</v>
      </c>
      <c r="B32" s="13" t="s">
        <v>38</v>
      </c>
      <c r="C32" s="14">
        <v>26</v>
      </c>
      <c r="D32" s="14">
        <v>38</v>
      </c>
      <c r="E32" s="15">
        <v>-0.31578947368421101</v>
      </c>
    </row>
    <row r="33" spans="1:5" x14ac:dyDescent="0.25">
      <c r="A33" s="178"/>
      <c r="B33" s="13" t="s">
        <v>39</v>
      </c>
      <c r="C33" s="14">
        <v>8</v>
      </c>
      <c r="D33" s="14">
        <v>10</v>
      </c>
      <c r="E33" s="15">
        <v>-0.2</v>
      </c>
    </row>
    <row r="34" spans="1:5" x14ac:dyDescent="0.25">
      <c r="A34" s="178"/>
      <c r="B34" s="13" t="s">
        <v>40</v>
      </c>
      <c r="C34" s="14">
        <v>0</v>
      </c>
      <c r="D34" s="14">
        <v>1</v>
      </c>
      <c r="E34" s="15">
        <v>-1</v>
      </c>
    </row>
    <row r="35" spans="1:5" x14ac:dyDescent="0.25">
      <c r="A35" s="178"/>
      <c r="B35" s="13" t="s">
        <v>41</v>
      </c>
      <c r="C35" s="14">
        <v>2</v>
      </c>
      <c r="D35" s="14">
        <v>5</v>
      </c>
      <c r="E35" s="15">
        <v>-0.6</v>
      </c>
    </row>
    <row r="36" spans="1:5" x14ac:dyDescent="0.25">
      <c r="A36" s="179"/>
      <c r="B36" s="13" t="s">
        <v>42</v>
      </c>
      <c r="C36" s="14">
        <v>401</v>
      </c>
      <c r="D36" s="14">
        <v>339</v>
      </c>
      <c r="E36" s="15">
        <v>0.182890855457227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935</v>
      </c>
      <c r="D40" s="14">
        <v>793</v>
      </c>
      <c r="E40" s="15">
        <v>0.17906683480454</v>
      </c>
    </row>
    <row r="41" spans="1:5" x14ac:dyDescent="0.25">
      <c r="A41" s="12" t="s">
        <v>45</v>
      </c>
      <c r="B41" s="17"/>
      <c r="C41" s="14">
        <v>536</v>
      </c>
      <c r="D41" s="14">
        <v>567</v>
      </c>
      <c r="E41" s="15">
        <v>-5.4673721340387997E-2</v>
      </c>
    </row>
    <row r="42" spans="1:5" x14ac:dyDescent="0.25">
      <c r="A42" s="16"/>
    </row>
    <row r="43" spans="1:5" x14ac:dyDescent="0.25">
      <c r="A43" s="180" t="s">
        <v>46</v>
      </c>
      <c r="B43" s="180"/>
      <c r="C43" s="180"/>
      <c r="D43" s="180"/>
      <c r="E43" s="180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7" t="s">
        <v>47</v>
      </c>
      <c r="B45" s="13" t="s">
        <v>14</v>
      </c>
      <c r="C45" s="14">
        <v>318</v>
      </c>
      <c r="D45" s="14">
        <v>322</v>
      </c>
      <c r="E45" s="15">
        <v>-1.2422360248447201E-2</v>
      </c>
    </row>
    <row r="46" spans="1:5" x14ac:dyDescent="0.25">
      <c r="A46" s="178"/>
      <c r="B46" s="13" t="s">
        <v>48</v>
      </c>
      <c r="C46" s="14">
        <v>22</v>
      </c>
      <c r="D46" s="14">
        <v>15</v>
      </c>
      <c r="E46" s="15">
        <v>0.46666666666666701</v>
      </c>
    </row>
    <row r="47" spans="1:5" x14ac:dyDescent="0.25">
      <c r="A47" s="178"/>
      <c r="B47" s="13" t="s">
        <v>49</v>
      </c>
      <c r="C47" s="14">
        <v>608</v>
      </c>
      <c r="D47" s="14">
        <v>432</v>
      </c>
      <c r="E47" s="15">
        <v>0.407407407407407</v>
      </c>
    </row>
    <row r="48" spans="1:5" x14ac:dyDescent="0.25">
      <c r="A48" s="179"/>
      <c r="B48" s="13" t="s">
        <v>18</v>
      </c>
      <c r="C48" s="14">
        <v>264</v>
      </c>
      <c r="D48" s="14">
        <v>206</v>
      </c>
      <c r="E48" s="15">
        <v>0.28155339805825202</v>
      </c>
    </row>
    <row r="49" spans="1:5" x14ac:dyDescent="0.25">
      <c r="A49" s="177" t="s">
        <v>50</v>
      </c>
      <c r="B49" s="13" t="s">
        <v>51</v>
      </c>
      <c r="C49" s="14">
        <v>420</v>
      </c>
      <c r="D49" s="14">
        <v>305</v>
      </c>
      <c r="E49" s="15">
        <v>0.37704918032786899</v>
      </c>
    </row>
    <row r="50" spans="1:5" x14ac:dyDescent="0.25">
      <c r="A50" s="178"/>
      <c r="B50" s="13" t="s">
        <v>52</v>
      </c>
      <c r="C50" s="14">
        <v>23</v>
      </c>
      <c r="D50" s="14">
        <v>8</v>
      </c>
      <c r="E50" s="15">
        <v>1.875</v>
      </c>
    </row>
    <row r="51" spans="1:5" x14ac:dyDescent="0.25">
      <c r="A51" s="178"/>
      <c r="B51" s="13" t="s">
        <v>53</v>
      </c>
      <c r="C51" s="14">
        <v>42</v>
      </c>
      <c r="D51" s="14">
        <v>38</v>
      </c>
      <c r="E51" s="15">
        <v>0.105263157894737</v>
      </c>
    </row>
    <row r="52" spans="1:5" x14ac:dyDescent="0.25">
      <c r="A52" s="179"/>
      <c r="B52" s="13" t="s">
        <v>54</v>
      </c>
      <c r="C52" s="14">
        <v>9</v>
      </c>
      <c r="D52" s="14">
        <v>6</v>
      </c>
      <c r="E52" s="15">
        <v>0.5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7" t="s">
        <v>56</v>
      </c>
      <c r="B56" s="13" t="s">
        <v>49</v>
      </c>
      <c r="C56" s="14">
        <v>11</v>
      </c>
      <c r="D56" s="14">
        <v>8</v>
      </c>
      <c r="E56" s="15">
        <v>0.375</v>
      </c>
    </row>
    <row r="57" spans="1:5" x14ac:dyDescent="0.25">
      <c r="A57" s="178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14</v>
      </c>
      <c r="C58" s="14">
        <v>7</v>
      </c>
      <c r="D58" s="14">
        <v>7</v>
      </c>
      <c r="E58" s="15">
        <v>0</v>
      </c>
    </row>
    <row r="59" spans="1:5" x14ac:dyDescent="0.25">
      <c r="A59" s="178"/>
      <c r="B59" s="13" t="s">
        <v>18</v>
      </c>
      <c r="C59" s="14">
        <v>10</v>
      </c>
      <c r="D59" s="14">
        <v>8</v>
      </c>
      <c r="E59" s="15">
        <v>0.25</v>
      </c>
    </row>
    <row r="60" spans="1:5" x14ac:dyDescent="0.25">
      <c r="A60" s="178"/>
      <c r="B60" s="13" t="s">
        <v>57</v>
      </c>
      <c r="C60" s="14">
        <v>7</v>
      </c>
      <c r="D60" s="14">
        <v>5</v>
      </c>
      <c r="E60" s="15">
        <v>0.4</v>
      </c>
    </row>
    <row r="61" spans="1:5" x14ac:dyDescent="0.25">
      <c r="A61" s="179"/>
      <c r="B61" s="13" t="s">
        <v>58</v>
      </c>
      <c r="C61" s="14">
        <v>0</v>
      </c>
      <c r="D61" s="14">
        <v>1</v>
      </c>
      <c r="E61" s="15">
        <v>-1</v>
      </c>
    </row>
    <row r="62" spans="1:5" x14ac:dyDescent="0.25">
      <c r="A62" s="177" t="s">
        <v>59</v>
      </c>
      <c r="B62" s="13" t="s">
        <v>60</v>
      </c>
      <c r="C62" s="14">
        <v>9</v>
      </c>
      <c r="D62" s="14">
        <v>6</v>
      </c>
      <c r="E62" s="15">
        <v>0.5</v>
      </c>
    </row>
    <row r="63" spans="1:5" x14ac:dyDescent="0.25">
      <c r="A63" s="178"/>
      <c r="B63" s="13" t="s">
        <v>53</v>
      </c>
      <c r="C63" s="14">
        <v>0</v>
      </c>
      <c r="D63" s="14">
        <v>0</v>
      </c>
      <c r="E63" s="15">
        <v>0</v>
      </c>
    </row>
    <row r="64" spans="1:5" x14ac:dyDescent="0.25">
      <c r="A64" s="179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0</v>
      </c>
      <c r="D70" s="14">
        <v>2</v>
      </c>
      <c r="E70" s="15">
        <v>-1</v>
      </c>
    </row>
    <row r="71" spans="1:5" x14ac:dyDescent="0.25">
      <c r="A71" s="12" t="s">
        <v>33</v>
      </c>
      <c r="B71" s="17"/>
      <c r="C71" s="14">
        <v>0</v>
      </c>
      <c r="D71" s="14">
        <v>2</v>
      </c>
      <c r="E71" s="15">
        <v>-1</v>
      </c>
    </row>
    <row r="72" spans="1: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1"/>
      <c r="B76" s="13" t="s">
        <v>44</v>
      </c>
      <c r="C76" s="14">
        <v>0</v>
      </c>
      <c r="D76" s="14">
        <v>1</v>
      </c>
      <c r="E76" s="15">
        <v>-1</v>
      </c>
    </row>
    <row r="77" spans="1:5" x14ac:dyDescent="0.25">
      <c r="A77" s="182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25">
      <c r="A78" s="182"/>
      <c r="B78" s="13" t="s">
        <v>60</v>
      </c>
      <c r="C78" s="14">
        <v>0</v>
      </c>
      <c r="D78" s="14">
        <v>0</v>
      </c>
      <c r="E78" s="15">
        <v>0</v>
      </c>
    </row>
    <row r="79" spans="1:5" x14ac:dyDescent="0.25">
      <c r="A79" s="182"/>
      <c r="B79" s="13" t="s">
        <v>64</v>
      </c>
      <c r="C79" s="14">
        <v>0</v>
      </c>
      <c r="D79" s="14">
        <v>0</v>
      </c>
      <c r="E79" s="15">
        <v>0</v>
      </c>
    </row>
    <row r="80" spans="1:5" x14ac:dyDescent="0.25">
      <c r="A80" s="183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7" t="s">
        <v>67</v>
      </c>
      <c r="B84" s="13" t="s">
        <v>68</v>
      </c>
      <c r="C84" s="14">
        <v>536</v>
      </c>
      <c r="D84" s="14">
        <v>567</v>
      </c>
      <c r="E84" s="15">
        <v>-5.4673721340387997E-2</v>
      </c>
    </row>
    <row r="85" spans="1:5" x14ac:dyDescent="0.25">
      <c r="A85" s="179"/>
      <c r="B85" s="13" t="s">
        <v>69</v>
      </c>
      <c r="C85" s="14">
        <v>263</v>
      </c>
      <c r="D85" s="14">
        <v>304</v>
      </c>
      <c r="E85" s="15">
        <v>-0.134868421052631</v>
      </c>
    </row>
    <row r="86" spans="1:5" x14ac:dyDescent="0.25">
      <c r="A86" s="177" t="s">
        <v>70</v>
      </c>
      <c r="B86" s="13" t="s">
        <v>68</v>
      </c>
      <c r="C86" s="14">
        <v>343</v>
      </c>
      <c r="D86" s="14">
        <v>330</v>
      </c>
      <c r="E86" s="15">
        <v>3.9393939393939398E-2</v>
      </c>
    </row>
    <row r="87" spans="1:5" x14ac:dyDescent="0.25">
      <c r="A87" s="179"/>
      <c r="B87" s="13" t="s">
        <v>69</v>
      </c>
      <c r="C87" s="14">
        <v>211</v>
      </c>
      <c r="D87" s="14">
        <v>189</v>
      </c>
      <c r="E87" s="15">
        <v>0.11640211640211599</v>
      </c>
    </row>
    <row r="88" spans="1:5" x14ac:dyDescent="0.25">
      <c r="A88" s="177" t="s">
        <v>71</v>
      </c>
      <c r="B88" s="13" t="s">
        <v>68</v>
      </c>
      <c r="C88" s="14">
        <v>16</v>
      </c>
      <c r="D88" s="14">
        <v>17</v>
      </c>
      <c r="E88" s="15">
        <v>-5.8823529411764698E-2</v>
      </c>
    </row>
    <row r="89" spans="1:5" x14ac:dyDescent="0.25">
      <c r="A89" s="179"/>
      <c r="B89" s="13" t="s">
        <v>69</v>
      </c>
      <c r="C89" s="14">
        <v>6</v>
      </c>
      <c r="D89" s="14">
        <v>7</v>
      </c>
      <c r="E89" s="15">
        <v>-0.14285714285714299</v>
      </c>
    </row>
    <row r="90" spans="1:5" x14ac:dyDescent="0.25">
      <c r="A90" s="177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0" t="s">
        <v>73</v>
      </c>
      <c r="B93" s="180"/>
      <c r="C93" s="180"/>
      <c r="D93" s="180"/>
      <c r="E93" s="180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352</v>
      </c>
      <c r="D95" s="14">
        <v>315</v>
      </c>
      <c r="E95" s="15">
        <v>0.117460317460317</v>
      </c>
    </row>
    <row r="96" spans="1:5" x14ac:dyDescent="0.25">
      <c r="A96" s="12" t="s">
        <v>74</v>
      </c>
      <c r="B96" s="17"/>
      <c r="C96" s="14">
        <v>2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273</v>
      </c>
      <c r="D100" s="14">
        <v>273</v>
      </c>
      <c r="E100" s="15">
        <v>0</v>
      </c>
    </row>
    <row r="101" spans="1:5" x14ac:dyDescent="0.25">
      <c r="A101" s="12" t="s">
        <v>77</v>
      </c>
      <c r="B101" s="17"/>
      <c r="C101" s="14">
        <v>242</v>
      </c>
      <c r="D101" s="14">
        <v>248</v>
      </c>
      <c r="E101" s="15">
        <v>-2.4193548387096801E-2</v>
      </c>
    </row>
    <row r="102" spans="1:5" x14ac:dyDescent="0.25">
      <c r="A102" s="12" t="s">
        <v>74</v>
      </c>
      <c r="B102" s="17"/>
      <c r="C102" s="14">
        <v>2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0" t="s">
        <v>78</v>
      </c>
      <c r="B104" s="180"/>
      <c r="C104" s="180"/>
      <c r="D104" s="180"/>
      <c r="E104" s="180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7" t="s">
        <v>76</v>
      </c>
      <c r="B106" s="13" t="s">
        <v>79</v>
      </c>
      <c r="C106" s="14">
        <v>222</v>
      </c>
      <c r="D106" s="14">
        <v>230</v>
      </c>
      <c r="E106" s="15">
        <v>-3.4782608695652202E-2</v>
      </c>
    </row>
    <row r="107" spans="1:5" x14ac:dyDescent="0.25">
      <c r="A107" s="178"/>
      <c r="B107" s="13" t="s">
        <v>80</v>
      </c>
      <c r="C107" s="14">
        <v>61</v>
      </c>
      <c r="D107" s="14">
        <v>65</v>
      </c>
      <c r="E107" s="15">
        <v>-6.15384615384615E-2</v>
      </c>
    </row>
    <row r="108" spans="1:5" x14ac:dyDescent="0.25">
      <c r="A108" s="179"/>
      <c r="B108" s="13" t="s">
        <v>81</v>
      </c>
      <c r="C108" s="14">
        <v>31</v>
      </c>
      <c r="D108" s="14">
        <v>3</v>
      </c>
      <c r="E108" s="15">
        <v>9.3333333333333304</v>
      </c>
    </row>
    <row r="109" spans="1:5" x14ac:dyDescent="0.25">
      <c r="A109" s="177" t="s">
        <v>77</v>
      </c>
      <c r="B109" s="13" t="s">
        <v>82</v>
      </c>
      <c r="C109" s="14">
        <v>8</v>
      </c>
      <c r="D109" s="14">
        <v>9</v>
      </c>
      <c r="E109" s="15">
        <v>-0.11111111111111099</v>
      </c>
    </row>
    <row r="110" spans="1:5" x14ac:dyDescent="0.25">
      <c r="A110" s="179"/>
      <c r="B110" s="13" t="s">
        <v>81</v>
      </c>
      <c r="C110" s="14">
        <v>23</v>
      </c>
      <c r="D110" s="14">
        <v>31</v>
      </c>
      <c r="E110" s="15">
        <v>-0.25806451612903197</v>
      </c>
    </row>
    <row r="111" spans="1:5" x14ac:dyDescent="0.25">
      <c r="A111" s="12" t="s">
        <v>74</v>
      </c>
      <c r="B111" s="17"/>
      <c r="C111" s="14">
        <v>2</v>
      </c>
      <c r="D111" s="14">
        <v>0</v>
      </c>
      <c r="E111" s="15">
        <v>0</v>
      </c>
    </row>
    <row r="112" spans="1:5" x14ac:dyDescent="0.25">
      <c r="A112" s="16"/>
    </row>
    <row r="113" spans="1:5" x14ac:dyDescent="0.25">
      <c r="A113" s="180" t="s">
        <v>83</v>
      </c>
      <c r="B113" s="180"/>
      <c r="C113" s="180"/>
      <c r="D113" s="180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7" t="s">
        <v>76</v>
      </c>
      <c r="B115" s="13" t="s">
        <v>79</v>
      </c>
      <c r="C115" s="14">
        <v>8</v>
      </c>
      <c r="D115" s="14">
        <v>7</v>
      </c>
      <c r="E115" s="15">
        <v>0.14285714285714299</v>
      </c>
    </row>
    <row r="116" spans="1:5" x14ac:dyDescent="0.25">
      <c r="A116" s="178"/>
      <c r="B116" s="13" t="s">
        <v>80</v>
      </c>
      <c r="C116" s="14">
        <v>2</v>
      </c>
      <c r="D116" s="14">
        <v>5</v>
      </c>
      <c r="E116" s="15">
        <v>-0.6</v>
      </c>
    </row>
    <row r="117" spans="1:5" x14ac:dyDescent="0.25">
      <c r="A117" s="179"/>
      <c r="B117" s="13" t="s">
        <v>81</v>
      </c>
      <c r="C117" s="14">
        <v>2</v>
      </c>
      <c r="D117" s="14">
        <v>2</v>
      </c>
      <c r="E117" s="15">
        <v>0</v>
      </c>
    </row>
    <row r="118" spans="1:5" x14ac:dyDescent="0.25">
      <c r="A118" s="177" t="s">
        <v>77</v>
      </c>
      <c r="B118" s="13" t="s">
        <v>82</v>
      </c>
      <c r="C118" s="14">
        <v>0</v>
      </c>
      <c r="D118" s="14">
        <v>3</v>
      </c>
      <c r="E118" s="15">
        <v>-1</v>
      </c>
    </row>
    <row r="119" spans="1:5" x14ac:dyDescent="0.25">
      <c r="A119" s="179"/>
      <c r="B119" s="13" t="s">
        <v>81</v>
      </c>
      <c r="C119" s="14">
        <v>2</v>
      </c>
      <c r="D119" s="14">
        <v>1</v>
      </c>
      <c r="E119" s="15">
        <v>1</v>
      </c>
    </row>
    <row r="120" spans="1:5" x14ac:dyDescent="0.25">
      <c r="A120" s="12" t="s">
        <v>74</v>
      </c>
      <c r="B120" s="17"/>
      <c r="C120" s="14">
        <v>0</v>
      </c>
      <c r="D120" s="14">
        <v>1</v>
      </c>
      <c r="E120" s="15">
        <v>-1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7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88</v>
      </c>
      <c r="B126" s="13" t="s">
        <v>86</v>
      </c>
      <c r="C126" s="14">
        <v>16</v>
      </c>
      <c r="D126" s="14">
        <v>0</v>
      </c>
      <c r="E126" s="15">
        <v>0</v>
      </c>
    </row>
    <row r="127" spans="1:5" x14ac:dyDescent="0.25">
      <c r="A127" s="179"/>
      <c r="B127" s="13" t="s">
        <v>87</v>
      </c>
      <c r="C127" s="14">
        <v>256</v>
      </c>
      <c r="D127" s="14">
        <v>0</v>
      </c>
      <c r="E127" s="15">
        <v>0</v>
      </c>
    </row>
    <row r="128" spans="1:5" x14ac:dyDescent="0.25">
      <c r="A128" s="177" t="s">
        <v>89</v>
      </c>
      <c r="B128" s="13" t="s">
        <v>86</v>
      </c>
      <c r="C128" s="14">
        <v>1274</v>
      </c>
      <c r="D128" s="14">
        <v>1249</v>
      </c>
      <c r="E128" s="15">
        <v>2.0016012810248202E-2</v>
      </c>
    </row>
    <row r="129" spans="1:5" x14ac:dyDescent="0.25">
      <c r="A129" s="179"/>
      <c r="B129" s="13" t="s">
        <v>87</v>
      </c>
      <c r="C129" s="14">
        <v>3125</v>
      </c>
      <c r="D129" s="14">
        <v>3150</v>
      </c>
      <c r="E129" s="15">
        <v>-7.9365079365079395E-3</v>
      </c>
    </row>
    <row r="130" spans="1:5" x14ac:dyDescent="0.25">
      <c r="A130" s="177" t="s">
        <v>90</v>
      </c>
      <c r="B130" s="13" t="s">
        <v>86</v>
      </c>
      <c r="C130" s="14">
        <v>424</v>
      </c>
      <c r="D130" s="14">
        <v>443</v>
      </c>
      <c r="E130" s="15">
        <v>-4.2889390519187401E-2</v>
      </c>
    </row>
    <row r="131" spans="1:5" x14ac:dyDescent="0.25">
      <c r="A131" s="179"/>
      <c r="B131" s="13" t="s">
        <v>87</v>
      </c>
      <c r="C131" s="14">
        <v>1046</v>
      </c>
      <c r="D131" s="14">
        <v>1027</v>
      </c>
      <c r="E131" s="15">
        <v>1.85004868549172E-2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7" t="s">
        <v>92</v>
      </c>
      <c r="B135" s="13" t="s">
        <v>93</v>
      </c>
      <c r="C135" s="14">
        <v>39</v>
      </c>
      <c r="D135" s="14">
        <v>30</v>
      </c>
      <c r="E135" s="15">
        <v>0.3</v>
      </c>
    </row>
    <row r="136" spans="1:5" x14ac:dyDescent="0.25">
      <c r="A136" s="179"/>
      <c r="B136" s="13" t="s">
        <v>94</v>
      </c>
      <c r="C136" s="14">
        <v>3</v>
      </c>
      <c r="D136" s="14">
        <v>1</v>
      </c>
      <c r="E136" s="15">
        <v>2</v>
      </c>
    </row>
    <row r="137" spans="1:5" x14ac:dyDescent="0.25">
      <c r="A137" s="177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177" t="s">
        <v>96</v>
      </c>
      <c r="B139" s="13" t="s">
        <v>93</v>
      </c>
      <c r="C139" s="14">
        <v>9</v>
      </c>
      <c r="D139" s="14">
        <v>1</v>
      </c>
      <c r="E139" s="15">
        <v>8</v>
      </c>
    </row>
    <row r="140" spans="1:5" x14ac:dyDescent="0.25">
      <c r="A140" s="179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41</v>
      </c>
      <c r="D144" s="14">
        <v>29</v>
      </c>
      <c r="E144" s="15">
        <v>0.41379310344827602</v>
      </c>
    </row>
    <row r="145" spans="1:5" x14ac:dyDescent="0.25">
      <c r="A145" s="177" t="s">
        <v>100</v>
      </c>
      <c r="B145" s="13" t="s">
        <v>101</v>
      </c>
      <c r="C145" s="14">
        <v>1</v>
      </c>
      <c r="D145" s="14">
        <v>0</v>
      </c>
      <c r="E145" s="15">
        <v>0</v>
      </c>
    </row>
    <row r="146" spans="1:5" x14ac:dyDescent="0.25">
      <c r="A146" s="178"/>
      <c r="B146" s="13" t="s">
        <v>102</v>
      </c>
      <c r="C146" s="14">
        <v>12</v>
      </c>
      <c r="D146" s="14">
        <v>6</v>
      </c>
      <c r="E146" s="15">
        <v>1</v>
      </c>
    </row>
    <row r="147" spans="1:5" x14ac:dyDescent="0.25">
      <c r="A147" s="178"/>
      <c r="B147" s="13" t="s">
        <v>103</v>
      </c>
      <c r="C147" s="14">
        <v>4</v>
      </c>
      <c r="D147" s="14">
        <v>4</v>
      </c>
      <c r="E147" s="15">
        <v>0</v>
      </c>
    </row>
    <row r="148" spans="1:5" x14ac:dyDescent="0.25">
      <c r="A148" s="178"/>
      <c r="B148" s="13" t="s">
        <v>104</v>
      </c>
      <c r="C148" s="14">
        <v>1</v>
      </c>
      <c r="D148" s="14">
        <v>1</v>
      </c>
      <c r="E148" s="15">
        <v>0</v>
      </c>
    </row>
    <row r="149" spans="1:5" x14ac:dyDescent="0.25">
      <c r="A149" s="178"/>
      <c r="B149" s="13" t="s">
        <v>105</v>
      </c>
      <c r="C149" s="14">
        <v>22</v>
      </c>
      <c r="D149" s="14">
        <v>18</v>
      </c>
      <c r="E149" s="15">
        <v>0.22222222222222199</v>
      </c>
    </row>
    <row r="150" spans="1:5" x14ac:dyDescent="0.25">
      <c r="A150" s="179"/>
      <c r="B150" s="13" t="s">
        <v>106</v>
      </c>
      <c r="C150" s="14">
        <v>1</v>
      </c>
      <c r="D150" s="14">
        <v>0</v>
      </c>
      <c r="E150" s="15">
        <v>0</v>
      </c>
    </row>
    <row r="151" spans="1:5" x14ac:dyDescent="0.25">
      <c r="A151" s="177" t="s">
        <v>107</v>
      </c>
      <c r="B151" s="13" t="s">
        <v>108</v>
      </c>
      <c r="C151" s="14">
        <v>13</v>
      </c>
      <c r="D151" s="14">
        <v>4</v>
      </c>
      <c r="E151" s="15">
        <v>2.25</v>
      </c>
    </row>
    <row r="152" spans="1:5" x14ac:dyDescent="0.25">
      <c r="A152" s="179"/>
      <c r="B152" s="13" t="s">
        <v>109</v>
      </c>
      <c r="C152" s="14">
        <v>21</v>
      </c>
      <c r="D152" s="14">
        <v>36</v>
      </c>
      <c r="E152" s="15">
        <v>-0.41666666666666702</v>
      </c>
    </row>
    <row r="153" spans="1:5" x14ac:dyDescent="0.25">
      <c r="A153" s="177" t="s">
        <v>110</v>
      </c>
      <c r="B153" s="13" t="s">
        <v>14</v>
      </c>
      <c r="C153" s="14">
        <v>5</v>
      </c>
      <c r="D153" s="14">
        <v>12</v>
      </c>
      <c r="E153" s="15">
        <v>-0.58333333333333304</v>
      </c>
    </row>
    <row r="154" spans="1:5" x14ac:dyDescent="0.25">
      <c r="A154" s="179"/>
      <c r="B154" s="13" t="s">
        <v>18</v>
      </c>
      <c r="C154" s="14">
        <v>12</v>
      </c>
      <c r="D154" s="14">
        <v>5</v>
      </c>
      <c r="E154" s="15">
        <v>1.4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7" t="s">
        <v>113</v>
      </c>
      <c r="B159" s="13" t="s">
        <v>114</v>
      </c>
      <c r="C159" s="14">
        <v>95</v>
      </c>
      <c r="D159" s="14">
        <v>134</v>
      </c>
      <c r="E159" s="15">
        <v>-0.29104477611940299</v>
      </c>
    </row>
    <row r="160" spans="1:5" x14ac:dyDescent="0.25">
      <c r="A160" s="178"/>
      <c r="B160" s="13" t="s">
        <v>115</v>
      </c>
      <c r="C160" s="14">
        <v>81</v>
      </c>
      <c r="D160" s="14">
        <v>82</v>
      </c>
      <c r="E160" s="15">
        <v>-1.21951219512195E-2</v>
      </c>
    </row>
    <row r="161" spans="1:5" x14ac:dyDescent="0.25">
      <c r="A161" s="178"/>
      <c r="B161" s="13" t="s">
        <v>116</v>
      </c>
      <c r="C161" s="14">
        <v>264</v>
      </c>
      <c r="D161" s="14">
        <v>373</v>
      </c>
      <c r="E161" s="15">
        <v>-0.29222520107238598</v>
      </c>
    </row>
    <row r="162" spans="1:5" x14ac:dyDescent="0.25">
      <c r="A162" s="178"/>
      <c r="B162" s="13" t="s">
        <v>117</v>
      </c>
      <c r="C162" s="14">
        <v>18</v>
      </c>
      <c r="D162" s="14">
        <v>28</v>
      </c>
      <c r="E162" s="15">
        <v>-0.35714285714285698</v>
      </c>
    </row>
    <row r="163" spans="1:5" x14ac:dyDescent="0.25">
      <c r="A163" s="178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119</v>
      </c>
      <c r="C164" s="14">
        <v>0</v>
      </c>
      <c r="D164" s="14">
        <v>0</v>
      </c>
      <c r="E164" s="15">
        <v>0</v>
      </c>
    </row>
    <row r="165" spans="1:5" x14ac:dyDescent="0.25">
      <c r="A165" s="178"/>
      <c r="B165" s="13" t="s">
        <v>120</v>
      </c>
      <c r="C165" s="14">
        <v>145</v>
      </c>
      <c r="D165" s="14">
        <v>123</v>
      </c>
      <c r="E165" s="15">
        <v>0.17886178861788599</v>
      </c>
    </row>
    <row r="166" spans="1:5" x14ac:dyDescent="0.25">
      <c r="A166" s="178"/>
      <c r="B166" s="13" t="s">
        <v>121</v>
      </c>
      <c r="C166" s="14">
        <v>1</v>
      </c>
      <c r="D166" s="14">
        <v>1</v>
      </c>
      <c r="E166" s="15">
        <v>0</v>
      </c>
    </row>
    <row r="167" spans="1:5" x14ac:dyDescent="0.25">
      <c r="A167" s="178"/>
      <c r="B167" s="13" t="s">
        <v>122</v>
      </c>
      <c r="C167" s="14">
        <v>97</v>
      </c>
      <c r="D167" s="14">
        <v>138</v>
      </c>
      <c r="E167" s="15">
        <v>-0.29710144927536197</v>
      </c>
    </row>
    <row r="168" spans="1:5" x14ac:dyDescent="0.25">
      <c r="A168" s="178"/>
      <c r="B168" s="13" t="s">
        <v>123</v>
      </c>
      <c r="C168" s="14">
        <v>338</v>
      </c>
      <c r="D168" s="14">
        <v>262</v>
      </c>
      <c r="E168" s="15">
        <v>0.29007633587786202</v>
      </c>
    </row>
    <row r="169" spans="1:5" x14ac:dyDescent="0.25">
      <c r="A169" s="178"/>
      <c r="B169" s="13" t="s">
        <v>124</v>
      </c>
      <c r="C169" s="14">
        <v>27</v>
      </c>
      <c r="D169" s="14">
        <v>90</v>
      </c>
      <c r="E169" s="15">
        <v>-0.7</v>
      </c>
    </row>
    <row r="170" spans="1:5" x14ac:dyDescent="0.25">
      <c r="A170" s="178"/>
      <c r="B170" s="13" t="s">
        <v>125</v>
      </c>
      <c r="C170" s="14">
        <v>504</v>
      </c>
      <c r="D170" s="14">
        <v>462</v>
      </c>
      <c r="E170" s="15">
        <v>9.0909090909090898E-2</v>
      </c>
    </row>
    <row r="171" spans="1:5" x14ac:dyDescent="0.25">
      <c r="A171" s="178"/>
      <c r="B171" s="13" t="s">
        <v>126</v>
      </c>
      <c r="C171" s="14">
        <v>2</v>
      </c>
      <c r="D171" s="14">
        <v>1</v>
      </c>
      <c r="E171" s="15">
        <v>1</v>
      </c>
    </row>
    <row r="172" spans="1:5" x14ac:dyDescent="0.25">
      <c r="A172" s="178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128</v>
      </c>
      <c r="C173" s="14">
        <v>8</v>
      </c>
      <c r="D173" s="14">
        <v>5</v>
      </c>
      <c r="E173" s="15">
        <v>0.6</v>
      </c>
    </row>
    <row r="174" spans="1:5" x14ac:dyDescent="0.25">
      <c r="A174" s="178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130</v>
      </c>
      <c r="C175" s="14">
        <v>0</v>
      </c>
      <c r="D175" s="14">
        <v>0</v>
      </c>
      <c r="E175" s="15">
        <v>0</v>
      </c>
    </row>
    <row r="176" spans="1:5" x14ac:dyDescent="0.25">
      <c r="A176" s="178"/>
      <c r="B176" s="13" t="s">
        <v>131</v>
      </c>
      <c r="C176" s="14">
        <v>877</v>
      </c>
      <c r="D176" s="14">
        <v>39</v>
      </c>
      <c r="E176" s="15">
        <v>21.4871794871795</v>
      </c>
    </row>
    <row r="177" spans="1:5" x14ac:dyDescent="0.25">
      <c r="A177" s="178"/>
      <c r="B177" s="13" t="s">
        <v>132</v>
      </c>
      <c r="C177" s="14">
        <v>26</v>
      </c>
      <c r="D177" s="14">
        <v>29</v>
      </c>
      <c r="E177" s="15">
        <v>-0.10344827586206901</v>
      </c>
    </row>
    <row r="178" spans="1:5" x14ac:dyDescent="0.25">
      <c r="A178" s="178"/>
      <c r="B178" s="13" t="s">
        <v>133</v>
      </c>
      <c r="C178" s="14">
        <v>200</v>
      </c>
      <c r="D178" s="14">
        <v>13</v>
      </c>
      <c r="E178" s="15">
        <v>14.384615384615399</v>
      </c>
    </row>
    <row r="179" spans="1:5" x14ac:dyDescent="0.25">
      <c r="A179" s="178"/>
      <c r="B179" s="13" t="s">
        <v>134</v>
      </c>
      <c r="C179" s="14">
        <v>114</v>
      </c>
      <c r="D179" s="14">
        <v>312</v>
      </c>
      <c r="E179" s="15">
        <v>-0.63461538461538503</v>
      </c>
    </row>
    <row r="180" spans="1:5" x14ac:dyDescent="0.25">
      <c r="A180" s="178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136</v>
      </c>
      <c r="C181" s="14">
        <v>2</v>
      </c>
      <c r="D181" s="14">
        <v>8</v>
      </c>
      <c r="E181" s="15">
        <v>-0.75</v>
      </c>
    </row>
    <row r="182" spans="1:5" x14ac:dyDescent="0.25">
      <c r="A182" s="178"/>
      <c r="B182" s="13" t="s">
        <v>137</v>
      </c>
      <c r="C182" s="14">
        <v>15</v>
      </c>
      <c r="D182" s="14">
        <v>36</v>
      </c>
      <c r="E182" s="15">
        <v>-0.58333333333333304</v>
      </c>
    </row>
    <row r="183" spans="1:5" x14ac:dyDescent="0.25">
      <c r="A183" s="178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139</v>
      </c>
      <c r="C184" s="14">
        <v>10</v>
      </c>
      <c r="D184" s="14">
        <v>6</v>
      </c>
      <c r="E184" s="15">
        <v>0.66666666666666696</v>
      </c>
    </row>
    <row r="185" spans="1:5" x14ac:dyDescent="0.25">
      <c r="A185" s="178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25">
      <c r="A186" s="178"/>
      <c r="B186" s="13" t="s">
        <v>141</v>
      </c>
      <c r="C186" s="14">
        <v>2</v>
      </c>
      <c r="D186" s="14">
        <v>0</v>
      </c>
      <c r="E186" s="15">
        <v>0</v>
      </c>
    </row>
    <row r="187" spans="1:5" x14ac:dyDescent="0.25">
      <c r="A187" s="178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25">
      <c r="A188" s="178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145</v>
      </c>
      <c r="C190" s="14">
        <v>76</v>
      </c>
      <c r="D190" s="14">
        <v>200</v>
      </c>
      <c r="E190" s="15">
        <v>-0.62</v>
      </c>
    </row>
    <row r="191" spans="1:5" x14ac:dyDescent="0.25">
      <c r="A191" s="178"/>
      <c r="B191" s="13" t="s">
        <v>146</v>
      </c>
      <c r="C191" s="14">
        <v>155</v>
      </c>
      <c r="D191" s="14">
        <v>0</v>
      </c>
      <c r="E191" s="15">
        <v>0</v>
      </c>
    </row>
    <row r="192" spans="1:5" x14ac:dyDescent="0.25">
      <c r="A192" s="178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148</v>
      </c>
      <c r="C193" s="14">
        <v>768</v>
      </c>
      <c r="D193" s="14">
        <v>140</v>
      </c>
      <c r="E193" s="15">
        <v>4.4857142857142902</v>
      </c>
    </row>
    <row r="194" spans="1:5" x14ac:dyDescent="0.25">
      <c r="A194" s="178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151</v>
      </c>
      <c r="C196" s="14">
        <v>8</v>
      </c>
      <c r="D196" s="14">
        <v>16</v>
      </c>
      <c r="E196" s="15">
        <v>-0.5</v>
      </c>
    </row>
    <row r="197" spans="1:5" x14ac:dyDescent="0.25">
      <c r="A197" s="178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25">
      <c r="A198" s="178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25">
      <c r="A199" s="178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156</v>
      </c>
      <c r="B201" s="13" t="s">
        <v>157</v>
      </c>
      <c r="C201" s="14">
        <v>199</v>
      </c>
      <c r="D201" s="14">
        <v>286</v>
      </c>
      <c r="E201" s="15">
        <v>-0.304195804195804</v>
      </c>
    </row>
    <row r="202" spans="1:5" x14ac:dyDescent="0.25">
      <c r="A202" s="178"/>
      <c r="B202" s="13" t="s">
        <v>115</v>
      </c>
      <c r="C202" s="14">
        <v>204</v>
      </c>
      <c r="D202" s="14">
        <v>230</v>
      </c>
      <c r="E202" s="15">
        <v>-0.113043478260869</v>
      </c>
    </row>
    <row r="203" spans="1:5" x14ac:dyDescent="0.25">
      <c r="A203" s="178"/>
      <c r="B203" s="13" t="s">
        <v>158</v>
      </c>
      <c r="C203" s="14">
        <v>443</v>
      </c>
      <c r="D203" s="14">
        <v>869</v>
      </c>
      <c r="E203" s="15">
        <v>-0.49021864211737598</v>
      </c>
    </row>
    <row r="204" spans="1:5" x14ac:dyDescent="0.25">
      <c r="A204" s="178"/>
      <c r="B204" s="13" t="s">
        <v>117</v>
      </c>
      <c r="C204" s="14">
        <v>71</v>
      </c>
      <c r="D204" s="14">
        <v>110</v>
      </c>
      <c r="E204" s="15">
        <v>-0.354545454545454</v>
      </c>
    </row>
    <row r="205" spans="1:5" x14ac:dyDescent="0.25">
      <c r="A205" s="178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119</v>
      </c>
      <c r="C206" s="14">
        <v>5</v>
      </c>
      <c r="D206" s="14">
        <v>3</v>
      </c>
      <c r="E206" s="15">
        <v>0.66666666666666696</v>
      </c>
    </row>
    <row r="207" spans="1:5" x14ac:dyDescent="0.25">
      <c r="A207" s="178"/>
      <c r="B207" s="13" t="s">
        <v>120</v>
      </c>
      <c r="C207" s="14">
        <v>211</v>
      </c>
      <c r="D207" s="14">
        <v>278</v>
      </c>
      <c r="E207" s="15">
        <v>-0.24100719424460401</v>
      </c>
    </row>
    <row r="208" spans="1:5" x14ac:dyDescent="0.25">
      <c r="A208" s="178"/>
      <c r="B208" s="13" t="s">
        <v>159</v>
      </c>
      <c r="C208" s="14">
        <v>3</v>
      </c>
      <c r="D208" s="14">
        <v>2</v>
      </c>
      <c r="E208" s="15">
        <v>0.5</v>
      </c>
    </row>
    <row r="209" spans="1:5" x14ac:dyDescent="0.25">
      <c r="A209" s="178"/>
      <c r="B209" s="13" t="s">
        <v>122</v>
      </c>
      <c r="C209" s="14">
        <v>187</v>
      </c>
      <c r="D209" s="14">
        <v>318</v>
      </c>
      <c r="E209" s="15">
        <v>-0.41194968553459099</v>
      </c>
    </row>
    <row r="210" spans="1:5" x14ac:dyDescent="0.25">
      <c r="A210" s="178"/>
      <c r="B210" s="13" t="s">
        <v>160</v>
      </c>
      <c r="C210" s="14">
        <v>624</v>
      </c>
      <c r="D210" s="14">
        <v>700</v>
      </c>
      <c r="E210" s="15">
        <v>-0.108571428571428</v>
      </c>
    </row>
    <row r="211" spans="1:5" x14ac:dyDescent="0.25">
      <c r="A211" s="178"/>
      <c r="B211" s="13" t="s">
        <v>124</v>
      </c>
      <c r="C211" s="14">
        <v>55</v>
      </c>
      <c r="D211" s="14">
        <v>131</v>
      </c>
      <c r="E211" s="15">
        <v>-0.58015267175572505</v>
      </c>
    </row>
    <row r="212" spans="1:5" x14ac:dyDescent="0.25">
      <c r="A212" s="178"/>
      <c r="B212" s="13" t="s">
        <v>125</v>
      </c>
      <c r="C212" s="14">
        <v>968</v>
      </c>
      <c r="D212" s="14">
        <v>1004</v>
      </c>
      <c r="E212" s="15">
        <v>-3.58565737051793E-2</v>
      </c>
    </row>
    <row r="213" spans="1:5" x14ac:dyDescent="0.25">
      <c r="A213" s="178"/>
      <c r="B213" s="13" t="s">
        <v>126</v>
      </c>
      <c r="C213" s="14">
        <v>8</v>
      </c>
      <c r="D213" s="14">
        <v>2</v>
      </c>
      <c r="E213" s="15">
        <v>3</v>
      </c>
    </row>
    <row r="214" spans="1:5" x14ac:dyDescent="0.25">
      <c r="A214" s="178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178"/>
      <c r="B215" s="13" t="s">
        <v>128</v>
      </c>
      <c r="C215" s="14">
        <v>9</v>
      </c>
      <c r="D215" s="14">
        <v>10</v>
      </c>
      <c r="E215" s="15">
        <v>-0.1</v>
      </c>
    </row>
    <row r="216" spans="1:5" x14ac:dyDescent="0.25">
      <c r="A216" s="178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78"/>
      <c r="B217" s="13" t="s">
        <v>130</v>
      </c>
      <c r="C217" s="14">
        <v>0</v>
      </c>
      <c r="D217" s="14">
        <v>0</v>
      </c>
      <c r="E217" s="15">
        <v>0</v>
      </c>
    </row>
    <row r="218" spans="1:5" x14ac:dyDescent="0.25">
      <c r="A218" s="178"/>
      <c r="B218" s="13" t="s">
        <v>131</v>
      </c>
      <c r="C218" s="14">
        <v>0</v>
      </c>
      <c r="D218" s="14">
        <v>11</v>
      </c>
      <c r="E218" s="15">
        <v>-1</v>
      </c>
    </row>
    <row r="219" spans="1:5" x14ac:dyDescent="0.25">
      <c r="A219" s="178"/>
      <c r="B219" s="13" t="s">
        <v>132</v>
      </c>
      <c r="C219" s="14">
        <v>14</v>
      </c>
      <c r="D219" s="14">
        <v>45</v>
      </c>
      <c r="E219" s="15">
        <v>-0.68888888888888899</v>
      </c>
    </row>
    <row r="220" spans="1:5" x14ac:dyDescent="0.25">
      <c r="A220" s="178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25">
      <c r="A221" s="178"/>
      <c r="B221" s="13" t="s">
        <v>134</v>
      </c>
      <c r="C221" s="14">
        <v>346</v>
      </c>
      <c r="D221" s="14">
        <v>892</v>
      </c>
      <c r="E221" s="15">
        <v>-0.61210762331838597</v>
      </c>
    </row>
    <row r="222" spans="1:5" x14ac:dyDescent="0.25">
      <c r="A222" s="178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25">
      <c r="A223" s="178"/>
      <c r="B223" s="13" t="s">
        <v>136</v>
      </c>
      <c r="C223" s="14">
        <v>0</v>
      </c>
      <c r="D223" s="14">
        <v>12</v>
      </c>
      <c r="E223" s="15">
        <v>-1</v>
      </c>
    </row>
    <row r="224" spans="1:5" x14ac:dyDescent="0.25">
      <c r="A224" s="178"/>
      <c r="B224" s="13" t="s">
        <v>137</v>
      </c>
      <c r="C224" s="14">
        <v>34</v>
      </c>
      <c r="D224" s="14">
        <v>88</v>
      </c>
      <c r="E224" s="15">
        <v>-0.61363636363636398</v>
      </c>
    </row>
    <row r="225" spans="1:5" x14ac:dyDescent="0.25">
      <c r="A225" s="178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78"/>
      <c r="B226" s="13" t="s">
        <v>139</v>
      </c>
      <c r="C226" s="14">
        <v>13</v>
      </c>
      <c r="D226" s="14">
        <v>14</v>
      </c>
      <c r="E226" s="15">
        <v>-7.1428571428571397E-2</v>
      </c>
    </row>
    <row r="227" spans="1:5" x14ac:dyDescent="0.25">
      <c r="A227" s="178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25">
      <c r="A228" s="178"/>
      <c r="B228" s="13" t="s">
        <v>141</v>
      </c>
      <c r="C228" s="14">
        <v>4</v>
      </c>
      <c r="D228" s="14">
        <v>4</v>
      </c>
      <c r="E228" s="15">
        <v>0</v>
      </c>
    </row>
    <row r="229" spans="1:5" x14ac:dyDescent="0.25">
      <c r="A229" s="178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25">
      <c r="A230" s="178"/>
      <c r="B230" s="13" t="s">
        <v>143</v>
      </c>
      <c r="C230" s="14">
        <v>0</v>
      </c>
      <c r="D230" s="14">
        <v>0</v>
      </c>
      <c r="E230" s="15">
        <v>0</v>
      </c>
    </row>
    <row r="231" spans="1:5" x14ac:dyDescent="0.25">
      <c r="A231" s="178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25">
      <c r="A232" s="178"/>
      <c r="B232" s="13" t="s">
        <v>145</v>
      </c>
      <c r="C232" s="14">
        <v>145</v>
      </c>
      <c r="D232" s="14">
        <v>422</v>
      </c>
      <c r="E232" s="15">
        <v>-0.65639810426540302</v>
      </c>
    </row>
    <row r="233" spans="1:5" x14ac:dyDescent="0.25">
      <c r="A233" s="178"/>
      <c r="B233" s="13" t="s">
        <v>146</v>
      </c>
      <c r="C233" s="14">
        <v>301</v>
      </c>
      <c r="D233" s="14">
        <v>0</v>
      </c>
      <c r="E233" s="15">
        <v>0</v>
      </c>
    </row>
    <row r="234" spans="1:5" x14ac:dyDescent="0.25">
      <c r="A234" s="178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25">
      <c r="A235" s="178"/>
      <c r="B235" s="13" t="s">
        <v>148</v>
      </c>
      <c r="C235" s="14">
        <v>1</v>
      </c>
      <c r="D235" s="14">
        <v>2</v>
      </c>
      <c r="E235" s="15">
        <v>-0.5</v>
      </c>
    </row>
    <row r="236" spans="1:5" x14ac:dyDescent="0.25">
      <c r="A236" s="178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25">
      <c r="A237" s="178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25">
      <c r="A238" s="178"/>
      <c r="B238" s="13" t="s">
        <v>151</v>
      </c>
      <c r="C238" s="14">
        <v>31</v>
      </c>
      <c r="D238" s="14">
        <v>50</v>
      </c>
      <c r="E238" s="15">
        <v>-0.38</v>
      </c>
    </row>
    <row r="239" spans="1:5" x14ac:dyDescent="0.25">
      <c r="A239" s="178"/>
      <c r="B239" s="13" t="s">
        <v>152</v>
      </c>
      <c r="C239" s="14">
        <v>0</v>
      </c>
      <c r="D239" s="14">
        <v>0</v>
      </c>
      <c r="E239" s="15">
        <v>0</v>
      </c>
    </row>
    <row r="240" spans="1:5" x14ac:dyDescent="0.25">
      <c r="A240" s="178"/>
      <c r="B240" s="13" t="s">
        <v>153</v>
      </c>
      <c r="C240" s="14">
        <v>0</v>
      </c>
      <c r="D240" s="14">
        <v>0</v>
      </c>
      <c r="E240" s="15">
        <v>0</v>
      </c>
    </row>
    <row r="241" spans="1:5" x14ac:dyDescent="0.25">
      <c r="A241" s="178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179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15</v>
      </c>
      <c r="D246" s="14">
        <v>260</v>
      </c>
      <c r="E246" s="15">
        <v>-0.94230769230769196</v>
      </c>
    </row>
    <row r="247" spans="1:5" x14ac:dyDescent="0.25">
      <c r="A247" s="12" t="s">
        <v>165</v>
      </c>
      <c r="B247" s="17"/>
      <c r="C247" s="14">
        <v>2</v>
      </c>
      <c r="D247" s="14">
        <v>55</v>
      </c>
      <c r="E247" s="15">
        <v>-0.96363636363636396</v>
      </c>
    </row>
    <row r="248" spans="1:5" x14ac:dyDescent="0.25">
      <c r="A248" s="12" t="s">
        <v>166</v>
      </c>
      <c r="B248" s="17"/>
      <c r="C248" s="14">
        <v>4</v>
      </c>
      <c r="D248" s="14">
        <v>103</v>
      </c>
      <c r="E248" s="15">
        <v>-0.961165048543689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8</v>
      </c>
      <c r="D252" s="14">
        <v>3</v>
      </c>
      <c r="E252" s="15">
        <v>1.6666666666666701</v>
      </c>
    </row>
    <row r="253" spans="1:5" x14ac:dyDescent="0.25">
      <c r="A253" s="177" t="s">
        <v>169</v>
      </c>
      <c r="B253" s="13" t="s">
        <v>170</v>
      </c>
      <c r="C253" s="14">
        <v>1</v>
      </c>
      <c r="D253" s="14">
        <v>1</v>
      </c>
      <c r="E253" s="15">
        <v>0</v>
      </c>
    </row>
    <row r="254" spans="1:5" x14ac:dyDescent="0.25">
      <c r="A254" s="178"/>
      <c r="B254" s="13" t="s">
        <v>171</v>
      </c>
      <c r="C254" s="14">
        <v>10</v>
      </c>
      <c r="D254" s="14">
        <v>0</v>
      </c>
      <c r="E254" s="15">
        <v>0</v>
      </c>
    </row>
    <row r="255" spans="1:5" x14ac:dyDescent="0.25">
      <c r="A255" s="179"/>
      <c r="B255" s="13" t="s">
        <v>172</v>
      </c>
      <c r="C255" s="14">
        <v>0</v>
      </c>
      <c r="D255" s="14">
        <v>0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11</v>
      </c>
      <c r="D257" s="14">
        <v>6</v>
      </c>
      <c r="E257" s="15">
        <v>0.83333333333333304</v>
      </c>
    </row>
    <row r="258" spans="1:5" x14ac:dyDescent="0.25">
      <c r="A258" s="12" t="s">
        <v>106</v>
      </c>
      <c r="B258" s="17"/>
      <c r="C258" s="14">
        <v>12</v>
      </c>
      <c r="D258" s="14">
        <v>17</v>
      </c>
      <c r="E258" s="15">
        <v>-0.29411764705882298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7</v>
      </c>
      <c r="D262" s="14">
        <v>5</v>
      </c>
      <c r="E262" s="15">
        <v>0.4</v>
      </c>
    </row>
    <row r="263" spans="1:5" x14ac:dyDescent="0.25">
      <c r="A263" s="177" t="s">
        <v>64</v>
      </c>
      <c r="B263" s="13" t="s">
        <v>177</v>
      </c>
      <c r="C263" s="14">
        <v>9</v>
      </c>
      <c r="D263" s="14">
        <v>7</v>
      </c>
      <c r="E263" s="15">
        <v>0.28571428571428598</v>
      </c>
    </row>
    <row r="264" spans="1:5" x14ac:dyDescent="0.25">
      <c r="A264" s="179"/>
      <c r="B264" s="13" t="s">
        <v>106</v>
      </c>
      <c r="C264" s="14">
        <v>0</v>
      </c>
      <c r="D264" s="14">
        <v>18</v>
      </c>
      <c r="E264" s="15">
        <v>-1</v>
      </c>
    </row>
    <row r="265" spans="1:5" x14ac:dyDescent="0.25">
      <c r="A265" s="12" t="s">
        <v>178</v>
      </c>
      <c r="B265" s="17"/>
      <c r="C265" s="14">
        <v>24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7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179"/>
      <c r="B272" s="13" t="s">
        <v>184</v>
      </c>
      <c r="C272" s="14">
        <v>4</v>
      </c>
      <c r="D272" s="14">
        <v>8</v>
      </c>
      <c r="E272" s="15">
        <v>-0.5</v>
      </c>
    </row>
    <row r="273" spans="1:5" x14ac:dyDescent="0.25">
      <c r="A273" s="12" t="s">
        <v>185</v>
      </c>
      <c r="B273" s="17"/>
      <c r="C273" s="14">
        <v>0</v>
      </c>
      <c r="D273" s="14">
        <v>3</v>
      </c>
      <c r="E273" s="15">
        <v>-1</v>
      </c>
    </row>
    <row r="274" spans="1:5" x14ac:dyDescent="0.25">
      <c r="A274" s="12" t="s">
        <v>186</v>
      </c>
      <c r="B274" s="17"/>
      <c r="C274" s="14">
        <v>0</v>
      </c>
      <c r="D274" s="14">
        <v>3</v>
      </c>
      <c r="E274" s="15">
        <v>-1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25">
      <c r="A283" s="184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25">
      <c r="A284" s="185"/>
      <c r="B284" s="13" t="s">
        <v>195</v>
      </c>
      <c r="C284" s="14">
        <v>193</v>
      </c>
      <c r="D284" s="14">
        <v>171</v>
      </c>
      <c r="E284" s="22">
        <v>0</v>
      </c>
    </row>
    <row r="285" spans="1:5" x14ac:dyDescent="0.25">
      <c r="A285" s="186"/>
      <c r="B285" s="13" t="s">
        <v>196</v>
      </c>
      <c r="C285" s="14">
        <v>6</v>
      </c>
      <c r="D285" s="14">
        <v>4</v>
      </c>
      <c r="E285" s="22">
        <v>0</v>
      </c>
    </row>
    <row r="286" spans="1:5" x14ac:dyDescent="0.25">
      <c r="A286" s="184" t="s">
        <v>197</v>
      </c>
      <c r="B286" s="13" t="s">
        <v>198</v>
      </c>
      <c r="C286" s="14">
        <v>1</v>
      </c>
      <c r="D286" s="14">
        <v>2</v>
      </c>
      <c r="E286" s="22">
        <v>0</v>
      </c>
    </row>
    <row r="287" spans="1:5" x14ac:dyDescent="0.25">
      <c r="A287" s="185"/>
      <c r="B287" s="13" t="s">
        <v>199</v>
      </c>
      <c r="C287" s="14">
        <v>6</v>
      </c>
      <c r="D287" s="14">
        <v>4</v>
      </c>
      <c r="E287" s="22">
        <v>0</v>
      </c>
    </row>
    <row r="288" spans="1:5" x14ac:dyDescent="0.25">
      <c r="A288" s="186"/>
      <c r="B288" s="13" t="s">
        <v>200</v>
      </c>
      <c r="C288" s="14">
        <v>0</v>
      </c>
      <c r="D288" s="14">
        <v>0</v>
      </c>
      <c r="E288" s="22">
        <v>0</v>
      </c>
    </row>
    <row r="289" spans="1:5" x14ac:dyDescent="0.25">
      <c r="A289" s="21" t="s">
        <v>201</v>
      </c>
      <c r="B289" s="13" t="s">
        <v>202</v>
      </c>
      <c r="C289" s="14">
        <v>19</v>
      </c>
      <c r="D289" s="14">
        <v>5</v>
      </c>
      <c r="E289" s="22">
        <v>2</v>
      </c>
    </row>
    <row r="290" spans="1:5" x14ac:dyDescent="0.25">
      <c r="A290" s="184" t="s">
        <v>203</v>
      </c>
      <c r="B290" s="13" t="s">
        <v>204</v>
      </c>
      <c r="C290" s="14">
        <v>48</v>
      </c>
      <c r="D290" s="14">
        <v>65</v>
      </c>
      <c r="E290" s="22">
        <v>5</v>
      </c>
    </row>
    <row r="291" spans="1:5" x14ac:dyDescent="0.25">
      <c r="A291" s="185"/>
      <c r="B291" s="13" t="s">
        <v>205</v>
      </c>
      <c r="C291" s="14">
        <v>0</v>
      </c>
      <c r="D291" s="14">
        <v>0</v>
      </c>
      <c r="E291" s="22">
        <v>0</v>
      </c>
    </row>
    <row r="292" spans="1:5" x14ac:dyDescent="0.25">
      <c r="A292" s="186"/>
      <c r="B292" s="13" t="s">
        <v>206</v>
      </c>
      <c r="C292" s="14">
        <v>7</v>
      </c>
      <c r="D292" s="14">
        <v>6</v>
      </c>
      <c r="E292" s="22">
        <v>0</v>
      </c>
    </row>
    <row r="293" spans="1:5" x14ac:dyDescent="0.25">
      <c r="A293" s="21" t="s">
        <v>207</v>
      </c>
      <c r="B293" s="13" t="s">
        <v>208</v>
      </c>
      <c r="C293" s="14">
        <v>0</v>
      </c>
      <c r="D293" s="14">
        <v>0</v>
      </c>
      <c r="E293" s="22">
        <v>0</v>
      </c>
    </row>
    <row r="294" spans="1:5" x14ac:dyDescent="0.25">
      <c r="A294" s="184" t="s">
        <v>209</v>
      </c>
      <c r="B294" s="13" t="s">
        <v>200</v>
      </c>
      <c r="C294" s="14">
        <v>0</v>
      </c>
      <c r="D294" s="14">
        <v>0</v>
      </c>
      <c r="E294" s="22">
        <v>0</v>
      </c>
    </row>
    <row r="295" spans="1:5" x14ac:dyDescent="0.25">
      <c r="A295" s="185"/>
      <c r="B295" s="13" t="s">
        <v>210</v>
      </c>
      <c r="C295" s="14">
        <v>3</v>
      </c>
      <c r="D295" s="14">
        <v>5</v>
      </c>
      <c r="E295" s="22">
        <v>4</v>
      </c>
    </row>
    <row r="296" spans="1:5" x14ac:dyDescent="0.25">
      <c r="A296" s="186"/>
      <c r="B296" s="13" t="s">
        <v>211</v>
      </c>
      <c r="C296" s="14">
        <v>0</v>
      </c>
      <c r="D296" s="14">
        <v>0</v>
      </c>
      <c r="E296" s="22">
        <v>0</v>
      </c>
    </row>
    <row r="297" spans="1:5" x14ac:dyDescent="0.25">
      <c r="A297" s="184" t="s">
        <v>212</v>
      </c>
      <c r="B297" s="13" t="s">
        <v>213</v>
      </c>
      <c r="C297" s="14">
        <v>6</v>
      </c>
      <c r="D297" s="14">
        <v>9</v>
      </c>
      <c r="E297" s="22">
        <v>3</v>
      </c>
    </row>
    <row r="298" spans="1:5" x14ac:dyDescent="0.25">
      <c r="A298" s="185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25">
      <c r="A299" s="185"/>
      <c r="B299" s="13" t="s">
        <v>215</v>
      </c>
      <c r="C299" s="14">
        <v>52</v>
      </c>
      <c r="D299" s="14">
        <v>106</v>
      </c>
      <c r="E299" s="22">
        <v>27</v>
      </c>
    </row>
    <row r="300" spans="1:5" x14ac:dyDescent="0.25">
      <c r="A300" s="185"/>
      <c r="B300" s="13" t="s">
        <v>216</v>
      </c>
      <c r="C300" s="14">
        <v>72</v>
      </c>
      <c r="D300" s="14">
        <v>153</v>
      </c>
      <c r="E300" s="22">
        <v>0</v>
      </c>
    </row>
    <row r="301" spans="1:5" x14ac:dyDescent="0.25">
      <c r="A301" s="185"/>
      <c r="B301" s="13" t="s">
        <v>217</v>
      </c>
      <c r="C301" s="14">
        <v>26</v>
      </c>
      <c r="D301" s="14">
        <v>16</v>
      </c>
      <c r="E301" s="22">
        <v>0</v>
      </c>
    </row>
    <row r="302" spans="1:5" x14ac:dyDescent="0.25">
      <c r="A302" s="185"/>
      <c r="B302" s="13" t="s">
        <v>218</v>
      </c>
      <c r="C302" s="14">
        <v>59</v>
      </c>
      <c r="D302" s="14">
        <v>132</v>
      </c>
      <c r="E302" s="22">
        <v>44</v>
      </c>
    </row>
    <row r="303" spans="1:5" x14ac:dyDescent="0.25">
      <c r="A303" s="185"/>
      <c r="B303" s="13" t="s">
        <v>219</v>
      </c>
      <c r="C303" s="14">
        <v>22</v>
      </c>
      <c r="D303" s="14">
        <v>53</v>
      </c>
      <c r="E303" s="22">
        <v>0</v>
      </c>
    </row>
    <row r="304" spans="1:5" x14ac:dyDescent="0.25">
      <c r="A304" s="185"/>
      <c r="B304" s="13" t="s">
        <v>220</v>
      </c>
      <c r="C304" s="14">
        <v>0</v>
      </c>
      <c r="D304" s="14">
        <v>0</v>
      </c>
      <c r="E304" s="22">
        <v>0</v>
      </c>
    </row>
    <row r="305" spans="1:5" x14ac:dyDescent="0.25">
      <c r="A305" s="185"/>
      <c r="B305" s="13" t="s">
        <v>221</v>
      </c>
      <c r="C305" s="14">
        <v>80</v>
      </c>
      <c r="D305" s="14">
        <v>32</v>
      </c>
      <c r="E305" s="22">
        <v>54</v>
      </c>
    </row>
    <row r="306" spans="1:5" x14ac:dyDescent="0.25">
      <c r="A306" s="185"/>
      <c r="B306" s="13" t="s">
        <v>222</v>
      </c>
      <c r="C306" s="14">
        <v>0</v>
      </c>
      <c r="D306" s="14">
        <v>0</v>
      </c>
      <c r="E306" s="22">
        <v>0</v>
      </c>
    </row>
    <row r="307" spans="1:5" x14ac:dyDescent="0.25">
      <c r="A307" s="185"/>
      <c r="B307" s="13" t="s">
        <v>223</v>
      </c>
      <c r="C307" s="14">
        <v>0</v>
      </c>
      <c r="D307" s="14">
        <v>0</v>
      </c>
      <c r="E307" s="22">
        <v>0</v>
      </c>
    </row>
    <row r="308" spans="1:5" x14ac:dyDescent="0.25">
      <c r="A308" s="185"/>
      <c r="B308" s="13" t="s">
        <v>224</v>
      </c>
      <c r="C308" s="14">
        <v>63</v>
      </c>
      <c r="D308" s="14">
        <v>126</v>
      </c>
      <c r="E308" s="22">
        <v>31</v>
      </c>
    </row>
    <row r="309" spans="1:5" x14ac:dyDescent="0.25">
      <c r="A309" s="185"/>
      <c r="B309" s="13" t="s">
        <v>225</v>
      </c>
      <c r="C309" s="14">
        <v>30</v>
      </c>
      <c r="D309" s="14">
        <v>50</v>
      </c>
      <c r="E309" s="22">
        <v>0</v>
      </c>
    </row>
    <row r="310" spans="1:5" x14ac:dyDescent="0.25">
      <c r="A310" s="185"/>
      <c r="B310" s="13" t="s">
        <v>226</v>
      </c>
      <c r="C310" s="14">
        <v>1</v>
      </c>
      <c r="D310" s="14">
        <v>2</v>
      </c>
      <c r="E310" s="22">
        <v>0</v>
      </c>
    </row>
    <row r="311" spans="1:5" x14ac:dyDescent="0.25">
      <c r="A311" s="186"/>
      <c r="B311" s="13" t="s">
        <v>227</v>
      </c>
      <c r="C311" s="14">
        <v>4</v>
      </c>
      <c r="D311" s="14">
        <v>6</v>
      </c>
      <c r="E311" s="22">
        <v>0</v>
      </c>
    </row>
    <row r="312" spans="1:5" x14ac:dyDescent="0.25">
      <c r="A312" s="184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25">
      <c r="A313" s="185"/>
      <c r="B313" s="13" t="s">
        <v>230</v>
      </c>
      <c r="C313" s="14">
        <v>0</v>
      </c>
      <c r="D313" s="14">
        <v>0</v>
      </c>
      <c r="E313" s="22">
        <v>0</v>
      </c>
    </row>
    <row r="314" spans="1:5" x14ac:dyDescent="0.25">
      <c r="A314" s="185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25">
      <c r="A315" s="185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25">
      <c r="A316" s="185"/>
      <c r="B316" s="13" t="s">
        <v>233</v>
      </c>
      <c r="C316" s="14">
        <v>8</v>
      </c>
      <c r="D316" s="14">
        <v>14</v>
      </c>
      <c r="E316" s="22">
        <v>2</v>
      </c>
    </row>
    <row r="317" spans="1:5" x14ac:dyDescent="0.25">
      <c r="A317" s="185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25">
      <c r="A318" s="185"/>
      <c r="B318" s="13" t="s">
        <v>235</v>
      </c>
      <c r="C318" s="14">
        <v>1</v>
      </c>
      <c r="D318" s="14">
        <v>0</v>
      </c>
      <c r="E318" s="22">
        <v>0</v>
      </c>
    </row>
    <row r="319" spans="1:5" x14ac:dyDescent="0.25">
      <c r="A319" s="185"/>
      <c r="B319" s="13" t="s">
        <v>236</v>
      </c>
      <c r="C319" s="14">
        <v>10</v>
      </c>
      <c r="D319" s="14">
        <v>14</v>
      </c>
      <c r="E319" s="22">
        <v>0</v>
      </c>
    </row>
    <row r="320" spans="1:5" x14ac:dyDescent="0.25">
      <c r="A320" s="185"/>
      <c r="B320" s="13" t="s">
        <v>237</v>
      </c>
      <c r="C320" s="14">
        <v>209</v>
      </c>
      <c r="D320" s="14">
        <v>233</v>
      </c>
      <c r="E320" s="22">
        <v>0</v>
      </c>
    </row>
    <row r="321" spans="1:5" x14ac:dyDescent="0.25">
      <c r="A321" s="185"/>
      <c r="B321" s="13" t="s">
        <v>238</v>
      </c>
      <c r="C321" s="14">
        <v>7</v>
      </c>
      <c r="D321" s="14">
        <v>19</v>
      </c>
      <c r="E321" s="22">
        <v>0</v>
      </c>
    </row>
    <row r="322" spans="1:5" x14ac:dyDescent="0.25">
      <c r="A322" s="185"/>
      <c r="B322" s="13" t="s">
        <v>239</v>
      </c>
      <c r="C322" s="14">
        <v>0</v>
      </c>
      <c r="D322" s="14">
        <v>0</v>
      </c>
      <c r="E322" s="22">
        <v>0</v>
      </c>
    </row>
    <row r="323" spans="1:5" x14ac:dyDescent="0.25">
      <c r="A323" s="185"/>
      <c r="B323" s="13" t="s">
        <v>240</v>
      </c>
      <c r="C323" s="14">
        <v>2</v>
      </c>
      <c r="D323" s="14">
        <v>0</v>
      </c>
      <c r="E323" s="22">
        <v>0</v>
      </c>
    </row>
    <row r="324" spans="1:5" x14ac:dyDescent="0.25">
      <c r="A324" s="185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25">
      <c r="A325" s="185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25">
      <c r="A326" s="185"/>
      <c r="B326" s="13" t="s">
        <v>243</v>
      </c>
      <c r="C326" s="14">
        <v>0</v>
      </c>
      <c r="D326" s="14">
        <v>0</v>
      </c>
      <c r="E326" s="22">
        <v>0</v>
      </c>
    </row>
    <row r="327" spans="1:5" x14ac:dyDescent="0.25">
      <c r="A327" s="185"/>
      <c r="B327" s="13" t="s">
        <v>244</v>
      </c>
      <c r="C327" s="14">
        <v>0</v>
      </c>
      <c r="D327" s="14">
        <v>0</v>
      </c>
      <c r="E327" s="22">
        <v>0</v>
      </c>
    </row>
    <row r="328" spans="1:5" x14ac:dyDescent="0.25">
      <c r="A328" s="185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25">
      <c r="A329" s="185"/>
      <c r="B329" s="13" t="s">
        <v>246</v>
      </c>
      <c r="C329" s="14">
        <v>7</v>
      </c>
      <c r="D329" s="14">
        <v>8</v>
      </c>
      <c r="E329" s="22">
        <v>0</v>
      </c>
    </row>
    <row r="330" spans="1:5" x14ac:dyDescent="0.25">
      <c r="A330" s="185"/>
      <c r="B330" s="13" t="s">
        <v>247</v>
      </c>
      <c r="C330" s="14">
        <v>8</v>
      </c>
      <c r="D330" s="14">
        <v>13</v>
      </c>
      <c r="E330" s="22">
        <v>2</v>
      </c>
    </row>
    <row r="331" spans="1:5" x14ac:dyDescent="0.25">
      <c r="A331" s="185"/>
      <c r="B331" s="13" t="s">
        <v>248</v>
      </c>
      <c r="C331" s="14">
        <v>1</v>
      </c>
      <c r="D331" s="14">
        <v>1</v>
      </c>
      <c r="E331" s="22">
        <v>0</v>
      </c>
    </row>
    <row r="332" spans="1:5" x14ac:dyDescent="0.25">
      <c r="A332" s="185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25">
      <c r="A333" s="185"/>
      <c r="B333" s="13" t="s">
        <v>250</v>
      </c>
      <c r="C333" s="14">
        <v>0</v>
      </c>
      <c r="D333" s="14">
        <v>0</v>
      </c>
      <c r="E333" s="22">
        <v>0</v>
      </c>
    </row>
    <row r="334" spans="1:5" x14ac:dyDescent="0.25">
      <c r="A334" s="185"/>
      <c r="B334" s="13" t="s">
        <v>251</v>
      </c>
      <c r="C334" s="14">
        <v>0</v>
      </c>
      <c r="D334" s="14">
        <v>0</v>
      </c>
      <c r="E334" s="22">
        <v>0</v>
      </c>
    </row>
    <row r="335" spans="1:5" x14ac:dyDescent="0.25">
      <c r="A335" s="185"/>
      <c r="B335" s="13" t="s">
        <v>252</v>
      </c>
      <c r="C335" s="14">
        <v>10</v>
      </c>
      <c r="D335" s="14">
        <v>24</v>
      </c>
      <c r="E335" s="22">
        <v>4</v>
      </c>
    </row>
    <row r="336" spans="1:5" x14ac:dyDescent="0.25">
      <c r="A336" s="185"/>
      <c r="B336" s="13" t="s">
        <v>253</v>
      </c>
      <c r="C336" s="14">
        <v>30</v>
      </c>
      <c r="D336" s="14">
        <v>46</v>
      </c>
      <c r="E336" s="22">
        <v>19</v>
      </c>
    </row>
    <row r="337" spans="1:5" x14ac:dyDescent="0.25">
      <c r="A337" s="185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25">
      <c r="A338" s="185"/>
      <c r="B338" s="13" t="s">
        <v>255</v>
      </c>
      <c r="C338" s="14">
        <v>0</v>
      </c>
      <c r="D338" s="14">
        <v>0</v>
      </c>
      <c r="E338" s="22">
        <v>0</v>
      </c>
    </row>
    <row r="339" spans="1:5" x14ac:dyDescent="0.25">
      <c r="A339" s="185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25">
      <c r="A340" s="185"/>
      <c r="B340" s="13" t="s">
        <v>257</v>
      </c>
      <c r="C340" s="14">
        <v>1</v>
      </c>
      <c r="D340" s="14">
        <v>1</v>
      </c>
      <c r="E340" s="22">
        <v>0</v>
      </c>
    </row>
    <row r="341" spans="1:5" x14ac:dyDescent="0.25">
      <c r="A341" s="185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25">
      <c r="A342" s="185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25">
      <c r="A343" s="185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25">
      <c r="A344" s="186"/>
      <c r="B344" s="13" t="s">
        <v>261</v>
      </c>
      <c r="C344" s="14">
        <v>1</v>
      </c>
      <c r="D344" s="14">
        <v>13</v>
      </c>
      <c r="E344" s="22">
        <v>2</v>
      </c>
    </row>
    <row r="345" spans="1:5" x14ac:dyDescent="0.25">
      <c r="A345" s="184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25">
      <c r="A346" s="185"/>
      <c r="B346" s="13" t="s">
        <v>264</v>
      </c>
      <c r="C346" s="14">
        <v>0</v>
      </c>
      <c r="D346" s="14">
        <v>0</v>
      </c>
      <c r="E346" s="22">
        <v>0</v>
      </c>
    </row>
    <row r="347" spans="1:5" x14ac:dyDescent="0.25">
      <c r="A347" s="185"/>
      <c r="B347" s="13" t="s">
        <v>265</v>
      </c>
      <c r="C347" s="14">
        <v>0</v>
      </c>
      <c r="D347" s="14">
        <v>0</v>
      </c>
      <c r="E347" s="22">
        <v>0</v>
      </c>
    </row>
    <row r="348" spans="1:5" x14ac:dyDescent="0.25">
      <c r="A348" s="185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25">
      <c r="A349" s="185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25">
      <c r="A350" s="185"/>
      <c r="B350" s="13" t="s">
        <v>268</v>
      </c>
      <c r="C350" s="14">
        <v>1</v>
      </c>
      <c r="D350" s="14">
        <v>2</v>
      </c>
      <c r="E350" s="22">
        <v>0</v>
      </c>
    </row>
    <row r="351" spans="1:5" x14ac:dyDescent="0.25">
      <c r="A351" s="185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25">
      <c r="A352" s="185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25">
      <c r="A353" s="185"/>
      <c r="B353" s="13" t="s">
        <v>271</v>
      </c>
      <c r="C353" s="14">
        <v>0</v>
      </c>
      <c r="D353" s="14">
        <v>2</v>
      </c>
      <c r="E353" s="22">
        <v>0</v>
      </c>
    </row>
    <row r="354" spans="1:5" x14ac:dyDescent="0.25">
      <c r="A354" s="185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25">
      <c r="A355" s="186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25">
      <c r="A356" s="184" t="s">
        <v>274</v>
      </c>
      <c r="B356" s="13" t="s">
        <v>275</v>
      </c>
      <c r="C356" s="14">
        <v>2</v>
      </c>
      <c r="D356" s="14">
        <v>3</v>
      </c>
      <c r="E356" s="22">
        <v>0</v>
      </c>
    </row>
    <row r="357" spans="1:5" x14ac:dyDescent="0.25">
      <c r="A357" s="185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25">
      <c r="A358" s="185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25">
      <c r="A359" s="185"/>
      <c r="B359" s="13" t="s">
        <v>278</v>
      </c>
      <c r="C359" s="14">
        <v>7</v>
      </c>
      <c r="D359" s="14">
        <v>9</v>
      </c>
      <c r="E359" s="22">
        <v>0</v>
      </c>
    </row>
    <row r="360" spans="1:5" x14ac:dyDescent="0.25">
      <c r="A360" s="185"/>
      <c r="B360" s="13" t="s">
        <v>279</v>
      </c>
      <c r="C360" s="14">
        <v>1</v>
      </c>
      <c r="D360" s="14">
        <v>0</v>
      </c>
      <c r="E360" s="22">
        <v>0</v>
      </c>
    </row>
    <row r="361" spans="1:5" x14ac:dyDescent="0.25">
      <c r="A361" s="185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25">
      <c r="A362" s="185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25">
      <c r="A363" s="185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25">
      <c r="A364" s="186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25">
      <c r="A365" s="184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85"/>
      <c r="B366" s="13" t="s">
        <v>286</v>
      </c>
      <c r="C366" s="14">
        <v>17</v>
      </c>
      <c r="D366" s="14">
        <v>5</v>
      </c>
      <c r="E366" s="22">
        <v>0</v>
      </c>
    </row>
    <row r="367" spans="1:5" x14ac:dyDescent="0.25">
      <c r="A367" s="185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25">
      <c r="A368" s="185"/>
      <c r="B368" s="13" t="s">
        <v>288</v>
      </c>
      <c r="C368" s="14">
        <v>1</v>
      </c>
      <c r="D368" s="14">
        <v>1</v>
      </c>
      <c r="E368" s="22">
        <v>0</v>
      </c>
    </row>
    <row r="369" spans="1:5" x14ac:dyDescent="0.25">
      <c r="A369" s="185"/>
      <c r="B369" s="13" t="s">
        <v>204</v>
      </c>
      <c r="C369" s="14">
        <v>37</v>
      </c>
      <c r="D369" s="14">
        <v>3</v>
      </c>
      <c r="E369" s="22">
        <v>0</v>
      </c>
    </row>
    <row r="370" spans="1:5" x14ac:dyDescent="0.25">
      <c r="A370" s="185"/>
      <c r="B370" s="13" t="s">
        <v>289</v>
      </c>
      <c r="C370" s="14">
        <v>0</v>
      </c>
      <c r="D370" s="14">
        <v>0</v>
      </c>
      <c r="E370" s="22">
        <v>0</v>
      </c>
    </row>
    <row r="371" spans="1:5" x14ac:dyDescent="0.25">
      <c r="A371" s="185"/>
      <c r="B371" s="13" t="s">
        <v>290</v>
      </c>
      <c r="C371" s="14">
        <v>2</v>
      </c>
      <c r="D371" s="14">
        <v>1</v>
      </c>
      <c r="E371" s="22">
        <v>1</v>
      </c>
    </row>
    <row r="372" spans="1:5" x14ac:dyDescent="0.25">
      <c r="A372" s="185"/>
      <c r="B372" s="13" t="s">
        <v>291</v>
      </c>
      <c r="C372" s="14">
        <v>22</v>
      </c>
      <c r="D372" s="14">
        <v>29</v>
      </c>
      <c r="E372" s="22">
        <v>0</v>
      </c>
    </row>
    <row r="373" spans="1:5" x14ac:dyDescent="0.25">
      <c r="A373" s="185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25">
      <c r="A374" s="185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25">
      <c r="A375" s="185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25">
      <c r="A376" s="185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25">
      <c r="A377" s="186"/>
      <c r="B377" s="13" t="s">
        <v>296</v>
      </c>
      <c r="C377" s="14">
        <v>0</v>
      </c>
      <c r="D377" s="14">
        <v>0</v>
      </c>
      <c r="E377" s="22">
        <v>0</v>
      </c>
    </row>
  </sheetData>
  <sheetProtection algorithmName="SHA-512" hashValue="6cfDPit5iscOb4Hmi0sf63D/uH2u2lsR0O+6IdYJR+7964R+/obsAIQj8ekM/WBFDQtMbFx1HPbidSh4iEyddA==" saltValue="f1kYEcenHCCblZru9O7uQ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5BB4-06EB-4F04-9788-9AA99A8668C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hidden="1" customWidth="1"/>
    <col min="20" max="20" width="7.85546875" style="155" hidden="1" customWidth="1"/>
    <col min="21" max="22" width="0" style="155" hidden="1" customWidth="1"/>
    <col min="23" max="23" width="51.28515625" style="155" hidden="1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8</v>
      </c>
      <c r="D4" s="161">
        <f>DatosViolenciaGénero!C7</f>
        <v>324</v>
      </c>
      <c r="F4" s="160" t="s">
        <v>1812</v>
      </c>
      <c r="G4" s="162">
        <f>DatosViolenciaGénero!E82</f>
        <v>2</v>
      </c>
      <c r="H4" s="163"/>
    </row>
    <row r="5" spans="1:30" x14ac:dyDescent="0.2">
      <c r="C5" s="160" t="s">
        <v>35</v>
      </c>
      <c r="D5" s="161">
        <f>DatosViolenciaGénero!C5</f>
        <v>95</v>
      </c>
      <c r="F5" s="160" t="s">
        <v>1813</v>
      </c>
      <c r="G5" s="162">
        <f>DatosViolenciaGénero!F82</f>
        <v>37</v>
      </c>
      <c r="H5" s="163"/>
    </row>
    <row r="6" spans="1:30" x14ac:dyDescent="0.2">
      <c r="C6" s="160" t="s">
        <v>1814</v>
      </c>
      <c r="D6" s="170">
        <f>DatosViolenciaGénero!C8</f>
        <v>102</v>
      </c>
    </row>
    <row r="7" spans="1:30" x14ac:dyDescent="0.2">
      <c r="C7" s="160" t="s">
        <v>55</v>
      </c>
      <c r="D7" s="170">
        <f>DatosViolenciaGénero!C9</f>
        <v>4</v>
      </c>
    </row>
    <row r="8" spans="1:30" x14ac:dyDescent="0.2">
      <c r="C8" s="160" t="s">
        <v>1818</v>
      </c>
      <c r="D8" s="161">
        <f>DatosViolenciaGénero!C11</f>
        <v>0</v>
      </c>
    </row>
    <row r="9" spans="1:30" x14ac:dyDescent="0.2">
      <c r="C9" s="160" t="s">
        <v>1819</v>
      </c>
      <c r="D9" s="161">
        <f>DatosViolenciaGénero!C12</f>
        <v>0</v>
      </c>
    </row>
    <row r="10" spans="1:30" x14ac:dyDescent="0.2">
      <c r="C10" s="160" t="s">
        <v>1811</v>
      </c>
      <c r="D10" s="170">
        <f>DatosViolenciaGénero!C6</f>
        <v>27</v>
      </c>
    </row>
    <row r="11" spans="1:30" x14ac:dyDescent="0.2">
      <c r="C11" s="160" t="s">
        <v>1815</v>
      </c>
      <c r="D11" s="170">
        <f>DatosViolenciaGénero!C10</f>
        <v>0</v>
      </c>
    </row>
    <row r="20" spans="3:32" x14ac:dyDescent="0.2">
      <c r="C20" s="165"/>
      <c r="D20" s="165"/>
    </row>
    <row r="21" spans="3:32" x14ac:dyDescent="0.2">
      <c r="C21" s="166"/>
      <c r="D21" s="166"/>
    </row>
    <row r="22" spans="3:32" s="165" customFormat="1" ht="12.75" customHeight="1" x14ac:dyDescent="0.2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">
      <c r="AB24" s="153"/>
    </row>
    <row r="25" spans="3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wFjvu7Qug/v/a87p7p4J1wMIxPqflcvgMSNfufznAyoxZ036laTyNn4nC9vaRIrgG29xH94CUBA3zMrxPxc7mQ==" saltValue="1BtTyHmPfwSZVSF4Mu9BW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5DC9-C234-457B-AFFF-9DA53062B357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425781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425781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42578125" style="139" customWidth="1"/>
    <col min="26" max="26" width="2.7109375" style="139" customWidth="1"/>
    <col min="27" max="16384" width="11.42578125" style="106"/>
  </cols>
  <sheetData>
    <row r="1" spans="1:26" x14ac:dyDescent="0.2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5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GBAyGh1fNXlYgP2WenHuG8e8hQahtvFTW7NAGQO2djETWo/bfdJ2ZZ74wEabzauXmqGYmq8ytJ7cdNheqhB8RA==" saltValue="KRjbiK4EZPmakbjaJ3rl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3AC7-A747-43EB-90A0-86D6B3C34CD0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4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4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4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4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4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4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4.28515625" style="139" customWidth="1"/>
    <col min="61" max="61" width="2.7109375" style="139" customWidth="1"/>
    <col min="62" max="16384" width="11.42578125" style="106"/>
  </cols>
  <sheetData>
    <row r="1" spans="1:61" x14ac:dyDescent="0.2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5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fzANZiUTauBNpqbuI6ywLUcjwr97Uw5RFMwzAWqzYcenzgUwFF7s2vWRyPxem12EpI0oKMYW3+dcw8UJHoph5g==" saltValue="7hSp9gcZDF8VYGR+yFDM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5D76-A457-446E-A749-C7A826B8B7F0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7" width="11.42578125" style="139"/>
    <col min="18" max="18" width="11.42578125" style="90"/>
    <col min="19" max="19" width="2.7109375" style="139" customWidth="1"/>
    <col min="20" max="20" width="7.85546875" style="139" customWidth="1"/>
    <col min="21" max="25" width="11.42578125" style="139"/>
    <col min="26" max="16384" width="11.42578125" style="90"/>
  </cols>
  <sheetData>
    <row r="1" spans="1:26" x14ac:dyDescent="0.2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">
      <c r="M6" s="175">
        <f>DatosMedioAmbiente!C53</f>
        <v>0</v>
      </c>
      <c r="N6" s="175">
        <f>DatosMedioAmbiente!C55</f>
        <v>1</v>
      </c>
      <c r="O6" s="175">
        <f>DatosMedioAmbiente!C57</f>
        <v>0</v>
      </c>
      <c r="P6" s="175">
        <f>DatosMedioAmbiente!C59</f>
        <v>6</v>
      </c>
      <c r="Q6" s="175">
        <f>DatosMedioAmbiente!C61</f>
        <v>0</v>
      </c>
      <c r="R6" s="175">
        <f>DatosMedioAmbiente!C63</f>
        <v>3</v>
      </c>
      <c r="S6" s="173"/>
      <c r="U6" s="176">
        <f>DatosMedioAmbiente!C54</f>
        <v>0</v>
      </c>
      <c r="V6" s="176">
        <f>DatosMedioAmbiente!C56</f>
        <v>0</v>
      </c>
      <c r="W6" s="176">
        <f>DatosMedioAmbiente!C58</f>
        <v>0</v>
      </c>
      <c r="X6" s="176">
        <f>DatosMedioAmbiente!C60</f>
        <v>0</v>
      </c>
      <c r="Y6" s="176">
        <f>DatosMedioAmbiente!C62</f>
        <v>0</v>
      </c>
      <c r="Z6" s="176">
        <f>DatosMedioAmbiente!C64</f>
        <v>0</v>
      </c>
    </row>
    <row r="25" spans="1:20" s="90" customFormat="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a2I6L7+9rintlrNVre1qojf/woiPdhaVGxnOUNF+UXwbDng3SUw74DDIt5jkKJ4WwnBgkyAnZ/MKWyJJkBuQsw==" saltValue="BVJ6+6g158pndo7m987n7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8978-479F-4F2F-9E00-83140765BAE1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0" customWidth="1"/>
    <col min="19" max="20" width="25.140625" style="90" customWidth="1"/>
    <col min="21" max="21" width="14.42578125" style="90" customWidth="1"/>
    <col min="22" max="22" width="20.42578125" style="90" customWidth="1"/>
    <col min="23" max="23" width="16.7109375" style="90" customWidth="1"/>
    <col min="24" max="24" width="5.28515625" style="90" customWidth="1"/>
    <col min="25" max="25" width="4" style="90" customWidth="1"/>
    <col min="26" max="26" width="13.7109375" style="90" customWidth="1"/>
    <col min="27" max="27" width="22.140625" style="90" customWidth="1"/>
    <col min="28" max="16384" width="11.5703125" style="90"/>
  </cols>
  <sheetData>
    <row r="1" spans="1:61" s="103" customFormat="1" ht="89.25" x14ac:dyDescent="0.25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">
      <c r="A2" s="90" t="s">
        <v>1283</v>
      </c>
      <c r="B2" s="90" t="s">
        <v>1752</v>
      </c>
      <c r="C2" s="90" t="s">
        <v>1741</v>
      </c>
      <c r="D2" s="90" t="s">
        <v>1624</v>
      </c>
      <c r="E2" s="90" t="s">
        <v>1624</v>
      </c>
      <c r="F2" s="90" t="s">
        <v>1641</v>
      </c>
      <c r="G2" s="90" t="s">
        <v>1625</v>
      </c>
      <c r="H2" s="90" t="s">
        <v>1625</v>
      </c>
      <c r="I2" s="90" t="s">
        <v>1624</v>
      </c>
      <c r="J2" s="90" t="s">
        <v>1624</v>
      </c>
      <c r="K2" s="90" t="s">
        <v>1624</v>
      </c>
      <c r="L2" s="90" t="s">
        <v>1624</v>
      </c>
      <c r="O2" s="90" t="s">
        <v>1624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1127</v>
      </c>
      <c r="AB2" s="90" t="s">
        <v>1126</v>
      </c>
      <c r="AD2" s="90" t="s">
        <v>642</v>
      </c>
      <c r="AE2" s="90" t="s">
        <v>1182</v>
      </c>
      <c r="AF2" s="90" t="s">
        <v>1082</v>
      </c>
      <c r="AI2" s="90" t="s">
        <v>224</v>
      </c>
      <c r="AL2" s="90" t="s">
        <v>642</v>
      </c>
      <c r="AM2" s="90" t="s">
        <v>642</v>
      </c>
      <c r="AN2" s="90" t="s">
        <v>642</v>
      </c>
      <c r="AO2" s="90" t="s">
        <v>644</v>
      </c>
      <c r="AV2" s="90" t="s">
        <v>642</v>
      </c>
      <c r="AW2" s="90" t="s">
        <v>1180</v>
      </c>
      <c r="AY2" s="90" t="s">
        <v>15</v>
      </c>
      <c r="AZ2" s="90" t="s">
        <v>1004</v>
      </c>
      <c r="BA2" s="90" t="s">
        <v>77</v>
      </c>
      <c r="BC2" s="90" t="s">
        <v>974</v>
      </c>
      <c r="BD2" s="90" t="s">
        <v>329</v>
      </c>
      <c r="BE2" s="90" t="s">
        <v>1662</v>
      </c>
      <c r="BH2" s="90" t="s">
        <v>1138</v>
      </c>
      <c r="BI2" s="90" t="s">
        <v>1143</v>
      </c>
    </row>
    <row r="3" spans="1:61" x14ac:dyDescent="0.2">
      <c r="A3" s="90" t="s">
        <v>1759</v>
      </c>
      <c r="B3" s="90" t="s">
        <v>1753</v>
      </c>
      <c r="C3" s="90" t="s">
        <v>1742</v>
      </c>
      <c r="D3" s="90" t="s">
        <v>1625</v>
      </c>
      <c r="E3" s="90" t="s">
        <v>1625</v>
      </c>
      <c r="F3" s="90" t="s">
        <v>106</v>
      </c>
      <c r="G3" s="90" t="s">
        <v>1639</v>
      </c>
      <c r="H3" s="90" t="s">
        <v>970</v>
      </c>
      <c r="I3" s="90" t="s">
        <v>1625</v>
      </c>
      <c r="J3" s="90" t="s">
        <v>1626</v>
      </c>
      <c r="K3" s="90" t="s">
        <v>1625</v>
      </c>
      <c r="L3" s="90" t="s">
        <v>1625</v>
      </c>
      <c r="O3" s="90" t="s">
        <v>1625</v>
      </c>
      <c r="P3" s="90" t="s">
        <v>1626</v>
      </c>
      <c r="Q3" s="90" t="s">
        <v>1626</v>
      </c>
      <c r="R3" s="90" t="s">
        <v>1036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1130</v>
      </c>
      <c r="AB3" s="90" t="s">
        <v>1127</v>
      </c>
      <c r="AD3" s="90" t="s">
        <v>644</v>
      </c>
      <c r="AE3" s="90" t="s">
        <v>1183</v>
      </c>
      <c r="AF3" s="90" t="s">
        <v>1189</v>
      </c>
      <c r="AI3" s="90" t="s">
        <v>225</v>
      </c>
      <c r="AL3" s="90" t="s">
        <v>644</v>
      </c>
      <c r="AM3" s="90" t="s">
        <v>644</v>
      </c>
      <c r="AN3" s="90" t="s">
        <v>644</v>
      </c>
      <c r="AO3" s="90" t="s">
        <v>646</v>
      </c>
      <c r="AV3" s="90" t="s">
        <v>644</v>
      </c>
      <c r="AW3" s="90" t="s">
        <v>1182</v>
      </c>
      <c r="AY3" s="90" t="s">
        <v>999</v>
      </c>
      <c r="AZ3" s="90" t="s">
        <v>1005</v>
      </c>
      <c r="BA3" s="90" t="s">
        <v>1798</v>
      </c>
      <c r="BC3" s="90" t="s">
        <v>975</v>
      </c>
      <c r="BD3" s="90" t="s">
        <v>957</v>
      </c>
      <c r="BE3" s="90" t="s">
        <v>1663</v>
      </c>
      <c r="BH3" s="90" t="s">
        <v>1139</v>
      </c>
      <c r="BI3" s="90" t="s">
        <v>1144</v>
      </c>
    </row>
    <row r="4" spans="1:61" x14ac:dyDescent="0.2">
      <c r="A4" s="90" t="s">
        <v>1760</v>
      </c>
      <c r="B4" s="90" t="s">
        <v>1754</v>
      </c>
      <c r="C4" s="90" t="s">
        <v>1743</v>
      </c>
      <c r="D4" s="90" t="s">
        <v>1626</v>
      </c>
      <c r="E4" s="90" t="s">
        <v>1626</v>
      </c>
      <c r="G4" s="90" t="s">
        <v>106</v>
      </c>
      <c r="H4" s="90" t="s">
        <v>1638</v>
      </c>
      <c r="I4" s="90" t="s">
        <v>970</v>
      </c>
      <c r="J4" s="90" t="s">
        <v>970</v>
      </c>
      <c r="K4" s="90" t="s">
        <v>1628</v>
      </c>
      <c r="L4" s="90" t="s">
        <v>1626</v>
      </c>
      <c r="O4" s="90" t="s">
        <v>1626</v>
      </c>
      <c r="P4" s="90" t="s">
        <v>1676</v>
      </c>
      <c r="Q4" s="90" t="s">
        <v>1672</v>
      </c>
      <c r="R4" s="90" t="s">
        <v>1037</v>
      </c>
      <c r="S4" s="90" t="s">
        <v>1673</v>
      </c>
      <c r="T4" s="90" t="s">
        <v>1673</v>
      </c>
      <c r="V4" s="90" t="s">
        <v>26</v>
      </c>
      <c r="W4" s="90" t="s">
        <v>1767</v>
      </c>
      <c r="AD4" s="90" t="s">
        <v>646</v>
      </c>
      <c r="AF4" s="90" t="s">
        <v>1122</v>
      </c>
      <c r="AI4" s="90" t="s">
        <v>237</v>
      </c>
      <c r="AL4" s="90" t="s">
        <v>646</v>
      </c>
      <c r="AM4" s="90" t="s">
        <v>646</v>
      </c>
      <c r="AN4" s="90" t="s">
        <v>646</v>
      </c>
      <c r="AO4" s="90" t="s">
        <v>650</v>
      </c>
      <c r="AV4" s="90" t="s">
        <v>646</v>
      </c>
      <c r="AW4" s="90" t="s">
        <v>1183</v>
      </c>
      <c r="AY4" s="90" t="s">
        <v>1000</v>
      </c>
      <c r="AZ4" s="90" t="s">
        <v>1006</v>
      </c>
      <c r="BA4" s="90" t="s">
        <v>1799</v>
      </c>
      <c r="BC4" s="90" t="s">
        <v>1800</v>
      </c>
      <c r="BD4" s="90" t="s">
        <v>958</v>
      </c>
      <c r="BE4" s="90" t="s">
        <v>1664</v>
      </c>
    </row>
    <row r="5" spans="1:61" x14ac:dyDescent="0.2">
      <c r="A5" s="90" t="s">
        <v>1026</v>
      </c>
      <c r="B5" s="90" t="s">
        <v>104</v>
      </c>
      <c r="C5" s="90" t="s">
        <v>169</v>
      </c>
      <c r="D5" s="90" t="s">
        <v>970</v>
      </c>
      <c r="E5" s="90" t="s">
        <v>1628</v>
      </c>
      <c r="H5" s="90" t="s">
        <v>1639</v>
      </c>
      <c r="I5" s="90" t="s">
        <v>1639</v>
      </c>
      <c r="J5" s="90" t="s">
        <v>106</v>
      </c>
      <c r="K5" s="90" t="s">
        <v>1637</v>
      </c>
      <c r="L5" s="90" t="s">
        <v>1627</v>
      </c>
      <c r="O5" s="90" t="s">
        <v>970</v>
      </c>
      <c r="Q5" s="90" t="s">
        <v>1676</v>
      </c>
      <c r="R5" s="90" t="s">
        <v>1038</v>
      </c>
      <c r="S5" s="90" t="s">
        <v>1676</v>
      </c>
      <c r="T5" s="90" t="s">
        <v>1676</v>
      </c>
      <c r="V5" s="90" t="s">
        <v>28</v>
      </c>
      <c r="AD5" s="90" t="s">
        <v>648</v>
      </c>
      <c r="AF5" s="90" t="s">
        <v>1190</v>
      </c>
      <c r="AI5" s="90" t="s">
        <v>106</v>
      </c>
      <c r="AL5" s="90" t="s">
        <v>650</v>
      </c>
      <c r="AM5" s="90" t="s">
        <v>650</v>
      </c>
      <c r="AN5" s="90" t="s">
        <v>650</v>
      </c>
      <c r="AO5" s="90" t="s">
        <v>652</v>
      </c>
      <c r="AV5" s="90" t="s">
        <v>648</v>
      </c>
      <c r="AY5" s="90" t="s">
        <v>1001</v>
      </c>
      <c r="AZ5" s="90" t="s">
        <v>1007</v>
      </c>
      <c r="BC5" s="90" t="s">
        <v>981</v>
      </c>
      <c r="BD5" s="90" t="s">
        <v>959</v>
      </c>
      <c r="BE5" s="90" t="s">
        <v>1804</v>
      </c>
    </row>
    <row r="6" spans="1:61" x14ac:dyDescent="0.2">
      <c r="B6" s="90" t="s">
        <v>105</v>
      </c>
      <c r="C6" s="90" t="s">
        <v>1744</v>
      </c>
      <c r="D6" s="90" t="s">
        <v>1637</v>
      </c>
      <c r="E6" s="90" t="s">
        <v>970</v>
      </c>
      <c r="H6" s="90" t="s">
        <v>1642</v>
      </c>
      <c r="I6" s="90" t="s">
        <v>1642</v>
      </c>
      <c r="L6" s="90" t="s">
        <v>1628</v>
      </c>
      <c r="O6" s="90" t="s">
        <v>1639</v>
      </c>
      <c r="R6" s="90" t="s">
        <v>1039</v>
      </c>
      <c r="AD6" s="90" t="s">
        <v>650</v>
      </c>
      <c r="AL6" s="90" t="s">
        <v>652</v>
      </c>
      <c r="AM6" s="90" t="s">
        <v>652</v>
      </c>
      <c r="AN6" s="90" t="s">
        <v>652</v>
      </c>
      <c r="AV6" s="90" t="s">
        <v>650</v>
      </c>
      <c r="AY6" s="90" t="s">
        <v>1002</v>
      </c>
      <c r="AZ6" s="90" t="s">
        <v>1002</v>
      </c>
      <c r="BC6" s="90" t="s">
        <v>982</v>
      </c>
      <c r="BD6" s="90" t="s">
        <v>960</v>
      </c>
      <c r="BE6" s="90" t="s">
        <v>1016</v>
      </c>
    </row>
    <row r="7" spans="1:61" x14ac:dyDescent="0.2">
      <c r="B7" s="90" t="s">
        <v>106</v>
      </c>
      <c r="C7" s="90" t="s">
        <v>1745</v>
      </c>
      <c r="D7" s="90" t="s">
        <v>1639</v>
      </c>
      <c r="E7" s="90" t="s">
        <v>1637</v>
      </c>
      <c r="H7" s="90" t="s">
        <v>106</v>
      </c>
      <c r="I7" s="90" t="s">
        <v>106</v>
      </c>
      <c r="L7" s="90" t="s">
        <v>1634</v>
      </c>
      <c r="O7" s="90" t="s">
        <v>1642</v>
      </c>
      <c r="R7" s="90" t="s">
        <v>1040</v>
      </c>
      <c r="AD7" s="90" t="s">
        <v>652</v>
      </c>
      <c r="AL7" s="90" t="s">
        <v>654</v>
      </c>
      <c r="AN7" s="90" t="s">
        <v>654</v>
      </c>
      <c r="AV7" s="90" t="s">
        <v>652</v>
      </c>
      <c r="BC7" s="90" t="s">
        <v>1801</v>
      </c>
      <c r="BD7" s="90" t="s">
        <v>513</v>
      </c>
      <c r="BE7" s="90" t="s">
        <v>1667</v>
      </c>
    </row>
    <row r="8" spans="1:61" x14ac:dyDescent="0.2">
      <c r="C8" s="90" t="s">
        <v>1746</v>
      </c>
      <c r="D8" s="90" t="s">
        <v>1642</v>
      </c>
      <c r="E8" s="90" t="s">
        <v>1638</v>
      </c>
      <c r="O8" s="90" t="s">
        <v>106</v>
      </c>
      <c r="R8" s="90" t="s">
        <v>1041</v>
      </c>
      <c r="AD8" s="90" t="s">
        <v>654</v>
      </c>
      <c r="BC8" s="90" t="s">
        <v>972</v>
      </c>
      <c r="BD8" s="90" t="s">
        <v>961</v>
      </c>
    </row>
    <row r="9" spans="1:61" x14ac:dyDescent="0.2">
      <c r="C9" s="90" t="s">
        <v>204</v>
      </c>
      <c r="D9" s="90" t="s">
        <v>1648</v>
      </c>
      <c r="E9" s="90" t="s">
        <v>1642</v>
      </c>
      <c r="R9" s="90" t="s">
        <v>1044</v>
      </c>
      <c r="BD9" s="90" t="s">
        <v>962</v>
      </c>
    </row>
    <row r="10" spans="1:61" x14ac:dyDescent="0.2">
      <c r="C10" s="90" t="s">
        <v>1747</v>
      </c>
      <c r="D10" s="90" t="s">
        <v>106</v>
      </c>
      <c r="E10" s="90" t="s">
        <v>1648</v>
      </c>
      <c r="BD10" s="90" t="s">
        <v>646</v>
      </c>
    </row>
    <row r="11" spans="1:61" x14ac:dyDescent="0.2">
      <c r="C11" s="90" t="s">
        <v>284</v>
      </c>
      <c r="E11" s="90" t="s">
        <v>1649</v>
      </c>
      <c r="BD11" s="90" t="s">
        <v>963</v>
      </c>
    </row>
    <row r="12" spans="1:61" x14ac:dyDescent="0.2">
      <c r="BD12" s="90" t="s">
        <v>964</v>
      </c>
    </row>
    <row r="13" spans="1:61" x14ac:dyDescent="0.2">
      <c r="BD13" s="90" t="s">
        <v>965</v>
      </c>
    </row>
    <row r="14" spans="1:61" x14ac:dyDescent="0.2">
      <c r="BD14" s="90" t="s">
        <v>106</v>
      </c>
    </row>
    <row r="15" spans="1:61" x14ac:dyDescent="0.2">
      <c r="BD15" s="90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EAF-467F-4394-9900-8B71EF1C737C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SUM(DatosViolenciaGénero!C63:C69)</f>
        <v>164</v>
      </c>
      <c r="D4" s="98">
        <f>SUM(DatosViolenciaGénero!D63:D69)</f>
        <v>79</v>
      </c>
    </row>
    <row r="5" spans="2:4" x14ac:dyDescent="0.2">
      <c r="B5" s="97" t="s">
        <v>1626</v>
      </c>
      <c r="C5" s="98">
        <f>SUM(DatosViolenciaGénero!C70:C73)</f>
        <v>7</v>
      </c>
      <c r="D5" s="98">
        <f>SUM(DatosViolenciaGénero!D70:D73)</f>
        <v>7</v>
      </c>
    </row>
    <row r="6" spans="2:4" ht="12.75" customHeight="1" x14ac:dyDescent="0.2">
      <c r="B6" s="97" t="s">
        <v>1672</v>
      </c>
      <c r="C6" s="98">
        <f>DatosViolenciaGénero!C74</f>
        <v>0</v>
      </c>
      <c r="D6" s="98">
        <f>DatosViolenciaGénero!D74</f>
        <v>0</v>
      </c>
    </row>
    <row r="7" spans="2:4" ht="12.75" customHeight="1" x14ac:dyDescent="0.2">
      <c r="B7" s="97" t="s">
        <v>1673</v>
      </c>
      <c r="C7" s="98">
        <f>SUM(DatosViolenciaGénero!C75:C77)</f>
        <v>1</v>
      </c>
      <c r="D7" s="98">
        <f>SUM(DatosViolenciaGénero!D75:D77)</f>
        <v>1</v>
      </c>
    </row>
    <row r="8" spans="2:4" ht="12.75" customHeight="1" x14ac:dyDescent="0.2">
      <c r="B8" s="97" t="s">
        <v>1674</v>
      </c>
      <c r="C8" s="98">
        <f>DatosViolenciaGénero!C81</f>
        <v>0</v>
      </c>
      <c r="D8" s="98">
        <f>DatosViolenciaGénero!D81</f>
        <v>0</v>
      </c>
    </row>
    <row r="9" spans="2:4" ht="12.75" customHeight="1" x14ac:dyDescent="0.2">
      <c r="B9" s="97" t="s">
        <v>1675</v>
      </c>
      <c r="C9" s="98">
        <f>DatosViolenciaGénero!C78</f>
        <v>0</v>
      </c>
      <c r="D9" s="98">
        <f>DatosViolenciaGénero!D78</f>
        <v>0</v>
      </c>
    </row>
    <row r="10" spans="2:4" ht="12.75" customHeight="1" x14ac:dyDescent="0.2">
      <c r="B10" s="97" t="s">
        <v>1676</v>
      </c>
      <c r="C10" s="98">
        <f>SUM(DatosViolenciaGénero!C79:C80)</f>
        <v>41</v>
      </c>
      <c r="D10" s="98">
        <f>SUM(DatosViolenciaGénero!D79:D80)</f>
        <v>45</v>
      </c>
    </row>
    <row r="14" spans="2:4" ht="12.95" customHeight="1" thickTop="1" thickBot="1" x14ac:dyDescent="0.25">
      <c r="B14" s="218" t="s">
        <v>1680</v>
      </c>
      <c r="C14" s="218"/>
    </row>
    <row r="15" spans="2:4" ht="13.5" thickTop="1" x14ac:dyDescent="0.2">
      <c r="B15" s="99" t="s">
        <v>1678</v>
      </c>
      <c r="C15" s="100">
        <f>DatosViolenciaGénero!C38</f>
        <v>9</v>
      </c>
    </row>
    <row r="16" spans="2:4" ht="13.5" thickBot="1" x14ac:dyDescent="0.25">
      <c r="B16" s="101" t="s">
        <v>1679</v>
      </c>
      <c r="C16" s="102">
        <f>DatosViolenciaGénero!C39</f>
        <v>105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5F72-181A-45B0-B921-5D73BA43DB10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SUM(DatosViolenciaDoméstica!C48:C54)</f>
        <v>21</v>
      </c>
      <c r="D4" s="98">
        <f>SUM(DatosViolenciaDoméstica!D48:D54)</f>
        <v>9</v>
      </c>
    </row>
    <row r="5" spans="2:4" x14ac:dyDescent="0.2">
      <c r="B5" s="97" t="s">
        <v>1626</v>
      </c>
      <c r="C5" s="98">
        <f>SUM(DatosViolenciaDoméstica!C55:C58)</f>
        <v>1</v>
      </c>
      <c r="D5" s="98">
        <f>SUM(DatosViolenciaDoméstica!D55:D58)</f>
        <v>2</v>
      </c>
    </row>
    <row r="6" spans="2:4" ht="12.75" customHeight="1" x14ac:dyDescent="0.2">
      <c r="B6" s="97" t="s">
        <v>1672</v>
      </c>
      <c r="C6" s="98">
        <f>DatosViolenciaDoméstica!C59</f>
        <v>0</v>
      </c>
      <c r="D6" s="98">
        <f>DatosViolenciaDoméstica!D59</f>
        <v>1</v>
      </c>
    </row>
    <row r="7" spans="2:4" ht="12.75" customHeight="1" x14ac:dyDescent="0.2">
      <c r="B7" s="97" t="s">
        <v>1673</v>
      </c>
      <c r="C7" s="98">
        <f>SUM(DatosViolenciaDoméstica!C60:C62)</f>
        <v>0</v>
      </c>
      <c r="D7" s="98">
        <f>SUM(DatosViolenciaDoméstica!D60:D62)</f>
        <v>0</v>
      </c>
    </row>
    <row r="8" spans="2:4" ht="12.75" customHeight="1" x14ac:dyDescent="0.2">
      <c r="B8" s="97" t="s">
        <v>1674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">
      <c r="B9" s="97" t="s">
        <v>1675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">
      <c r="B10" s="97" t="s">
        <v>1676</v>
      </c>
      <c r="C10" s="98">
        <f>SUM(DatosViolenciaDoméstica!C64:C65)</f>
        <v>2</v>
      </c>
      <c r="D10" s="98">
        <f>SUM(DatosViolenciaDoméstica!D64:D65)</f>
        <v>2</v>
      </c>
    </row>
    <row r="14" spans="2:4" ht="12.95" customHeight="1" thickTop="1" thickBot="1" x14ac:dyDescent="0.25">
      <c r="B14" s="218" t="s">
        <v>1677</v>
      </c>
      <c r="C14" s="218"/>
    </row>
    <row r="15" spans="2:4" ht="13.5" thickTop="1" x14ac:dyDescent="0.2">
      <c r="B15" s="99" t="s">
        <v>1678</v>
      </c>
      <c r="C15" s="100">
        <f>DatosViolenciaDoméstica!C33</f>
        <v>2</v>
      </c>
    </row>
    <row r="16" spans="2:4" ht="13.5" thickBot="1" x14ac:dyDescent="0.25">
      <c r="B16" s="101" t="s">
        <v>1679</v>
      </c>
      <c r="C16" s="102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755A-5C57-4B49-849A-1BB77720B53B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0" customWidth="1"/>
    <col min="2" max="2" width="20.85546875" style="90" customWidth="1"/>
    <col min="3" max="3" width="44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19" t="s">
        <v>1661</v>
      </c>
      <c r="C3" s="219"/>
    </row>
    <row r="4" spans="2:3" x14ac:dyDescent="0.2">
      <c r="B4" s="91" t="s">
        <v>1662</v>
      </c>
      <c r="C4" s="92">
        <f>DatosMenores!C69</f>
        <v>18</v>
      </c>
    </row>
    <row r="5" spans="2:3" x14ac:dyDescent="0.2">
      <c r="B5" s="91" t="s">
        <v>1663</v>
      </c>
      <c r="C5" s="93">
        <f>DatosMenores!C70</f>
        <v>2</v>
      </c>
    </row>
    <row r="6" spans="2:3" x14ac:dyDescent="0.2">
      <c r="B6" s="91" t="s">
        <v>1664</v>
      </c>
      <c r="C6" s="93">
        <f>DatosMenores!C71</f>
        <v>12</v>
      </c>
    </row>
    <row r="7" spans="2:3" ht="25.5" x14ac:dyDescent="0.2">
      <c r="B7" s="91" t="s">
        <v>1665</v>
      </c>
      <c r="C7" s="93">
        <f>DatosMenores!C74</f>
        <v>0</v>
      </c>
    </row>
    <row r="8" spans="2:3" ht="25.5" x14ac:dyDescent="0.2">
      <c r="B8" s="91" t="s">
        <v>1016</v>
      </c>
      <c r="C8" s="93">
        <f>DatosMenores!C75</f>
        <v>8</v>
      </c>
    </row>
    <row r="9" spans="2:3" ht="25.5" x14ac:dyDescent="0.2">
      <c r="B9" s="91" t="s">
        <v>1666</v>
      </c>
      <c r="C9" s="93">
        <f>DatosMenores!C76</f>
        <v>0</v>
      </c>
    </row>
    <row r="10" spans="2:3" ht="25.5" x14ac:dyDescent="0.2">
      <c r="B10" s="91" t="s">
        <v>260</v>
      </c>
      <c r="C10" s="93">
        <f>DatosMenores!C78</f>
        <v>0</v>
      </c>
    </row>
    <row r="11" spans="2:3" x14ac:dyDescent="0.2">
      <c r="B11" s="91" t="s">
        <v>1667</v>
      </c>
      <c r="C11" s="93">
        <f>DatosMenores!C77</f>
        <v>1</v>
      </c>
    </row>
    <row r="12" spans="2:3" x14ac:dyDescent="0.2">
      <c r="B12" s="91" t="s">
        <v>1668</v>
      </c>
      <c r="C12" s="93">
        <f>DatosMenores!C79</f>
        <v>0</v>
      </c>
    </row>
    <row r="13" spans="2:3" ht="25.5" x14ac:dyDescent="0.2">
      <c r="B13" s="91" t="s">
        <v>1669</v>
      </c>
      <c r="C13" s="93">
        <f>DatosMenores!C72</f>
        <v>0</v>
      </c>
    </row>
    <row r="14" spans="2:3" ht="25.5" x14ac:dyDescent="0.2">
      <c r="B14" s="91" t="s">
        <v>1670</v>
      </c>
      <c r="C14" s="93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06871-FFAE-4EB5-8C75-7B1EBA18A6D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2" customWidth="1"/>
    <col min="2" max="4" width="13.85546875" style="62" customWidth="1"/>
    <col min="5" max="6" width="15" style="62" customWidth="1"/>
    <col min="7" max="13" width="13.85546875" style="62" customWidth="1"/>
    <col min="14" max="16384" width="11.42578125" style="62"/>
  </cols>
  <sheetData>
    <row r="2" spans="2:13" s="58" customFormat="1" ht="15.75" x14ac:dyDescent="0.25">
      <c r="B2" s="58" t="s">
        <v>1613</v>
      </c>
    </row>
    <row r="4" spans="2:13" ht="39" thickBot="1" x14ac:dyDescent="0.25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15" customHeight="1" x14ac:dyDescent="0.2">
      <c r="B11" s="220" t="s">
        <v>1624</v>
      </c>
      <c r="C11" s="220"/>
      <c r="D11" s="75">
        <f>DatosDelitos!C5+DatosDelitos!C13-DatosDelitos!C17</f>
        <v>1558</v>
      </c>
      <c r="E11" s="76">
        <f>DatosDelitos!H5+DatosDelitos!H13-DatosDelitos!H17</f>
        <v>82</v>
      </c>
      <c r="F11" s="76">
        <f>DatosDelitos!I5+DatosDelitos!I13-DatosDelitos!I17</f>
        <v>67</v>
      </c>
      <c r="G11" s="76">
        <f>DatosDelitos!J5+DatosDelitos!J13-DatosDelitos!J17</f>
        <v>3</v>
      </c>
      <c r="H11" s="77">
        <f>DatosDelitos!K5+DatosDelitos!K13-DatosDelitos!K17</f>
        <v>2</v>
      </c>
      <c r="I11" s="77">
        <f>DatosDelitos!L5+DatosDelitos!L13-DatosDelitos!L17</f>
        <v>0</v>
      </c>
      <c r="J11" s="77">
        <f>DatosDelitos!M5+DatosDelitos!M13-DatosDelitos!M17</f>
        <v>0</v>
      </c>
      <c r="K11" s="77">
        <f>DatosDelitos!O5+DatosDelitos!O13-DatosDelitos!O17</f>
        <v>1</v>
      </c>
      <c r="L11" s="78">
        <f>DatosDelitos!P5+DatosDelitos!P13-DatosDelitos!P17</f>
        <v>86</v>
      </c>
    </row>
    <row r="12" spans="2:13" ht="13.15" customHeight="1" x14ac:dyDescent="0.2">
      <c r="B12" s="221" t="s">
        <v>324</v>
      </c>
      <c r="C12" s="221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15" customHeight="1" x14ac:dyDescent="0.2">
      <c r="B13" s="221" t="s">
        <v>342</v>
      </c>
      <c r="C13" s="221"/>
      <c r="D13" s="79">
        <f>DatosDelitos!C20</f>
        <v>0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15" customHeight="1" x14ac:dyDescent="0.2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15" customHeight="1" x14ac:dyDescent="0.2">
      <c r="B15" s="221" t="s">
        <v>1625</v>
      </c>
      <c r="C15" s="221"/>
      <c r="D15" s="79">
        <f>DatosDelitos!C17+DatosDelitos!C44</f>
        <v>338</v>
      </c>
      <c r="E15" s="80">
        <f>DatosDelitos!H17+DatosDelitos!H44</f>
        <v>134</v>
      </c>
      <c r="F15" s="80">
        <f>DatosDelitos!I16+DatosDelitos!I44</f>
        <v>24</v>
      </c>
      <c r="G15" s="80">
        <f>DatosDelitos!J17+DatosDelitos!J44</f>
        <v>4</v>
      </c>
      <c r="H15" s="80">
        <f>DatosDelitos!K17+DatosDelitos!K44</f>
        <v>2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2</v>
      </c>
      <c r="L15" s="81">
        <f>DatosDelitos!P17+DatosDelitos!P44</f>
        <v>68</v>
      </c>
    </row>
    <row r="16" spans="2:13" ht="13.15" customHeight="1" x14ac:dyDescent="0.2">
      <c r="B16" s="221" t="s">
        <v>1626</v>
      </c>
      <c r="C16" s="221"/>
      <c r="D16" s="79">
        <f>DatosDelitos!C30</f>
        <v>409</v>
      </c>
      <c r="E16" s="80">
        <f>DatosDelitos!H30</f>
        <v>25</v>
      </c>
      <c r="F16" s="80">
        <f>DatosDelitos!I30</f>
        <v>61</v>
      </c>
      <c r="G16" s="80">
        <f>DatosDelitos!J30</f>
        <v>0</v>
      </c>
      <c r="H16" s="80">
        <f>DatosDelitos!K30</f>
        <v>2</v>
      </c>
      <c r="I16" s="80">
        <f>DatosDelitos!L30</f>
        <v>0</v>
      </c>
      <c r="J16" s="80">
        <f>DatosDelitos!M30</f>
        <v>0</v>
      </c>
      <c r="K16" s="80">
        <f>DatosDelitos!O30</f>
        <v>1</v>
      </c>
      <c r="L16" s="81">
        <f>DatosDelitos!P30</f>
        <v>51</v>
      </c>
    </row>
    <row r="17" spans="2:12" ht="13.15" customHeight="1" x14ac:dyDescent="0.2">
      <c r="B17" s="222" t="s">
        <v>1627</v>
      </c>
      <c r="C17" s="222"/>
      <c r="D17" s="79">
        <f>DatosDelitos!C42-DatosDelitos!C44</f>
        <v>10</v>
      </c>
      <c r="E17" s="80">
        <f>DatosDelitos!H42-DatosDelitos!H44</f>
        <v>0</v>
      </c>
      <c r="F17" s="80">
        <f>DatosDelitos!I42-DatosDelitos!I44</f>
        <v>0</v>
      </c>
      <c r="G17" s="80">
        <f>DatosDelitos!J42-DatosDelitos!J44</f>
        <v>0</v>
      </c>
      <c r="H17" s="80">
        <f>DatosDelitos!K42-DatosDelitos!K44</f>
        <v>1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1</v>
      </c>
    </row>
    <row r="18" spans="2:12" ht="13.15" customHeight="1" x14ac:dyDescent="0.2">
      <c r="B18" s="221" t="s">
        <v>1628</v>
      </c>
      <c r="C18" s="221"/>
      <c r="D18" s="79">
        <f>DatosDelitos!C50</f>
        <v>88</v>
      </c>
      <c r="E18" s="80">
        <f>DatosDelitos!H50</f>
        <v>17</v>
      </c>
      <c r="F18" s="80">
        <f>DatosDelitos!I50</f>
        <v>4</v>
      </c>
      <c r="G18" s="80">
        <f>DatosDelitos!J50</f>
        <v>3</v>
      </c>
      <c r="H18" s="80">
        <f>DatosDelitos!K50</f>
        <v>7</v>
      </c>
      <c r="I18" s="80">
        <f>DatosDelitos!L50</f>
        <v>0</v>
      </c>
      <c r="J18" s="80">
        <f>DatosDelitos!M50</f>
        <v>0</v>
      </c>
      <c r="K18" s="80">
        <f>DatosDelitos!O50</f>
        <v>1</v>
      </c>
      <c r="L18" s="81">
        <f>DatosDelitos!P50</f>
        <v>8</v>
      </c>
    </row>
    <row r="19" spans="2:12" ht="13.15" customHeight="1" x14ac:dyDescent="0.2">
      <c r="B19" s="221" t="s">
        <v>1629</v>
      </c>
      <c r="C19" s="221"/>
      <c r="D19" s="79">
        <f>DatosDelitos!C72</f>
        <v>0</v>
      </c>
      <c r="E19" s="80">
        <f>DatosDelitos!H72</f>
        <v>0</v>
      </c>
      <c r="F19" s="80">
        <f>DatosDelitos!I72</f>
        <v>0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0</v>
      </c>
    </row>
    <row r="20" spans="2:12" ht="27" customHeight="1" x14ac:dyDescent="0.2">
      <c r="B20" s="221" t="s">
        <v>1630</v>
      </c>
      <c r="C20" s="221"/>
      <c r="D20" s="79">
        <f>DatosDelitos!C74</f>
        <v>17</v>
      </c>
      <c r="E20" s="80">
        <f>DatosDelitos!H74</f>
        <v>1</v>
      </c>
      <c r="F20" s="80">
        <f>DatosDelitos!I74</f>
        <v>0</v>
      </c>
      <c r="G20" s="80">
        <f>DatosDelitos!J74</f>
        <v>0</v>
      </c>
      <c r="H20" s="80">
        <f>DatosDelitos!K74</f>
        <v>0</v>
      </c>
      <c r="I20" s="80">
        <f>DatosDelitos!L74</f>
        <v>0</v>
      </c>
      <c r="J20" s="80">
        <f>DatosDelitos!M74</f>
        <v>0</v>
      </c>
      <c r="K20" s="80">
        <f>DatosDelitos!O74</f>
        <v>0</v>
      </c>
      <c r="L20" s="81">
        <f>DatosDelitos!P74</f>
        <v>0</v>
      </c>
    </row>
    <row r="21" spans="2:12" ht="13.15" customHeight="1" x14ac:dyDescent="0.2">
      <c r="B21" s="222" t="s">
        <v>1631</v>
      </c>
      <c r="C21" s="222"/>
      <c r="D21" s="79">
        <f>DatosDelitos!C82</f>
        <v>29</v>
      </c>
      <c r="E21" s="80">
        <f>DatosDelitos!H82</f>
        <v>1</v>
      </c>
      <c r="F21" s="80">
        <f>DatosDelitos!I82</f>
        <v>2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8</v>
      </c>
    </row>
    <row r="22" spans="2:12" ht="13.15" customHeight="1" x14ac:dyDescent="0.2">
      <c r="B22" s="221" t="s">
        <v>1632</v>
      </c>
      <c r="C22" s="221"/>
      <c r="D22" s="79">
        <f>DatosDelitos!C85</f>
        <v>97</v>
      </c>
      <c r="E22" s="80">
        <f>DatosDelitos!H85</f>
        <v>23</v>
      </c>
      <c r="F22" s="80">
        <f>DatosDelitos!I85</f>
        <v>14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22</v>
      </c>
    </row>
    <row r="23" spans="2:12" ht="13.15" customHeight="1" x14ac:dyDescent="0.2">
      <c r="B23" s="221" t="s">
        <v>970</v>
      </c>
      <c r="C23" s="221"/>
      <c r="D23" s="79">
        <f>DatosDelitos!C97</f>
        <v>1553</v>
      </c>
      <c r="E23" s="80">
        <f>DatosDelitos!H97</f>
        <v>234</v>
      </c>
      <c r="F23" s="80">
        <f>DatosDelitos!I97</f>
        <v>125</v>
      </c>
      <c r="G23" s="80">
        <f>DatosDelitos!J97</f>
        <v>0</v>
      </c>
      <c r="H23" s="80">
        <f>DatosDelitos!K97</f>
        <v>0</v>
      </c>
      <c r="I23" s="80">
        <f>DatosDelitos!L97</f>
        <v>0</v>
      </c>
      <c r="J23" s="80">
        <f>DatosDelitos!M97</f>
        <v>0</v>
      </c>
      <c r="K23" s="80">
        <f>DatosDelitos!O97</f>
        <v>14</v>
      </c>
      <c r="L23" s="81">
        <f>DatosDelitos!P97</f>
        <v>120</v>
      </c>
    </row>
    <row r="24" spans="2:12" ht="27" customHeight="1" x14ac:dyDescent="0.2">
      <c r="B24" s="221" t="s">
        <v>1633</v>
      </c>
      <c r="C24" s="221"/>
      <c r="D24" s="79">
        <f>DatosDelitos!C131</f>
        <v>1</v>
      </c>
      <c r="E24" s="80">
        <f>DatosDelitos!H131</f>
        <v>0</v>
      </c>
      <c r="F24" s="80">
        <f>DatosDelitos!I131</f>
        <v>1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2</v>
      </c>
    </row>
    <row r="25" spans="2:12" ht="13.15" customHeight="1" x14ac:dyDescent="0.2">
      <c r="B25" s="221" t="s">
        <v>1634</v>
      </c>
      <c r="C25" s="221"/>
      <c r="D25" s="79">
        <f>DatosDelitos!C137</f>
        <v>7</v>
      </c>
      <c r="E25" s="80">
        <f>DatosDelitos!H137</f>
        <v>1</v>
      </c>
      <c r="F25" s="80">
        <f>DatosDelitos!I137</f>
        <v>0</v>
      </c>
      <c r="G25" s="80">
        <f>DatosDelitos!J137</f>
        <v>0</v>
      </c>
      <c r="H25" s="80">
        <f>DatosDelitos!K137</f>
        <v>1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1</v>
      </c>
    </row>
    <row r="26" spans="2:12" ht="13.15" customHeight="1" x14ac:dyDescent="0.2">
      <c r="B26" s="222" t="s">
        <v>1635</v>
      </c>
      <c r="C26" s="222"/>
      <c r="D26" s="79">
        <f>DatosDelitos!C144</f>
        <v>0</v>
      </c>
      <c r="E26" s="80">
        <f>DatosDelitos!H144</f>
        <v>0</v>
      </c>
      <c r="F26" s="80">
        <f>DatosDelitos!I144</f>
        <v>0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0</v>
      </c>
    </row>
    <row r="27" spans="2:12" ht="38.25" customHeight="1" x14ac:dyDescent="0.2">
      <c r="B27" s="221" t="s">
        <v>1636</v>
      </c>
      <c r="C27" s="221"/>
      <c r="D27" s="79">
        <f>DatosDelitos!C147</f>
        <v>31</v>
      </c>
      <c r="E27" s="80">
        <f>DatosDelitos!H147</f>
        <v>11</v>
      </c>
      <c r="F27" s="80">
        <f>DatosDelitos!I147</f>
        <v>7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9</v>
      </c>
    </row>
    <row r="28" spans="2:12" ht="13.15" customHeight="1" x14ac:dyDescent="0.2">
      <c r="B28" s="221" t="s">
        <v>1637</v>
      </c>
      <c r="C28" s="221"/>
      <c r="D28" s="79">
        <f>DatosDelitos!C156+SUM(DatosDelitos!C167:C172)</f>
        <v>108</v>
      </c>
      <c r="E28" s="80">
        <f>DatosDelitos!H156+SUM(DatosDelitos!H167:H172)</f>
        <v>9</v>
      </c>
      <c r="F28" s="80">
        <f>DatosDelitos!I156+SUM(DatosDelitos!I167:I172)</f>
        <v>0</v>
      </c>
      <c r="G28" s="80">
        <f>DatosDelitos!J156+SUM(DatosDelitos!J167:J172)</f>
        <v>1</v>
      </c>
      <c r="H28" s="80">
        <f>DatosDelitos!K156+SUM(DatosDelitos!K167:K172)</f>
        <v>0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2</v>
      </c>
      <c r="L28" s="80">
        <f>DatosDelitos!P156+SUM(DatosDelitos!P167:Q172)</f>
        <v>0</v>
      </c>
    </row>
    <row r="29" spans="2:12" ht="13.15" customHeight="1" x14ac:dyDescent="0.2">
      <c r="B29" s="221" t="s">
        <v>1638</v>
      </c>
      <c r="C29" s="221"/>
      <c r="D29" s="79">
        <f>SUM(DatosDelitos!C173:C177)</f>
        <v>38</v>
      </c>
      <c r="E29" s="80">
        <f>SUM(DatosDelitos!H173:H177)</f>
        <v>32</v>
      </c>
      <c r="F29" s="80">
        <f>SUM(DatosDelitos!I173:I177)</f>
        <v>20</v>
      </c>
      <c r="G29" s="80">
        <f>SUM(DatosDelitos!J173:J177)</f>
        <v>0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8</v>
      </c>
      <c r="L29" s="80">
        <f>SUM(DatosDelitos!P173:P177)</f>
        <v>17</v>
      </c>
    </row>
    <row r="30" spans="2:12" ht="13.15" customHeight="1" x14ac:dyDescent="0.2">
      <c r="B30" s="221" t="s">
        <v>1639</v>
      </c>
      <c r="C30" s="221"/>
      <c r="D30" s="79">
        <f>DatosDelitos!C178</f>
        <v>160</v>
      </c>
      <c r="E30" s="80">
        <f>DatosDelitos!H178</f>
        <v>53</v>
      </c>
      <c r="F30" s="80">
        <f>DatosDelitos!I178</f>
        <v>31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0</v>
      </c>
      <c r="L30" s="80">
        <f>DatosDelitos!P178</f>
        <v>334</v>
      </c>
    </row>
    <row r="31" spans="2:12" ht="13.15" customHeight="1" x14ac:dyDescent="0.2">
      <c r="B31" s="221" t="s">
        <v>1640</v>
      </c>
      <c r="C31" s="221"/>
      <c r="D31" s="79">
        <f>DatosDelitos!C186</f>
        <v>86</v>
      </c>
      <c r="E31" s="80">
        <f>DatosDelitos!H186</f>
        <v>15</v>
      </c>
      <c r="F31" s="80">
        <f>DatosDelitos!I186</f>
        <v>10</v>
      </c>
      <c r="G31" s="80">
        <f>DatosDelitos!J186</f>
        <v>0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0">
        <f>DatosDelitos!P186</f>
        <v>13</v>
      </c>
    </row>
    <row r="32" spans="2:12" ht="13.15" customHeight="1" x14ac:dyDescent="0.2">
      <c r="B32" s="221" t="s">
        <v>1641</v>
      </c>
      <c r="C32" s="221"/>
      <c r="D32" s="79">
        <f>DatosDelitos!C201</f>
        <v>50</v>
      </c>
      <c r="E32" s="80">
        <f>DatosDelitos!H201</f>
        <v>5</v>
      </c>
      <c r="F32" s="80">
        <f>DatosDelitos!I201</f>
        <v>5</v>
      </c>
      <c r="G32" s="80">
        <f>DatosDelitos!J201</f>
        <v>0</v>
      </c>
      <c r="H32" s="80">
        <f>DatosDelitos!K201</f>
        <v>0</v>
      </c>
      <c r="I32" s="80">
        <f>DatosDelitos!L201</f>
        <v>0</v>
      </c>
      <c r="J32" s="80">
        <f>DatosDelitos!M201</f>
        <v>0</v>
      </c>
      <c r="K32" s="80">
        <f>DatosDelitos!O201</f>
        <v>0</v>
      </c>
      <c r="L32" s="80">
        <f>DatosDelitos!P201</f>
        <v>2</v>
      </c>
    </row>
    <row r="33" spans="2:13" ht="13.15" customHeight="1" x14ac:dyDescent="0.2">
      <c r="B33" s="221" t="s">
        <v>1642</v>
      </c>
      <c r="C33" s="221"/>
      <c r="D33" s="79">
        <f>DatosDelitos!C223</f>
        <v>282</v>
      </c>
      <c r="E33" s="80">
        <f>DatosDelitos!H223</f>
        <v>84</v>
      </c>
      <c r="F33" s="80">
        <f>DatosDelitos!I223</f>
        <v>49</v>
      </c>
      <c r="G33" s="80">
        <f>DatosDelitos!J223</f>
        <v>0</v>
      </c>
      <c r="H33" s="80">
        <f>DatosDelitos!K223</f>
        <v>0</v>
      </c>
      <c r="I33" s="80">
        <f>DatosDelitos!L223</f>
        <v>0</v>
      </c>
      <c r="J33" s="80">
        <f>DatosDelitos!M223</f>
        <v>0</v>
      </c>
      <c r="K33" s="80">
        <f>DatosDelitos!O223</f>
        <v>8</v>
      </c>
      <c r="L33" s="80">
        <f>DatosDelitos!P223</f>
        <v>57</v>
      </c>
    </row>
    <row r="34" spans="2:13" ht="13.15" customHeight="1" x14ac:dyDescent="0.2">
      <c r="B34" s="221" t="s">
        <v>1643</v>
      </c>
      <c r="C34" s="221"/>
      <c r="D34" s="79">
        <f>DatosDelitos!C244</f>
        <v>2</v>
      </c>
      <c r="E34" s="80">
        <f>DatosDelitos!H244</f>
        <v>0</v>
      </c>
      <c r="F34" s="80">
        <f>DatosDelitos!I244</f>
        <v>0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0</v>
      </c>
    </row>
    <row r="35" spans="2:13" ht="13.15" customHeight="1" x14ac:dyDescent="0.2">
      <c r="B35" s="221" t="s">
        <v>1644</v>
      </c>
      <c r="C35" s="221"/>
      <c r="D35" s="79">
        <f>DatosDelitos!C271</f>
        <v>75</v>
      </c>
      <c r="E35" s="80">
        <f>DatosDelitos!H271</f>
        <v>45</v>
      </c>
      <c r="F35" s="80">
        <f>DatosDelitos!I271</f>
        <v>46</v>
      </c>
      <c r="G35" s="80">
        <f>DatosDelitos!J271</f>
        <v>0</v>
      </c>
      <c r="H35" s="80">
        <f>DatosDelitos!K271</f>
        <v>0</v>
      </c>
      <c r="I35" s="80">
        <f>DatosDelitos!L271</f>
        <v>0</v>
      </c>
      <c r="J35" s="80">
        <f>DatosDelitos!M271</f>
        <v>0</v>
      </c>
      <c r="K35" s="80">
        <f>DatosDelitos!O271</f>
        <v>0</v>
      </c>
      <c r="L35" s="80">
        <f>DatosDelitos!P271</f>
        <v>39</v>
      </c>
    </row>
    <row r="36" spans="2:13" ht="38.25" customHeight="1" x14ac:dyDescent="0.2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15" customHeight="1" x14ac:dyDescent="0.2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15" customHeight="1" x14ac:dyDescent="0.2">
      <c r="B38" s="221" t="s">
        <v>1647</v>
      </c>
      <c r="C38" s="221"/>
      <c r="D38" s="79">
        <f>DatosDelitos!C312+DatosDelitos!C318+DatosDelitos!C320</f>
        <v>0</v>
      </c>
      <c r="E38" s="80">
        <f>DatosDelitos!H312+DatosDelitos!H318+DatosDelitos!H320</f>
        <v>0</v>
      </c>
      <c r="F38" s="80">
        <f>DatosDelitos!I312+DatosDelitos!I318+DatosDelitos!I320</f>
        <v>0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0">
        <f>DatosDelitos!P312+DatosDelitos!P318+DatosDelitos!P320</f>
        <v>0</v>
      </c>
    </row>
    <row r="39" spans="2:13" ht="13.15" customHeight="1" x14ac:dyDescent="0.2">
      <c r="B39" s="221" t="s">
        <v>1648</v>
      </c>
      <c r="C39" s="221"/>
      <c r="D39" s="79">
        <f>DatosDelitos!C323</f>
        <v>2277</v>
      </c>
      <c r="E39" s="80">
        <f>DatosDelitos!H323</f>
        <v>42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4</v>
      </c>
      <c r="L39" s="80">
        <f>DatosDelitos!P323</f>
        <v>0</v>
      </c>
    </row>
    <row r="40" spans="2:13" ht="13.15" customHeight="1" x14ac:dyDescent="0.2">
      <c r="B40" s="221" t="s">
        <v>1649</v>
      </c>
      <c r="C40" s="221"/>
      <c r="D40" s="79">
        <f>DatosDelitos!C325</f>
        <v>2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1</v>
      </c>
      <c r="L40" s="79">
        <f>DatosDelitos!P325</f>
        <v>0</v>
      </c>
    </row>
    <row r="41" spans="2:13" ht="13.15" customHeight="1" x14ac:dyDescent="0.2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15" customHeight="1" x14ac:dyDescent="0.2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" customHeight="1" thickBot="1" x14ac:dyDescent="0.25">
      <c r="B43" s="224" t="s">
        <v>951</v>
      </c>
      <c r="C43" s="224"/>
      <c r="D43" s="82">
        <f>SUM(D11:D42)</f>
        <v>7218</v>
      </c>
      <c r="E43" s="82">
        <f t="shared" ref="E43:L43" si="0">SUM(E11:E42)</f>
        <v>814</v>
      </c>
      <c r="F43" s="82">
        <f t="shared" si="0"/>
        <v>466</v>
      </c>
      <c r="G43" s="82">
        <f t="shared" si="0"/>
        <v>11</v>
      </c>
      <c r="H43" s="82">
        <f t="shared" si="0"/>
        <v>15</v>
      </c>
      <c r="I43" s="82">
        <f t="shared" si="0"/>
        <v>0</v>
      </c>
      <c r="J43" s="82">
        <f t="shared" si="0"/>
        <v>0</v>
      </c>
      <c r="K43" s="82">
        <f t="shared" si="0"/>
        <v>42</v>
      </c>
      <c r="L43" s="82">
        <f t="shared" si="0"/>
        <v>838</v>
      </c>
    </row>
    <row r="46" spans="2:13" ht="15.75" x14ac:dyDescent="0.25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39" thickBot="1" x14ac:dyDescent="0.25">
      <c r="D48" s="59" t="s">
        <v>1614</v>
      </c>
      <c r="E48" s="61" t="s">
        <v>1615</v>
      </c>
    </row>
    <row r="49" spans="2:5" ht="13.15" customHeight="1" x14ac:dyDescent="0.25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15" customHeight="1" x14ac:dyDescent="0.25">
      <c r="B50" s="223" t="s">
        <v>1653</v>
      </c>
      <c r="C50" s="223"/>
      <c r="D50" s="85">
        <f>DatosDelitos!F13-DatosDelitos!F17</f>
        <v>11</v>
      </c>
      <c r="E50" s="85">
        <f>DatosDelitos!G13-DatosDelitos!G17</f>
        <v>5</v>
      </c>
    </row>
    <row r="51" spans="2:5" ht="13.15" customHeight="1" x14ac:dyDescent="0.25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15" customHeight="1" x14ac:dyDescent="0.25">
      <c r="B52" s="223" t="s">
        <v>342</v>
      </c>
      <c r="C52" s="223"/>
      <c r="D52" s="85">
        <f>DatosDelitos!F20</f>
        <v>0</v>
      </c>
      <c r="E52" s="85">
        <f>DatosDelitos!G20</f>
        <v>0</v>
      </c>
    </row>
    <row r="53" spans="2:5" ht="13.15" customHeight="1" x14ac:dyDescent="0.25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15" customHeight="1" x14ac:dyDescent="0.25">
      <c r="B54" s="223" t="s">
        <v>1625</v>
      </c>
      <c r="C54" s="223"/>
      <c r="D54" s="85">
        <f>DatosDelitos!F17+DatosDelitos!F44</f>
        <v>65</v>
      </c>
      <c r="E54" s="85">
        <f>DatosDelitos!G17+DatosDelitos!G44</f>
        <v>18</v>
      </c>
    </row>
    <row r="55" spans="2:5" ht="13.15" customHeight="1" x14ac:dyDescent="0.25">
      <c r="B55" s="223" t="s">
        <v>1626</v>
      </c>
      <c r="C55" s="223"/>
      <c r="D55" s="85">
        <f>DatosDelitos!F30</f>
        <v>4</v>
      </c>
      <c r="E55" s="85">
        <f>DatosDelitos!G30</f>
        <v>10</v>
      </c>
    </row>
    <row r="56" spans="2:5" ht="13.15" customHeight="1" x14ac:dyDescent="0.25">
      <c r="B56" s="223" t="s">
        <v>1627</v>
      </c>
      <c r="C56" s="223"/>
      <c r="D56" s="85">
        <f>DatosDelitos!F42-DatosDelitos!F44</f>
        <v>0</v>
      </c>
      <c r="E56" s="85">
        <f>DatosDelitos!G42-DatosDelitos!G44</f>
        <v>0</v>
      </c>
    </row>
    <row r="57" spans="2:5" ht="13.15" customHeight="1" x14ac:dyDescent="0.25">
      <c r="B57" s="223" t="s">
        <v>1628</v>
      </c>
      <c r="C57" s="223"/>
      <c r="D57" s="85">
        <f>DatosDelitos!F50</f>
        <v>0</v>
      </c>
      <c r="E57" s="85">
        <f>DatosDelitos!G50</f>
        <v>0</v>
      </c>
    </row>
    <row r="58" spans="2:5" ht="13.15" customHeight="1" x14ac:dyDescent="0.25">
      <c r="B58" s="223" t="s">
        <v>1629</v>
      </c>
      <c r="C58" s="223"/>
      <c r="D58" s="85">
        <f>DatosDelitos!F72</f>
        <v>0</v>
      </c>
      <c r="E58" s="85">
        <f>DatosDelitos!G72</f>
        <v>0</v>
      </c>
    </row>
    <row r="59" spans="2:5" ht="27" customHeight="1" x14ac:dyDescent="0.25">
      <c r="B59" s="223" t="s">
        <v>1654</v>
      </c>
      <c r="C59" s="223"/>
      <c r="D59" s="85">
        <f>DatosDelitos!F74</f>
        <v>0</v>
      </c>
      <c r="E59" s="85">
        <f>DatosDelitos!G74</f>
        <v>0</v>
      </c>
    </row>
    <row r="60" spans="2:5" ht="13.15" customHeight="1" x14ac:dyDescent="0.25">
      <c r="B60" s="223" t="s">
        <v>1631</v>
      </c>
      <c r="C60" s="223"/>
      <c r="D60" s="85">
        <f>DatosDelitos!F82</f>
        <v>1</v>
      </c>
      <c r="E60" s="85">
        <f>DatosDelitos!G82</f>
        <v>3</v>
      </c>
    </row>
    <row r="61" spans="2:5" ht="13.15" customHeight="1" x14ac:dyDescent="0.25">
      <c r="B61" s="223" t="s">
        <v>1632</v>
      </c>
      <c r="C61" s="223"/>
      <c r="D61" s="85">
        <f>DatosDelitos!F85</f>
        <v>0</v>
      </c>
      <c r="E61" s="85">
        <f>DatosDelitos!G85</f>
        <v>0</v>
      </c>
    </row>
    <row r="62" spans="2:5" ht="13.15" customHeight="1" x14ac:dyDescent="0.25">
      <c r="B62" s="223" t="s">
        <v>970</v>
      </c>
      <c r="C62" s="223"/>
      <c r="D62" s="85">
        <f>DatosDelitos!F97</f>
        <v>14</v>
      </c>
      <c r="E62" s="85">
        <f>DatosDelitos!G97</f>
        <v>11</v>
      </c>
    </row>
    <row r="63" spans="2:5" ht="27" customHeight="1" x14ac:dyDescent="0.25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15" customHeight="1" x14ac:dyDescent="0.25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15" customHeight="1" x14ac:dyDescent="0.25">
      <c r="B65" s="223" t="s">
        <v>1635</v>
      </c>
      <c r="C65" s="223"/>
      <c r="D65" s="85">
        <f>DatosDelitos!F144</f>
        <v>0</v>
      </c>
      <c r="E65" s="85">
        <f>DatosDelitos!G144</f>
        <v>0</v>
      </c>
    </row>
    <row r="66" spans="2:5" ht="40.5" customHeight="1" x14ac:dyDescent="0.25">
      <c r="B66" s="223" t="s">
        <v>1636</v>
      </c>
      <c r="C66" s="223"/>
      <c r="D66" s="85">
        <f>DatosDelitos!F147</f>
        <v>4</v>
      </c>
      <c r="E66" s="85">
        <f>DatosDelitos!G147</f>
        <v>2</v>
      </c>
    </row>
    <row r="67" spans="2:5" ht="13.15" customHeight="1" x14ac:dyDescent="0.25">
      <c r="B67" s="223" t="s">
        <v>1637</v>
      </c>
      <c r="C67" s="223"/>
      <c r="D67" s="85">
        <f>DatosDelitos!F156+SUM(DatosDelitos!F167:G172)</f>
        <v>2</v>
      </c>
      <c r="E67" s="85">
        <f>DatosDelitos!G156+SUM(DatosDelitos!G167:H172)</f>
        <v>7</v>
      </c>
    </row>
    <row r="68" spans="2:5" ht="13.15" customHeight="1" x14ac:dyDescent="0.25">
      <c r="B68" s="223" t="s">
        <v>1638</v>
      </c>
      <c r="C68" s="223"/>
      <c r="D68" s="85">
        <f>SUM(DatosDelitos!F173:G177)</f>
        <v>5</v>
      </c>
      <c r="E68" s="85">
        <f>SUM(DatosDelitos!G173:H177)</f>
        <v>36</v>
      </c>
    </row>
    <row r="69" spans="2:5" ht="13.15" customHeight="1" x14ac:dyDescent="0.25">
      <c r="B69" s="223" t="s">
        <v>1639</v>
      </c>
      <c r="C69" s="223"/>
      <c r="D69" s="85">
        <f>DatosDelitos!F178</f>
        <v>310</v>
      </c>
      <c r="E69" s="85">
        <f>DatosDelitos!G178</f>
        <v>311</v>
      </c>
    </row>
    <row r="70" spans="2:5" ht="13.15" customHeight="1" x14ac:dyDescent="0.25">
      <c r="B70" s="223" t="s">
        <v>1640</v>
      </c>
      <c r="C70" s="223"/>
      <c r="D70" s="85">
        <f>DatosDelitos!F186</f>
        <v>7</v>
      </c>
      <c r="E70" s="85">
        <f>DatosDelitos!G186</f>
        <v>4</v>
      </c>
    </row>
    <row r="71" spans="2:5" ht="13.15" customHeight="1" x14ac:dyDescent="0.25">
      <c r="B71" s="223" t="s">
        <v>1641</v>
      </c>
      <c r="C71" s="223"/>
      <c r="D71" s="85">
        <f>DatosDelitos!F201</f>
        <v>0</v>
      </c>
      <c r="E71" s="85">
        <f>DatosDelitos!G201</f>
        <v>1</v>
      </c>
    </row>
    <row r="72" spans="2:5" ht="13.15" customHeight="1" x14ac:dyDescent="0.25">
      <c r="B72" s="223" t="s">
        <v>1642</v>
      </c>
      <c r="C72" s="223"/>
      <c r="D72" s="85">
        <f>DatosDelitos!F223</f>
        <v>45</v>
      </c>
      <c r="E72" s="85">
        <f>DatosDelitos!G223</f>
        <v>26</v>
      </c>
    </row>
    <row r="73" spans="2:5" ht="13.15" customHeight="1" x14ac:dyDescent="0.25">
      <c r="B73" s="223" t="s">
        <v>1643</v>
      </c>
      <c r="C73" s="223"/>
      <c r="D73" s="85">
        <f>DatosDelitos!F244</f>
        <v>0</v>
      </c>
      <c r="E73" s="85">
        <f>DatosDelitos!G244</f>
        <v>0</v>
      </c>
    </row>
    <row r="74" spans="2:5" ht="13.15" customHeight="1" x14ac:dyDescent="0.25">
      <c r="B74" s="223" t="s">
        <v>1644</v>
      </c>
      <c r="C74" s="223"/>
      <c r="D74" s="85">
        <f>DatosDelitos!F271</f>
        <v>1</v>
      </c>
      <c r="E74" s="85">
        <f>DatosDelitos!G271</f>
        <v>1</v>
      </c>
    </row>
    <row r="75" spans="2:5" ht="38.25" customHeight="1" x14ac:dyDescent="0.25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15" customHeight="1" x14ac:dyDescent="0.25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15" customHeight="1" x14ac:dyDescent="0.25">
      <c r="B77" s="223" t="s">
        <v>1647</v>
      </c>
      <c r="C77" s="223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9" customHeight="1" x14ac:dyDescent="0.25">
      <c r="B78" s="223" t="s">
        <v>1648</v>
      </c>
      <c r="C78" s="223"/>
      <c r="D78" s="85">
        <f>DatosDelitos!F323</f>
        <v>14</v>
      </c>
      <c r="E78" s="85">
        <f>DatosDelitos!G323</f>
        <v>0</v>
      </c>
    </row>
    <row r="79" spans="2:5" ht="15" customHeight="1" x14ac:dyDescent="0.25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25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25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25">
      <c r="B82" s="225" t="s">
        <v>1656</v>
      </c>
      <c r="C82" s="225"/>
      <c r="D82" s="85">
        <f>SUM(D49:D81)</f>
        <v>483</v>
      </c>
      <c r="E82" s="85">
        <f>SUM(E49:E81)</f>
        <v>435</v>
      </c>
    </row>
    <row r="84" spans="2:13" s="88" customFormat="1" ht="15.75" x14ac:dyDescent="0.25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5.5" x14ac:dyDescent="0.2">
      <c r="D86" s="89" t="s">
        <v>310</v>
      </c>
    </row>
    <row r="87" spans="2:13" ht="13.15" customHeight="1" x14ac:dyDescent="0.25">
      <c r="B87" s="223" t="s">
        <v>1624</v>
      </c>
      <c r="C87" s="223"/>
      <c r="D87" s="85">
        <f>DatosDelitos!N5+DatosDelitos!N13-DatosDelitos!N17</f>
        <v>1</v>
      </c>
    </row>
    <row r="88" spans="2:13" ht="13.15" customHeight="1" x14ac:dyDescent="0.25">
      <c r="B88" s="223" t="s">
        <v>324</v>
      </c>
      <c r="C88" s="223"/>
      <c r="D88" s="85">
        <f>DatosDelitos!N10</f>
        <v>0</v>
      </c>
    </row>
    <row r="89" spans="2:13" ht="13.15" customHeight="1" x14ac:dyDescent="0.25">
      <c r="B89" s="223" t="s">
        <v>342</v>
      </c>
      <c r="C89" s="223"/>
      <c r="D89" s="85">
        <f>DatosDelitos!N20</f>
        <v>0</v>
      </c>
    </row>
    <row r="90" spans="2:13" ht="13.15" customHeight="1" x14ac:dyDescent="0.25">
      <c r="B90" s="223" t="s">
        <v>347</v>
      </c>
      <c r="C90" s="223"/>
      <c r="D90" s="85">
        <f>DatosDelitos!N23</f>
        <v>0</v>
      </c>
    </row>
    <row r="91" spans="2:13" ht="13.15" customHeight="1" x14ac:dyDescent="0.25">
      <c r="B91" s="223" t="s">
        <v>1658</v>
      </c>
      <c r="C91" s="223"/>
      <c r="D91" s="85">
        <f>SUM(DatosDelitos!N17,DatosDelitos!N44)</f>
        <v>0</v>
      </c>
    </row>
    <row r="92" spans="2:13" ht="13.15" customHeight="1" x14ac:dyDescent="0.25">
      <c r="B92" s="223" t="s">
        <v>1626</v>
      </c>
      <c r="C92" s="223"/>
      <c r="D92" s="85">
        <f>DatosDelitos!N30</f>
        <v>1</v>
      </c>
    </row>
    <row r="93" spans="2:13" ht="13.15" customHeight="1" x14ac:dyDescent="0.25">
      <c r="B93" s="223" t="s">
        <v>1627</v>
      </c>
      <c r="C93" s="223"/>
      <c r="D93" s="85">
        <f>DatosDelitos!N42-DatosDelitos!N44</f>
        <v>2</v>
      </c>
    </row>
    <row r="94" spans="2:13" ht="13.15" customHeight="1" x14ac:dyDescent="0.25">
      <c r="B94" s="223" t="s">
        <v>1628</v>
      </c>
      <c r="C94" s="223"/>
      <c r="D94" s="85">
        <f>DatosDelitos!N50</f>
        <v>6</v>
      </c>
    </row>
    <row r="95" spans="2:13" ht="13.15" customHeight="1" x14ac:dyDescent="0.25">
      <c r="B95" s="223" t="s">
        <v>1629</v>
      </c>
      <c r="C95" s="223"/>
      <c r="D95" s="85">
        <f>DatosDelitos!N72</f>
        <v>0</v>
      </c>
    </row>
    <row r="96" spans="2:13" ht="27" customHeight="1" x14ac:dyDescent="0.25">
      <c r="B96" s="223" t="s">
        <v>1654</v>
      </c>
      <c r="C96" s="223"/>
      <c r="D96" s="85">
        <f>DatosDelitos!N74</f>
        <v>2</v>
      </c>
    </row>
    <row r="97" spans="2:4" ht="13.15" customHeight="1" x14ac:dyDescent="0.25">
      <c r="B97" s="223" t="s">
        <v>1631</v>
      </c>
      <c r="C97" s="223"/>
      <c r="D97" s="85">
        <f>DatosDelitos!N82</f>
        <v>0</v>
      </c>
    </row>
    <row r="98" spans="2:4" ht="13.15" customHeight="1" x14ac:dyDescent="0.25">
      <c r="B98" s="223" t="s">
        <v>1632</v>
      </c>
      <c r="C98" s="223"/>
      <c r="D98" s="85">
        <f>DatosDelitos!N85</f>
        <v>0</v>
      </c>
    </row>
    <row r="99" spans="2:4" ht="13.15" customHeight="1" x14ac:dyDescent="0.25">
      <c r="B99" s="223" t="s">
        <v>970</v>
      </c>
      <c r="C99" s="223"/>
      <c r="D99" s="85">
        <f>DatosDelitos!N97</f>
        <v>7</v>
      </c>
    </row>
    <row r="100" spans="2:4" ht="27" customHeight="1" x14ac:dyDescent="0.25">
      <c r="B100" s="223" t="s">
        <v>1655</v>
      </c>
      <c r="C100" s="223"/>
      <c r="D100" s="85">
        <f>DatosDelitos!N131</f>
        <v>0</v>
      </c>
    </row>
    <row r="101" spans="2:4" ht="13.15" customHeight="1" x14ac:dyDescent="0.25">
      <c r="B101" s="223" t="s">
        <v>1634</v>
      </c>
      <c r="C101" s="223"/>
      <c r="D101" s="85">
        <f>DatosDelitos!N137</f>
        <v>0</v>
      </c>
    </row>
    <row r="102" spans="2:4" ht="13.15" customHeight="1" x14ac:dyDescent="0.25">
      <c r="B102" s="223" t="s">
        <v>1635</v>
      </c>
      <c r="C102" s="223"/>
      <c r="D102" s="85">
        <f>DatosDelitos!N144</f>
        <v>0</v>
      </c>
    </row>
    <row r="103" spans="2:4" ht="13.15" customHeight="1" x14ac:dyDescent="0.25">
      <c r="B103" s="223" t="s">
        <v>1659</v>
      </c>
      <c r="C103" s="223"/>
      <c r="D103" s="85">
        <f>DatosDelitos!N148</f>
        <v>0</v>
      </c>
    </row>
    <row r="104" spans="2:4" ht="13.15" customHeight="1" x14ac:dyDescent="0.25">
      <c r="B104" s="223" t="s">
        <v>1181</v>
      </c>
      <c r="C104" s="223"/>
      <c r="D104" s="85">
        <f>SUM(DatosDelitos!N149,DatosDelitos!N150)</f>
        <v>0</v>
      </c>
    </row>
    <row r="105" spans="2:4" ht="13.15" customHeight="1" x14ac:dyDescent="0.25">
      <c r="B105" s="223" t="s">
        <v>1179</v>
      </c>
      <c r="C105" s="223"/>
      <c r="D105" s="85">
        <f>SUM(DatosDelitos!N151:N155)</f>
        <v>7</v>
      </c>
    </row>
    <row r="106" spans="2:4" ht="13.15" customHeight="1" x14ac:dyDescent="0.25">
      <c r="B106" s="223" t="s">
        <v>1637</v>
      </c>
      <c r="C106" s="223"/>
      <c r="D106" s="85">
        <f>SUM(SUM(DatosDelitos!N157:N160),SUM(DatosDelitos!N167:N172))</f>
        <v>0</v>
      </c>
    </row>
    <row r="107" spans="2:4" ht="13.15" customHeight="1" x14ac:dyDescent="0.25">
      <c r="B107" s="223" t="s">
        <v>1660</v>
      </c>
      <c r="C107" s="223"/>
      <c r="D107" s="85">
        <f>SUM(DatosDelitos!N161:N165)</f>
        <v>0</v>
      </c>
    </row>
    <row r="108" spans="2:4" ht="13.15" customHeight="1" x14ac:dyDescent="0.25">
      <c r="B108" s="223" t="s">
        <v>1638</v>
      </c>
      <c r="C108" s="223"/>
      <c r="D108" s="85">
        <f>SUM(DatosDelitos!N173:N177)</f>
        <v>0</v>
      </c>
    </row>
    <row r="109" spans="2:4" ht="13.15" customHeight="1" x14ac:dyDescent="0.25">
      <c r="B109" s="223" t="s">
        <v>1639</v>
      </c>
      <c r="C109" s="223"/>
      <c r="D109" s="85">
        <f>DatosDelitos!N178</f>
        <v>0</v>
      </c>
    </row>
    <row r="110" spans="2:4" ht="13.15" customHeight="1" x14ac:dyDescent="0.25">
      <c r="B110" s="223" t="s">
        <v>1640</v>
      </c>
      <c r="C110" s="223"/>
      <c r="D110" s="85">
        <f>DatosDelitos!N186</f>
        <v>2</v>
      </c>
    </row>
    <row r="111" spans="2:4" ht="13.15" customHeight="1" x14ac:dyDescent="0.25">
      <c r="B111" s="223" t="s">
        <v>1641</v>
      </c>
      <c r="C111" s="223"/>
      <c r="D111" s="85">
        <f>DatosDelitos!N201</f>
        <v>11</v>
      </c>
    </row>
    <row r="112" spans="2:4" ht="13.15" customHeight="1" x14ac:dyDescent="0.25">
      <c r="B112" s="223" t="s">
        <v>1642</v>
      </c>
      <c r="C112" s="223"/>
      <c r="D112" s="85">
        <f>DatosDelitos!N223</f>
        <v>0</v>
      </c>
    </row>
    <row r="113" spans="2:4" ht="13.15" customHeight="1" x14ac:dyDescent="0.25">
      <c r="B113" s="223" t="s">
        <v>1643</v>
      </c>
      <c r="C113" s="223"/>
      <c r="D113" s="85">
        <f>DatosDelitos!N244</f>
        <v>0</v>
      </c>
    </row>
    <row r="114" spans="2:4" ht="13.15" customHeight="1" x14ac:dyDescent="0.25">
      <c r="B114" s="223" t="s">
        <v>1644</v>
      </c>
      <c r="C114" s="223"/>
      <c r="D114" s="85">
        <f>DatosDelitos!N271</f>
        <v>0</v>
      </c>
    </row>
    <row r="115" spans="2:4" ht="38.25" customHeight="1" x14ac:dyDescent="0.25">
      <c r="B115" s="223" t="s">
        <v>1645</v>
      </c>
      <c r="C115" s="223"/>
      <c r="D115" s="85">
        <f>DatosDelitos!N301</f>
        <v>0</v>
      </c>
    </row>
    <row r="116" spans="2:4" ht="13.15" customHeight="1" x14ac:dyDescent="0.25">
      <c r="B116" s="223" t="s">
        <v>1646</v>
      </c>
      <c r="C116" s="223"/>
      <c r="D116" s="85">
        <f>DatosDelitos!N305</f>
        <v>0</v>
      </c>
    </row>
    <row r="117" spans="2:4" ht="13.15" customHeight="1" x14ac:dyDescent="0.25">
      <c r="B117" s="223" t="s">
        <v>1647</v>
      </c>
      <c r="C117" s="223"/>
      <c r="D117" s="85">
        <f>DatosDelitos!N312+DatosDelitos!N320</f>
        <v>0</v>
      </c>
    </row>
    <row r="118" spans="2:4" ht="13.15" customHeight="1" x14ac:dyDescent="0.25">
      <c r="B118" s="223" t="s">
        <v>913</v>
      </c>
      <c r="C118" s="223"/>
      <c r="D118" s="85">
        <f>DatosDelitos!N318</f>
        <v>0</v>
      </c>
    </row>
    <row r="119" spans="2:4" ht="13.9" customHeight="1" x14ac:dyDescent="0.25">
      <c r="B119" s="223" t="s">
        <v>1648</v>
      </c>
      <c r="C119" s="223"/>
      <c r="D119" s="85">
        <f>DatosDelitos!N323</f>
        <v>2</v>
      </c>
    </row>
    <row r="120" spans="2:4" ht="12.75" customHeight="1" x14ac:dyDescent="0.25">
      <c r="B120" s="225" t="s">
        <v>1649</v>
      </c>
      <c r="C120" s="225"/>
      <c r="D120" s="85">
        <f>DatosDelitos!N325</f>
        <v>0</v>
      </c>
    </row>
    <row r="121" spans="2:4" ht="15" customHeight="1" x14ac:dyDescent="0.25">
      <c r="B121" s="225" t="s">
        <v>947</v>
      </c>
      <c r="C121" s="225"/>
      <c r="D121" s="85">
        <f>DatosDelitos!N337</f>
        <v>0</v>
      </c>
    </row>
    <row r="122" spans="2:4" ht="15" customHeight="1" x14ac:dyDescent="0.25">
      <c r="B122" s="225" t="s">
        <v>1650</v>
      </c>
      <c r="C122" s="225"/>
      <c r="D122" s="85">
        <f>DatosDelitos!N339</f>
        <v>0</v>
      </c>
    </row>
    <row r="123" spans="2:4" ht="15" customHeight="1" x14ac:dyDescent="0.25">
      <c r="B123" s="223" t="s">
        <v>1656</v>
      </c>
      <c r="C123" s="223"/>
      <c r="D123" s="85">
        <f>SUM(D87:D122)</f>
        <v>41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3"/>
    </row>
    <row r="4" spans="1:16" ht="45" x14ac:dyDescent="0.25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25">
      <c r="A5" s="187" t="s">
        <v>313</v>
      </c>
      <c r="B5" s="188"/>
      <c r="C5" s="25">
        <v>4</v>
      </c>
      <c r="D5" s="25">
        <v>5</v>
      </c>
      <c r="E5" s="26">
        <v>-0.2</v>
      </c>
      <c r="F5" s="25">
        <v>0</v>
      </c>
      <c r="G5" s="25">
        <v>0</v>
      </c>
      <c r="H5" s="25">
        <v>0</v>
      </c>
      <c r="I5" s="25">
        <v>2</v>
      </c>
      <c r="J5" s="25">
        <v>3</v>
      </c>
      <c r="K5" s="25">
        <v>2</v>
      </c>
      <c r="L5" s="25">
        <v>0</v>
      </c>
      <c r="M5" s="25">
        <v>0</v>
      </c>
      <c r="N5" s="25">
        <v>0</v>
      </c>
      <c r="O5" s="25">
        <v>0</v>
      </c>
      <c r="P5" s="27">
        <v>2</v>
      </c>
    </row>
    <row r="6" spans="1:16" x14ac:dyDescent="0.25">
      <c r="A6" s="28" t="s">
        <v>314</v>
      </c>
      <c r="B6" s="28" t="s">
        <v>315</v>
      </c>
      <c r="C6" s="14">
        <v>2</v>
      </c>
      <c r="D6" s="14">
        <v>4</v>
      </c>
      <c r="E6" s="29">
        <v>-0.5</v>
      </c>
      <c r="F6" s="14">
        <v>0</v>
      </c>
      <c r="G6" s="14">
        <v>0</v>
      </c>
      <c r="H6" s="14">
        <v>0</v>
      </c>
      <c r="I6" s="14">
        <v>0</v>
      </c>
      <c r="J6" s="14">
        <v>3</v>
      </c>
      <c r="K6" s="14">
        <v>2</v>
      </c>
      <c r="L6" s="14">
        <v>0</v>
      </c>
      <c r="M6" s="14">
        <v>0</v>
      </c>
      <c r="N6" s="14">
        <v>0</v>
      </c>
      <c r="O6" s="14">
        <v>0</v>
      </c>
      <c r="P6" s="22">
        <v>0</v>
      </c>
    </row>
    <row r="7" spans="1:16" x14ac:dyDescent="0.25">
      <c r="A7" s="28" t="s">
        <v>316</v>
      </c>
      <c r="B7" s="28" t="s">
        <v>317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25">
      <c r="A8" s="28" t="s">
        <v>318</v>
      </c>
      <c r="B8" s="28" t="s">
        <v>319</v>
      </c>
      <c r="C8" s="14">
        <v>1</v>
      </c>
      <c r="D8" s="14">
        <v>1</v>
      </c>
      <c r="E8" s="29">
        <v>0</v>
      </c>
      <c r="F8" s="14">
        <v>0</v>
      </c>
      <c r="G8" s="14">
        <v>0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x14ac:dyDescent="0.25">
      <c r="A9" s="28" t="s">
        <v>320</v>
      </c>
      <c r="B9" s="28" t="s">
        <v>321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7" t="s">
        <v>322</v>
      </c>
      <c r="B10" s="188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7" t="s">
        <v>327</v>
      </c>
      <c r="B13" s="188"/>
      <c r="C13" s="25">
        <v>1703</v>
      </c>
      <c r="D13" s="25">
        <v>1458</v>
      </c>
      <c r="E13" s="26">
        <v>0.16803840877914999</v>
      </c>
      <c r="F13" s="25">
        <v>24</v>
      </c>
      <c r="G13" s="25">
        <v>12</v>
      </c>
      <c r="H13" s="25">
        <v>123</v>
      </c>
      <c r="I13" s="25">
        <v>112</v>
      </c>
      <c r="J13" s="25">
        <v>0</v>
      </c>
      <c r="K13" s="25">
        <v>1</v>
      </c>
      <c r="L13" s="25">
        <v>0</v>
      </c>
      <c r="M13" s="25">
        <v>0</v>
      </c>
      <c r="N13" s="25">
        <v>1</v>
      </c>
      <c r="O13" s="25">
        <v>2</v>
      </c>
      <c r="P13" s="27">
        <v>127</v>
      </c>
    </row>
    <row r="14" spans="1:16" x14ac:dyDescent="0.25">
      <c r="A14" s="28" t="s">
        <v>328</v>
      </c>
      <c r="B14" s="28" t="s">
        <v>329</v>
      </c>
      <c r="C14" s="14">
        <v>1255</v>
      </c>
      <c r="D14" s="14">
        <v>1012</v>
      </c>
      <c r="E14" s="29">
        <v>0.24011857707509901</v>
      </c>
      <c r="F14" s="14">
        <v>4</v>
      </c>
      <c r="G14" s="14">
        <v>5</v>
      </c>
      <c r="H14" s="14">
        <v>68</v>
      </c>
      <c r="I14" s="14">
        <v>57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1</v>
      </c>
      <c r="P14" s="22">
        <v>71</v>
      </c>
    </row>
    <row r="15" spans="1:16" x14ac:dyDescent="0.25">
      <c r="A15" s="28" t="s">
        <v>330</v>
      </c>
      <c r="B15" s="28" t="s">
        <v>331</v>
      </c>
      <c r="C15" s="14">
        <v>5</v>
      </c>
      <c r="D15" s="14">
        <v>3</v>
      </c>
      <c r="E15" s="29">
        <v>0.66666666666666696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332</v>
      </c>
      <c r="B16" s="28" t="s">
        <v>333</v>
      </c>
      <c r="C16" s="14">
        <v>294</v>
      </c>
      <c r="D16" s="14">
        <v>314</v>
      </c>
      <c r="E16" s="29">
        <v>-6.3694267515923594E-2</v>
      </c>
      <c r="F16" s="14">
        <v>7</v>
      </c>
      <c r="G16" s="14">
        <v>0</v>
      </c>
      <c r="H16" s="14">
        <v>14</v>
      </c>
      <c r="I16" s="14">
        <v>6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13</v>
      </c>
    </row>
    <row r="17" spans="1:16" ht="33.75" x14ac:dyDescent="0.25">
      <c r="A17" s="28" t="s">
        <v>334</v>
      </c>
      <c r="B17" s="28" t="s">
        <v>335</v>
      </c>
      <c r="C17" s="14">
        <v>149</v>
      </c>
      <c r="D17" s="14">
        <v>128</v>
      </c>
      <c r="E17" s="29">
        <v>0.1640625</v>
      </c>
      <c r="F17" s="14">
        <v>13</v>
      </c>
      <c r="G17" s="14">
        <v>7</v>
      </c>
      <c r="H17" s="14">
        <v>41</v>
      </c>
      <c r="I17" s="14">
        <v>47</v>
      </c>
      <c r="J17" s="14">
        <v>0</v>
      </c>
      <c r="K17" s="14">
        <v>1</v>
      </c>
      <c r="L17" s="14">
        <v>0</v>
      </c>
      <c r="M17" s="14">
        <v>0</v>
      </c>
      <c r="N17" s="14">
        <v>0</v>
      </c>
      <c r="O17" s="14">
        <v>1</v>
      </c>
      <c r="P17" s="22">
        <v>43</v>
      </c>
    </row>
    <row r="18" spans="1:16" x14ac:dyDescent="0.25">
      <c r="A18" s="28" t="s">
        <v>336</v>
      </c>
      <c r="B18" s="28" t="s">
        <v>337</v>
      </c>
      <c r="C18" s="14">
        <v>0</v>
      </c>
      <c r="D18" s="14">
        <v>1</v>
      </c>
      <c r="E18" s="29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7" t="s">
        <v>340</v>
      </c>
      <c r="B20" s="188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341</v>
      </c>
      <c r="B21" s="28" t="s">
        <v>342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343</v>
      </c>
      <c r="B22" s="28" t="s">
        <v>344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7" t="s">
        <v>345</v>
      </c>
      <c r="B23" s="188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7" t="s">
        <v>358</v>
      </c>
      <c r="B30" s="188"/>
      <c r="C30" s="25">
        <v>409</v>
      </c>
      <c r="D30" s="25">
        <v>365</v>
      </c>
      <c r="E30" s="26">
        <v>0.120547945205479</v>
      </c>
      <c r="F30" s="25">
        <v>4</v>
      </c>
      <c r="G30" s="25">
        <v>10</v>
      </c>
      <c r="H30" s="25">
        <v>25</v>
      </c>
      <c r="I30" s="25">
        <v>61</v>
      </c>
      <c r="J30" s="25">
        <v>0</v>
      </c>
      <c r="K30" s="25">
        <v>2</v>
      </c>
      <c r="L30" s="25">
        <v>0</v>
      </c>
      <c r="M30" s="25">
        <v>0</v>
      </c>
      <c r="N30" s="25">
        <v>1</v>
      </c>
      <c r="O30" s="25">
        <v>1</v>
      </c>
      <c r="P30" s="27">
        <v>51</v>
      </c>
    </row>
    <row r="31" spans="1:16" x14ac:dyDescent="0.25">
      <c r="A31" s="28" t="s">
        <v>359</v>
      </c>
      <c r="B31" s="28" t="s">
        <v>360</v>
      </c>
      <c r="C31" s="14">
        <v>1</v>
      </c>
      <c r="D31" s="14">
        <v>1</v>
      </c>
      <c r="E31" s="29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0</v>
      </c>
    </row>
    <row r="32" spans="1:16" x14ac:dyDescent="0.25">
      <c r="A32" s="28" t="s">
        <v>361</v>
      </c>
      <c r="B32" s="28" t="s">
        <v>362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363</v>
      </c>
      <c r="B33" s="28" t="s">
        <v>364</v>
      </c>
      <c r="C33" s="14">
        <v>297</v>
      </c>
      <c r="D33" s="14">
        <v>270</v>
      </c>
      <c r="E33" s="29">
        <v>0.1</v>
      </c>
      <c r="F33" s="14">
        <v>0</v>
      </c>
      <c r="G33" s="14">
        <v>5</v>
      </c>
      <c r="H33" s="14">
        <v>15</v>
      </c>
      <c r="I33" s="14">
        <v>12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1</v>
      </c>
      <c r="P33" s="22">
        <v>16</v>
      </c>
    </row>
    <row r="34" spans="1:16" x14ac:dyDescent="0.25">
      <c r="A34" s="28" t="s">
        <v>365</v>
      </c>
      <c r="B34" s="28" t="s">
        <v>366</v>
      </c>
      <c r="C34" s="14">
        <v>1</v>
      </c>
      <c r="D34" s="14">
        <v>1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4</v>
      </c>
    </row>
    <row r="35" spans="1:16" x14ac:dyDescent="0.25">
      <c r="A35" s="28" t="s">
        <v>367</v>
      </c>
      <c r="B35" s="28" t="s">
        <v>368</v>
      </c>
      <c r="C35" s="14">
        <v>43</v>
      </c>
      <c r="D35" s="14">
        <v>58</v>
      </c>
      <c r="E35" s="29">
        <v>-0.25862068965517199</v>
      </c>
      <c r="F35" s="14">
        <v>0</v>
      </c>
      <c r="G35" s="14">
        <v>1</v>
      </c>
      <c r="H35" s="14">
        <v>2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2">
        <v>2</v>
      </c>
    </row>
    <row r="36" spans="1:16" ht="22.5" x14ac:dyDescent="0.25">
      <c r="A36" s="28" t="s">
        <v>369</v>
      </c>
      <c r="B36" s="28" t="s">
        <v>370</v>
      </c>
      <c r="C36" s="14">
        <v>11</v>
      </c>
      <c r="D36" s="14">
        <v>12</v>
      </c>
      <c r="E36" s="29">
        <v>-8.3333333333333301E-2</v>
      </c>
      <c r="F36" s="14">
        <v>1</v>
      </c>
      <c r="G36" s="14">
        <v>3</v>
      </c>
      <c r="H36" s="14">
        <v>1</v>
      </c>
      <c r="I36" s="14">
        <v>39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2">
        <v>25</v>
      </c>
    </row>
    <row r="37" spans="1:16" ht="22.5" x14ac:dyDescent="0.25">
      <c r="A37" s="28" t="s">
        <v>371</v>
      </c>
      <c r="B37" s="28" t="s">
        <v>372</v>
      </c>
      <c r="C37" s="14">
        <v>0</v>
      </c>
      <c r="D37" s="14">
        <v>2</v>
      </c>
      <c r="E37" s="29">
        <v>-1</v>
      </c>
      <c r="F37" s="14">
        <v>0</v>
      </c>
      <c r="G37" s="14">
        <v>0</v>
      </c>
      <c r="H37" s="14">
        <v>0</v>
      </c>
      <c r="I37" s="14">
        <v>4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2">
        <v>1</v>
      </c>
    </row>
    <row r="38" spans="1:16" ht="22.5" x14ac:dyDescent="0.25">
      <c r="A38" s="28" t="s">
        <v>373</v>
      </c>
      <c r="B38" s="28" t="s">
        <v>374</v>
      </c>
      <c r="C38" s="14">
        <v>8</v>
      </c>
      <c r="D38" s="14">
        <v>0</v>
      </c>
      <c r="E38" s="29">
        <v>0</v>
      </c>
      <c r="F38" s="14">
        <v>1</v>
      </c>
      <c r="G38" s="14">
        <v>0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0</v>
      </c>
    </row>
    <row r="39" spans="1:16" ht="33.75" x14ac:dyDescent="0.25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377</v>
      </c>
      <c r="B40" s="28" t="s">
        <v>378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379</v>
      </c>
      <c r="B41" s="28" t="s">
        <v>380</v>
      </c>
      <c r="C41" s="14">
        <v>48</v>
      </c>
      <c r="D41" s="14">
        <v>21</v>
      </c>
      <c r="E41" s="29">
        <v>1.28571428571429</v>
      </c>
      <c r="F41" s="14">
        <v>2</v>
      </c>
      <c r="G41" s="14">
        <v>1</v>
      </c>
      <c r="H41" s="14">
        <v>7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3</v>
      </c>
    </row>
    <row r="42" spans="1:16" x14ac:dyDescent="0.25">
      <c r="A42" s="187" t="s">
        <v>381</v>
      </c>
      <c r="B42" s="188"/>
      <c r="C42" s="25">
        <v>199</v>
      </c>
      <c r="D42" s="25">
        <v>154</v>
      </c>
      <c r="E42" s="26">
        <v>0.29220779220779203</v>
      </c>
      <c r="F42" s="25">
        <v>52</v>
      </c>
      <c r="G42" s="25">
        <v>11</v>
      </c>
      <c r="H42" s="25">
        <v>93</v>
      </c>
      <c r="I42" s="25">
        <v>18</v>
      </c>
      <c r="J42" s="25">
        <v>4</v>
      </c>
      <c r="K42" s="25">
        <v>2</v>
      </c>
      <c r="L42" s="25">
        <v>0</v>
      </c>
      <c r="M42" s="25">
        <v>0</v>
      </c>
      <c r="N42" s="25">
        <v>2</v>
      </c>
      <c r="O42" s="25">
        <v>1</v>
      </c>
      <c r="P42" s="27">
        <v>26</v>
      </c>
    </row>
    <row r="43" spans="1:16" x14ac:dyDescent="0.25">
      <c r="A43" s="28" t="s">
        <v>382</v>
      </c>
      <c r="B43" s="28" t="s">
        <v>383</v>
      </c>
      <c r="C43" s="14">
        <v>7</v>
      </c>
      <c r="D43" s="14">
        <v>3</v>
      </c>
      <c r="E43" s="29">
        <v>1.3333333333333299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384</v>
      </c>
      <c r="B44" s="28" t="s">
        <v>385</v>
      </c>
      <c r="C44" s="14">
        <v>189</v>
      </c>
      <c r="D44" s="14">
        <v>148</v>
      </c>
      <c r="E44" s="29">
        <v>0.27702702702702697</v>
      </c>
      <c r="F44" s="14">
        <v>52</v>
      </c>
      <c r="G44" s="14">
        <v>11</v>
      </c>
      <c r="H44" s="14">
        <v>93</v>
      </c>
      <c r="I44" s="14">
        <v>18</v>
      </c>
      <c r="J44" s="14">
        <v>4</v>
      </c>
      <c r="K44" s="14">
        <v>1</v>
      </c>
      <c r="L44" s="14">
        <v>0</v>
      </c>
      <c r="M44" s="14">
        <v>0</v>
      </c>
      <c r="N44" s="14">
        <v>0</v>
      </c>
      <c r="O44" s="14">
        <v>1</v>
      </c>
      <c r="P44" s="22">
        <v>25</v>
      </c>
    </row>
    <row r="45" spans="1:16" x14ac:dyDescent="0.25">
      <c r="A45" s="28" t="s">
        <v>386</v>
      </c>
      <c r="B45" s="28" t="s">
        <v>387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388</v>
      </c>
      <c r="B46" s="28" t="s">
        <v>389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2</v>
      </c>
      <c r="O46" s="14">
        <v>0</v>
      </c>
      <c r="P46" s="22">
        <v>0</v>
      </c>
    </row>
    <row r="47" spans="1:16" ht="22.5" x14ac:dyDescent="0.25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392</v>
      </c>
      <c r="B48" s="28" t="s">
        <v>393</v>
      </c>
      <c r="C48" s="14">
        <v>3</v>
      </c>
      <c r="D48" s="14">
        <v>3</v>
      </c>
      <c r="E48" s="29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1</v>
      </c>
    </row>
    <row r="49" spans="1:16" x14ac:dyDescent="0.25">
      <c r="A49" s="28" t="s">
        <v>394</v>
      </c>
      <c r="B49" s="28" t="s">
        <v>395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7" t="s">
        <v>396</v>
      </c>
      <c r="B50" s="188"/>
      <c r="C50" s="25">
        <v>88</v>
      </c>
      <c r="D50" s="25">
        <v>45</v>
      </c>
      <c r="E50" s="26">
        <v>0.95555555555555505</v>
      </c>
      <c r="F50" s="25">
        <v>0</v>
      </c>
      <c r="G50" s="25">
        <v>0</v>
      </c>
      <c r="H50" s="25">
        <v>17</v>
      </c>
      <c r="I50" s="25">
        <v>4</v>
      </c>
      <c r="J50" s="25">
        <v>3</v>
      </c>
      <c r="K50" s="25">
        <v>7</v>
      </c>
      <c r="L50" s="25">
        <v>0</v>
      </c>
      <c r="M50" s="25">
        <v>0</v>
      </c>
      <c r="N50" s="25">
        <v>6</v>
      </c>
      <c r="O50" s="25">
        <v>1</v>
      </c>
      <c r="P50" s="27">
        <v>8</v>
      </c>
    </row>
    <row r="51" spans="1:16" x14ac:dyDescent="0.25">
      <c r="A51" s="28" t="s">
        <v>397</v>
      </c>
      <c r="B51" s="28" t="s">
        <v>398</v>
      </c>
      <c r="C51" s="14">
        <v>24</v>
      </c>
      <c r="D51" s="14">
        <v>6</v>
      </c>
      <c r="E51" s="29">
        <v>3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2">
        <v>0</v>
      </c>
    </row>
    <row r="52" spans="1:16" x14ac:dyDescent="0.25">
      <c r="A52" s="28" t="s">
        <v>399</v>
      </c>
      <c r="B52" s="28" t="s">
        <v>400</v>
      </c>
      <c r="C52" s="14">
        <v>1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401</v>
      </c>
      <c r="B53" s="28" t="s">
        <v>402</v>
      </c>
      <c r="C53" s="14">
        <v>31</v>
      </c>
      <c r="D53" s="14">
        <v>27</v>
      </c>
      <c r="E53" s="29">
        <v>0.148148148148148</v>
      </c>
      <c r="F53" s="14">
        <v>0</v>
      </c>
      <c r="G53" s="14">
        <v>0</v>
      </c>
      <c r="H53" s="14">
        <v>8</v>
      </c>
      <c r="I53" s="14">
        <v>3</v>
      </c>
      <c r="J53" s="14">
        <v>2</v>
      </c>
      <c r="K53" s="14">
        <v>0</v>
      </c>
      <c r="L53" s="14">
        <v>0</v>
      </c>
      <c r="M53" s="14">
        <v>0</v>
      </c>
      <c r="N53" s="14">
        <v>4</v>
      </c>
      <c r="O53" s="14">
        <v>0</v>
      </c>
      <c r="P53" s="22">
        <v>2</v>
      </c>
    </row>
    <row r="54" spans="1:16" ht="22.5" x14ac:dyDescent="0.25">
      <c r="A54" s="28" t="s">
        <v>403</v>
      </c>
      <c r="B54" s="28" t="s">
        <v>404</v>
      </c>
      <c r="C54" s="14">
        <v>1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25">
      <c r="A55" s="28" t="s">
        <v>405</v>
      </c>
      <c r="B55" s="28" t="s">
        <v>406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407</v>
      </c>
      <c r="B56" s="28" t="s">
        <v>408</v>
      </c>
      <c r="C56" s="14">
        <v>6</v>
      </c>
      <c r="D56" s="14">
        <v>1</v>
      </c>
      <c r="E56" s="29">
        <v>5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409</v>
      </c>
      <c r="B57" s="28" t="s">
        <v>410</v>
      </c>
      <c r="C57" s="14">
        <v>5</v>
      </c>
      <c r="D57" s="14">
        <v>3</v>
      </c>
      <c r="E57" s="29">
        <v>0.66666666666666696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0</v>
      </c>
    </row>
    <row r="58" spans="1:16" ht="22.5" x14ac:dyDescent="0.25">
      <c r="A58" s="28" t="s">
        <v>411</v>
      </c>
      <c r="B58" s="28" t="s">
        <v>412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413</v>
      </c>
      <c r="B59" s="28" t="s">
        <v>414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415</v>
      </c>
      <c r="B60" s="28" t="s">
        <v>416</v>
      </c>
      <c r="C60" s="14">
        <v>3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22">
        <v>0</v>
      </c>
    </row>
    <row r="61" spans="1:16" ht="33.75" x14ac:dyDescent="0.25">
      <c r="A61" s="28" t="s">
        <v>417</v>
      </c>
      <c r="B61" s="28" t="s">
        <v>418</v>
      </c>
      <c r="C61" s="14">
        <v>5</v>
      </c>
      <c r="D61" s="14">
        <v>1</v>
      </c>
      <c r="E61" s="29">
        <v>4</v>
      </c>
      <c r="F61" s="14">
        <v>0</v>
      </c>
      <c r="G61" s="14">
        <v>0</v>
      </c>
      <c r="H61" s="14">
        <v>2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25">
      <c r="A62" s="28" t="s">
        <v>419</v>
      </c>
      <c r="B62" s="28" t="s">
        <v>420</v>
      </c>
      <c r="C62" s="14">
        <v>6</v>
      </c>
      <c r="D62" s="14">
        <v>1</v>
      </c>
      <c r="E62" s="29">
        <v>5</v>
      </c>
      <c r="F62" s="14">
        <v>0</v>
      </c>
      <c r="G62" s="14">
        <v>0</v>
      </c>
      <c r="H62" s="14">
        <v>4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2</v>
      </c>
    </row>
    <row r="63" spans="1:16" ht="22.5" x14ac:dyDescent="0.25">
      <c r="A63" s="28" t="s">
        <v>421</v>
      </c>
      <c r="B63" s="28" t="s">
        <v>422</v>
      </c>
      <c r="C63" s="14">
        <v>6</v>
      </c>
      <c r="D63" s="14">
        <v>5</v>
      </c>
      <c r="E63" s="29">
        <v>0.2</v>
      </c>
      <c r="F63" s="14">
        <v>0</v>
      </c>
      <c r="G63" s="14">
        <v>0</v>
      </c>
      <c r="H63" s="14">
        <v>1</v>
      </c>
      <c r="I63" s="14">
        <v>0</v>
      </c>
      <c r="J63" s="14">
        <v>1</v>
      </c>
      <c r="K63" s="14">
        <v>4</v>
      </c>
      <c r="L63" s="14">
        <v>0</v>
      </c>
      <c r="M63" s="14">
        <v>0</v>
      </c>
      <c r="N63" s="14">
        <v>2</v>
      </c>
      <c r="O63" s="14">
        <v>0</v>
      </c>
      <c r="P63" s="22">
        <v>2</v>
      </c>
    </row>
    <row r="64" spans="1:16" ht="22.5" x14ac:dyDescent="0.25">
      <c r="A64" s="28" t="s">
        <v>423</v>
      </c>
      <c r="B64" s="28" t="s">
        <v>424</v>
      </c>
      <c r="C64" s="14">
        <v>0</v>
      </c>
      <c r="D64" s="14">
        <v>0</v>
      </c>
      <c r="E64" s="29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2">
        <v>0</v>
      </c>
    </row>
    <row r="65" spans="1:16" ht="33.75" x14ac:dyDescent="0.25">
      <c r="A65" s="28" t="s">
        <v>425</v>
      </c>
      <c r="B65" s="28" t="s">
        <v>426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1</v>
      </c>
    </row>
    <row r="66" spans="1:16" ht="33.75" x14ac:dyDescent="0.25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429</v>
      </c>
      <c r="B67" s="28" t="s">
        <v>430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433</v>
      </c>
      <c r="B69" s="28" t="s">
        <v>434</v>
      </c>
      <c r="C69" s="14">
        <v>0</v>
      </c>
      <c r="D69" s="14">
        <v>1</v>
      </c>
      <c r="E69" s="29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7" t="s">
        <v>439</v>
      </c>
      <c r="B72" s="188"/>
      <c r="C72" s="25">
        <v>0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440</v>
      </c>
      <c r="B73" s="28" t="s">
        <v>441</v>
      </c>
      <c r="C73" s="14">
        <v>0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25">
      <c r="A74" s="187" t="s">
        <v>442</v>
      </c>
      <c r="B74" s="188"/>
      <c r="C74" s="25">
        <v>17</v>
      </c>
      <c r="D74" s="25">
        <v>16</v>
      </c>
      <c r="E74" s="26">
        <v>6.25E-2</v>
      </c>
      <c r="F74" s="25">
        <v>0</v>
      </c>
      <c r="G74" s="25">
        <v>0</v>
      </c>
      <c r="H74" s="25">
        <v>1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2</v>
      </c>
      <c r="O74" s="25">
        <v>0</v>
      </c>
      <c r="P74" s="27">
        <v>0</v>
      </c>
    </row>
    <row r="75" spans="1:16" x14ac:dyDescent="0.25">
      <c r="A75" s="28" t="s">
        <v>443</v>
      </c>
      <c r="B75" s="28" t="s">
        <v>444</v>
      </c>
      <c r="C75" s="14">
        <v>6</v>
      </c>
      <c r="D75" s="14">
        <v>5</v>
      </c>
      <c r="E75" s="29">
        <v>0.2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2">
        <v>0</v>
      </c>
    </row>
    <row r="76" spans="1:16" ht="33.75" x14ac:dyDescent="0.25">
      <c r="A76" s="28" t="s">
        <v>445</v>
      </c>
      <c r="B76" s="28" t="s">
        <v>446</v>
      </c>
      <c r="C76" s="14">
        <v>1</v>
      </c>
      <c r="D76" s="14">
        <v>1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447</v>
      </c>
      <c r="B77" s="28" t="s">
        <v>448</v>
      </c>
      <c r="C77" s="14">
        <v>1</v>
      </c>
      <c r="D77" s="14">
        <v>4</v>
      </c>
      <c r="E77" s="29">
        <v>-0.75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25">
      <c r="A78" s="28" t="s">
        <v>449</v>
      </c>
      <c r="B78" s="28" t="s">
        <v>450</v>
      </c>
      <c r="C78" s="14">
        <v>4</v>
      </c>
      <c r="D78" s="14">
        <v>1</v>
      </c>
      <c r="E78" s="29">
        <v>3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451</v>
      </c>
      <c r="B79" s="28" t="s">
        <v>452</v>
      </c>
      <c r="C79" s="14">
        <v>2</v>
      </c>
      <c r="D79" s="14">
        <v>4</v>
      </c>
      <c r="E79" s="29">
        <v>-0.5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2">
        <v>0</v>
      </c>
    </row>
    <row r="80" spans="1:16" ht="33.75" x14ac:dyDescent="0.25">
      <c r="A80" s="28" t="s">
        <v>453</v>
      </c>
      <c r="B80" s="28" t="s">
        <v>454</v>
      </c>
      <c r="C80" s="14">
        <v>2</v>
      </c>
      <c r="D80" s="14">
        <v>0</v>
      </c>
      <c r="E80" s="29">
        <v>0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455</v>
      </c>
      <c r="B81" s="28" t="s">
        <v>456</v>
      </c>
      <c r="C81" s="14">
        <v>1</v>
      </c>
      <c r="D81" s="14">
        <v>1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25">
      <c r="A82" s="187" t="s">
        <v>457</v>
      </c>
      <c r="B82" s="188"/>
      <c r="C82" s="25">
        <v>29</v>
      </c>
      <c r="D82" s="25">
        <v>37</v>
      </c>
      <c r="E82" s="26">
        <v>-0.21621621621621601</v>
      </c>
      <c r="F82" s="25">
        <v>1</v>
      </c>
      <c r="G82" s="25">
        <v>3</v>
      </c>
      <c r="H82" s="25">
        <v>1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8</v>
      </c>
    </row>
    <row r="83" spans="1:16" x14ac:dyDescent="0.25">
      <c r="A83" s="28" t="s">
        <v>458</v>
      </c>
      <c r="B83" s="28" t="s">
        <v>459</v>
      </c>
      <c r="C83" s="14">
        <v>6</v>
      </c>
      <c r="D83" s="14">
        <v>9</v>
      </c>
      <c r="E83" s="29">
        <v>-0.33333333333333298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1</v>
      </c>
    </row>
    <row r="84" spans="1:16" x14ac:dyDescent="0.25">
      <c r="A84" s="28" t="s">
        <v>460</v>
      </c>
      <c r="B84" s="28" t="s">
        <v>461</v>
      </c>
      <c r="C84" s="14">
        <v>23</v>
      </c>
      <c r="D84" s="14">
        <v>28</v>
      </c>
      <c r="E84" s="29">
        <v>-0.17857142857142899</v>
      </c>
      <c r="F84" s="14">
        <v>1</v>
      </c>
      <c r="G84" s="14">
        <v>3</v>
      </c>
      <c r="H84" s="14">
        <v>1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7</v>
      </c>
    </row>
    <row r="85" spans="1:16" x14ac:dyDescent="0.25">
      <c r="A85" s="187" t="s">
        <v>462</v>
      </c>
      <c r="B85" s="188"/>
      <c r="C85" s="25">
        <v>97</v>
      </c>
      <c r="D85" s="25">
        <v>61</v>
      </c>
      <c r="E85" s="26">
        <v>0.59016393442622905</v>
      </c>
      <c r="F85" s="25">
        <v>0</v>
      </c>
      <c r="G85" s="25">
        <v>0</v>
      </c>
      <c r="H85" s="25">
        <v>23</v>
      </c>
      <c r="I85" s="25">
        <v>14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22</v>
      </c>
    </row>
    <row r="86" spans="1:16" x14ac:dyDescent="0.25">
      <c r="A86" s="28" t="s">
        <v>463</v>
      </c>
      <c r="B86" s="28" t="s">
        <v>464</v>
      </c>
      <c r="C86" s="14">
        <v>2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467</v>
      </c>
      <c r="B88" s="28" t="s">
        <v>468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469</v>
      </c>
      <c r="B89" s="28" t="s">
        <v>470</v>
      </c>
      <c r="C89" s="14">
        <v>15</v>
      </c>
      <c r="D89" s="14">
        <v>5</v>
      </c>
      <c r="E89" s="29">
        <v>2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471</v>
      </c>
      <c r="B90" s="28" t="s">
        <v>472</v>
      </c>
      <c r="C90" s="14">
        <v>1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473</v>
      </c>
      <c r="B91" s="28" t="s">
        <v>474</v>
      </c>
      <c r="C91" s="14">
        <v>10</v>
      </c>
      <c r="D91" s="14">
        <v>4</v>
      </c>
      <c r="E91" s="29">
        <v>1.5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475</v>
      </c>
      <c r="B92" s="28" t="s">
        <v>476</v>
      </c>
      <c r="C92" s="14">
        <v>16</v>
      </c>
      <c r="D92" s="14">
        <v>21</v>
      </c>
      <c r="E92" s="29">
        <v>-0.238095238095238</v>
      </c>
      <c r="F92" s="14">
        <v>0</v>
      </c>
      <c r="G92" s="14">
        <v>0</v>
      </c>
      <c r="H92" s="14">
        <v>5</v>
      </c>
      <c r="I92" s="14">
        <v>10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0</v>
      </c>
    </row>
    <row r="93" spans="1:16" x14ac:dyDescent="0.25">
      <c r="A93" s="28" t="s">
        <v>477</v>
      </c>
      <c r="B93" s="28" t="s">
        <v>478</v>
      </c>
      <c r="C93" s="14">
        <v>0</v>
      </c>
      <c r="D93" s="14">
        <v>1</v>
      </c>
      <c r="E93" s="29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479</v>
      </c>
      <c r="B94" s="28" t="s">
        <v>480</v>
      </c>
      <c r="C94" s="14">
        <v>53</v>
      </c>
      <c r="D94" s="14">
        <v>28</v>
      </c>
      <c r="E94" s="29">
        <v>0.89285714285714302</v>
      </c>
      <c r="F94" s="14">
        <v>0</v>
      </c>
      <c r="G94" s="14">
        <v>0</v>
      </c>
      <c r="H94" s="14">
        <v>17</v>
      </c>
      <c r="I94" s="14">
        <v>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22</v>
      </c>
    </row>
    <row r="95" spans="1:16" ht="22.5" x14ac:dyDescent="0.25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483</v>
      </c>
      <c r="B96" s="28" t="s">
        <v>484</v>
      </c>
      <c r="C96" s="14">
        <v>0</v>
      </c>
      <c r="D96" s="14">
        <v>2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7" t="s">
        <v>485</v>
      </c>
      <c r="B97" s="188"/>
      <c r="C97" s="25">
        <v>1553</v>
      </c>
      <c r="D97" s="25">
        <v>1286</v>
      </c>
      <c r="E97" s="26">
        <v>0.20762052877138401</v>
      </c>
      <c r="F97" s="25">
        <v>14</v>
      </c>
      <c r="G97" s="25">
        <v>11</v>
      </c>
      <c r="H97" s="25">
        <v>234</v>
      </c>
      <c r="I97" s="25">
        <v>125</v>
      </c>
      <c r="J97" s="25">
        <v>0</v>
      </c>
      <c r="K97" s="25">
        <v>0</v>
      </c>
      <c r="L97" s="25">
        <v>0</v>
      </c>
      <c r="M97" s="25">
        <v>0</v>
      </c>
      <c r="N97" s="25">
        <v>7</v>
      </c>
      <c r="O97" s="25">
        <v>14</v>
      </c>
      <c r="P97" s="27">
        <v>120</v>
      </c>
    </row>
    <row r="98" spans="1:16" x14ac:dyDescent="0.25">
      <c r="A98" s="28" t="s">
        <v>486</v>
      </c>
      <c r="B98" s="28" t="s">
        <v>487</v>
      </c>
      <c r="C98" s="14">
        <v>236</v>
      </c>
      <c r="D98" s="14">
        <v>172</v>
      </c>
      <c r="E98" s="29">
        <v>0.372093023255814</v>
      </c>
      <c r="F98" s="14">
        <v>2</v>
      </c>
      <c r="G98" s="14">
        <v>0</v>
      </c>
      <c r="H98" s="14">
        <v>39</v>
      </c>
      <c r="I98" s="14">
        <v>23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2">
        <v>18</v>
      </c>
    </row>
    <row r="99" spans="1:16" x14ac:dyDescent="0.25">
      <c r="A99" s="28" t="s">
        <v>488</v>
      </c>
      <c r="B99" s="28" t="s">
        <v>489</v>
      </c>
      <c r="C99" s="14">
        <v>122</v>
      </c>
      <c r="D99" s="14">
        <v>90</v>
      </c>
      <c r="E99" s="29">
        <v>0.35555555555555601</v>
      </c>
      <c r="F99" s="14">
        <v>5</v>
      </c>
      <c r="G99" s="14">
        <v>4</v>
      </c>
      <c r="H99" s="14">
        <v>36</v>
      </c>
      <c r="I99" s="14">
        <v>13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6</v>
      </c>
      <c r="P99" s="22">
        <v>11</v>
      </c>
    </row>
    <row r="100" spans="1:16" ht="33.75" x14ac:dyDescent="0.25">
      <c r="A100" s="28" t="s">
        <v>490</v>
      </c>
      <c r="B100" s="28" t="s">
        <v>491</v>
      </c>
      <c r="C100" s="14">
        <v>4</v>
      </c>
      <c r="D100" s="14">
        <v>1</v>
      </c>
      <c r="E100" s="29">
        <v>3</v>
      </c>
      <c r="F100" s="14">
        <v>0</v>
      </c>
      <c r="G100" s="14">
        <v>1</v>
      </c>
      <c r="H100" s="14">
        <v>0</v>
      </c>
      <c r="I100" s="14">
        <v>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4</v>
      </c>
    </row>
    <row r="101" spans="1:16" ht="22.5" x14ac:dyDescent="0.25">
      <c r="A101" s="28" t="s">
        <v>492</v>
      </c>
      <c r="B101" s="28" t="s">
        <v>493</v>
      </c>
      <c r="C101" s="14">
        <v>44</v>
      </c>
      <c r="D101" s="14">
        <v>43</v>
      </c>
      <c r="E101" s="29">
        <v>2.32558139534884E-2</v>
      </c>
      <c r="F101" s="14">
        <v>1</v>
      </c>
      <c r="G101" s="14">
        <v>1</v>
      </c>
      <c r="H101" s="14">
        <v>18</v>
      </c>
      <c r="I101" s="14">
        <v>13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8</v>
      </c>
      <c r="P101" s="22">
        <v>8</v>
      </c>
    </row>
    <row r="102" spans="1:16" x14ac:dyDescent="0.25">
      <c r="A102" s="28" t="s">
        <v>494</v>
      </c>
      <c r="B102" s="28" t="s">
        <v>495</v>
      </c>
      <c r="C102" s="14">
        <v>8</v>
      </c>
      <c r="D102" s="14">
        <v>12</v>
      </c>
      <c r="E102" s="29">
        <v>-0.33333333333333298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1</v>
      </c>
    </row>
    <row r="103" spans="1:16" ht="22.5" x14ac:dyDescent="0.25">
      <c r="A103" s="28" t="s">
        <v>496</v>
      </c>
      <c r="B103" s="28" t="s">
        <v>497</v>
      </c>
      <c r="C103" s="14">
        <v>24</v>
      </c>
      <c r="D103" s="14">
        <v>24</v>
      </c>
      <c r="E103" s="29">
        <v>0</v>
      </c>
      <c r="F103" s="14">
        <v>0</v>
      </c>
      <c r="G103" s="14">
        <v>0</v>
      </c>
      <c r="H103" s="14">
        <v>6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6</v>
      </c>
    </row>
    <row r="104" spans="1:16" x14ac:dyDescent="0.25">
      <c r="A104" s="28" t="s">
        <v>498</v>
      </c>
      <c r="B104" s="28" t="s">
        <v>499</v>
      </c>
      <c r="C104" s="14">
        <v>51</v>
      </c>
      <c r="D104" s="14">
        <v>52</v>
      </c>
      <c r="E104" s="29">
        <v>-1.9230769230769201E-2</v>
      </c>
      <c r="F104" s="14">
        <v>0</v>
      </c>
      <c r="G104" s="14">
        <v>1</v>
      </c>
      <c r="H104" s="14">
        <v>3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25">
      <c r="A105" s="28" t="s">
        <v>500</v>
      </c>
      <c r="B105" s="28" t="s">
        <v>501</v>
      </c>
      <c r="C105" s="14">
        <v>693</v>
      </c>
      <c r="D105" s="14">
        <v>520</v>
      </c>
      <c r="E105" s="29">
        <v>0.33269230769230801</v>
      </c>
      <c r="F105" s="14">
        <v>2</v>
      </c>
      <c r="G105" s="14">
        <v>1</v>
      </c>
      <c r="H105" s="14">
        <v>91</v>
      </c>
      <c r="I105" s="14">
        <v>38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2">
        <v>33</v>
      </c>
    </row>
    <row r="106" spans="1:16" ht="22.5" x14ac:dyDescent="0.25">
      <c r="A106" s="28" t="s">
        <v>502</v>
      </c>
      <c r="B106" s="28" t="s">
        <v>503</v>
      </c>
      <c r="C106" s="14">
        <v>92</v>
      </c>
      <c r="D106" s="14">
        <v>85</v>
      </c>
      <c r="E106" s="29">
        <v>8.2352941176470601E-2</v>
      </c>
      <c r="F106" s="14">
        <v>0</v>
      </c>
      <c r="G106" s="14">
        <v>0</v>
      </c>
      <c r="H106" s="14">
        <v>10</v>
      </c>
      <c r="I106" s="14">
        <v>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6</v>
      </c>
    </row>
    <row r="107" spans="1:16" ht="22.5" x14ac:dyDescent="0.25">
      <c r="A107" s="28" t="s">
        <v>504</v>
      </c>
      <c r="B107" s="28" t="s">
        <v>505</v>
      </c>
      <c r="C107" s="14">
        <v>4</v>
      </c>
      <c r="D107" s="14">
        <v>12</v>
      </c>
      <c r="E107" s="29">
        <v>-0.66666666666666696</v>
      </c>
      <c r="F107" s="14">
        <v>2</v>
      </c>
      <c r="G107" s="14">
        <v>1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</v>
      </c>
    </row>
    <row r="108" spans="1:16" x14ac:dyDescent="0.25">
      <c r="A108" s="28" t="s">
        <v>506</v>
      </c>
      <c r="B108" s="28" t="s">
        <v>507</v>
      </c>
      <c r="C108" s="14">
        <v>3</v>
      </c>
      <c r="D108" s="14">
        <v>1</v>
      </c>
      <c r="E108" s="29">
        <v>2</v>
      </c>
      <c r="F108" s="14">
        <v>0</v>
      </c>
      <c r="G108" s="14">
        <v>0</v>
      </c>
      <c r="H108" s="14">
        <v>4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2">
        <v>3</v>
      </c>
    </row>
    <row r="109" spans="1:16" x14ac:dyDescent="0.25">
      <c r="A109" s="28" t="s">
        <v>508</v>
      </c>
      <c r="B109" s="28" t="s">
        <v>509</v>
      </c>
      <c r="C109" s="14">
        <v>0</v>
      </c>
      <c r="D109" s="14">
        <v>1</v>
      </c>
      <c r="E109" s="29">
        <v>-1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33.75" x14ac:dyDescent="0.25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512</v>
      </c>
      <c r="B111" s="28" t="s">
        <v>513</v>
      </c>
      <c r="C111" s="14">
        <v>259</v>
      </c>
      <c r="D111" s="14">
        <v>251</v>
      </c>
      <c r="E111" s="29">
        <v>3.1872509960159397E-2</v>
      </c>
      <c r="F111" s="14">
        <v>2</v>
      </c>
      <c r="G111" s="14">
        <v>2</v>
      </c>
      <c r="H111" s="14">
        <v>19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2">
        <v>22</v>
      </c>
    </row>
    <row r="112" spans="1:16" ht="22.5" x14ac:dyDescent="0.25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516</v>
      </c>
      <c r="B113" s="28" t="s">
        <v>517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518</v>
      </c>
      <c r="B114" s="28" t="s">
        <v>519</v>
      </c>
      <c r="C114" s="14">
        <v>4</v>
      </c>
      <c r="D114" s="14">
        <v>8</v>
      </c>
      <c r="E114" s="29">
        <v>-0.5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520</v>
      </c>
      <c r="B115" s="28" t="s">
        <v>521</v>
      </c>
      <c r="C115" s="14">
        <v>0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522</v>
      </c>
      <c r="B116" s="28" t="s">
        <v>523</v>
      </c>
      <c r="C116" s="14">
        <v>3</v>
      </c>
      <c r="D116" s="14">
        <v>5</v>
      </c>
      <c r="E116" s="29">
        <v>-0.4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524</v>
      </c>
      <c r="B117" s="28" t="s">
        <v>525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526</v>
      </c>
      <c r="B118" s="28" t="s">
        <v>527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528</v>
      </c>
      <c r="B119" s="28" t="s">
        <v>529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530</v>
      </c>
      <c r="B120" s="28" t="s">
        <v>531</v>
      </c>
      <c r="C120" s="14">
        <v>4</v>
      </c>
      <c r="D120" s="14">
        <v>1</v>
      </c>
      <c r="E120" s="29">
        <v>3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1</v>
      </c>
    </row>
    <row r="121" spans="1:16" ht="22.5" x14ac:dyDescent="0.25">
      <c r="A121" s="28" t="s">
        <v>532</v>
      </c>
      <c r="B121" s="28" t="s">
        <v>533</v>
      </c>
      <c r="C121" s="14">
        <v>0</v>
      </c>
      <c r="D121" s="14">
        <v>5</v>
      </c>
      <c r="E121" s="29">
        <v>-1</v>
      </c>
      <c r="F121" s="14">
        <v>0</v>
      </c>
      <c r="G121" s="14">
        <v>0</v>
      </c>
      <c r="H121" s="14">
        <v>2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3</v>
      </c>
    </row>
    <row r="122" spans="1:16" x14ac:dyDescent="0.25">
      <c r="A122" s="28" t="s">
        <v>534</v>
      </c>
      <c r="B122" s="28" t="s">
        <v>535</v>
      </c>
      <c r="C122" s="14">
        <v>0</v>
      </c>
      <c r="D122" s="14">
        <v>2</v>
      </c>
      <c r="E122" s="29">
        <v>-1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536</v>
      </c>
      <c r="B123" s="28" t="s">
        <v>537</v>
      </c>
      <c r="C123" s="14">
        <v>1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542</v>
      </c>
      <c r="B126" s="28" t="s">
        <v>543</v>
      </c>
      <c r="C126" s="14">
        <v>1</v>
      </c>
      <c r="D126" s="14">
        <v>0</v>
      </c>
      <c r="E126" s="29">
        <v>0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2</v>
      </c>
    </row>
    <row r="127" spans="1:16" ht="22.5" x14ac:dyDescent="0.25">
      <c r="A127" s="28" t="s">
        <v>544</v>
      </c>
      <c r="B127" s="28" t="s">
        <v>545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546</v>
      </c>
      <c r="B128" s="28" t="s">
        <v>547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550</v>
      </c>
      <c r="B130" s="28" t="s">
        <v>551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7" t="s">
        <v>552</v>
      </c>
      <c r="B131" s="188"/>
      <c r="C131" s="25">
        <v>1</v>
      </c>
      <c r="D131" s="25">
        <v>0</v>
      </c>
      <c r="E131" s="26">
        <v>0</v>
      </c>
      <c r="F131" s="25">
        <v>0</v>
      </c>
      <c r="G131" s="25">
        <v>0</v>
      </c>
      <c r="H131" s="25">
        <v>0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2</v>
      </c>
    </row>
    <row r="132" spans="1:16" x14ac:dyDescent="0.25">
      <c r="A132" s="28" t="s">
        <v>553</v>
      </c>
      <c r="B132" s="28" t="s">
        <v>554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1</v>
      </c>
    </row>
    <row r="133" spans="1:16" x14ac:dyDescent="0.25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557</v>
      </c>
      <c r="B134" s="28" t="s">
        <v>558</v>
      </c>
      <c r="C134" s="14">
        <v>1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1</v>
      </c>
    </row>
    <row r="135" spans="1:16" x14ac:dyDescent="0.25">
      <c r="A135" s="28" t="s">
        <v>559</v>
      </c>
      <c r="B135" s="28" t="s">
        <v>560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7" t="s">
        <v>563</v>
      </c>
      <c r="B137" s="188"/>
      <c r="C137" s="25">
        <v>7</v>
      </c>
      <c r="D137" s="25">
        <v>12</v>
      </c>
      <c r="E137" s="26">
        <v>-0.41666666666666702</v>
      </c>
      <c r="F137" s="25">
        <v>0</v>
      </c>
      <c r="G137" s="25">
        <v>0</v>
      </c>
      <c r="H137" s="25">
        <v>1</v>
      </c>
      <c r="I137" s="25">
        <v>0</v>
      </c>
      <c r="J137" s="25">
        <v>0</v>
      </c>
      <c r="K137" s="25">
        <v>1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2.5" x14ac:dyDescent="0.25">
      <c r="A138" s="28" t="s">
        <v>564</v>
      </c>
      <c r="B138" s="28" t="s">
        <v>565</v>
      </c>
      <c r="C138" s="14">
        <v>2</v>
      </c>
      <c r="D138" s="14">
        <v>2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566</v>
      </c>
      <c r="B139" s="28" t="s">
        <v>567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568</v>
      </c>
      <c r="B140" s="28" t="s">
        <v>569</v>
      </c>
      <c r="C140" s="14">
        <v>2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572</v>
      </c>
      <c r="B142" s="28" t="s">
        <v>573</v>
      </c>
      <c r="C142" s="14">
        <v>2</v>
      </c>
      <c r="D142" s="14">
        <v>9</v>
      </c>
      <c r="E142" s="29">
        <v>-0.77777777777777801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1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33.75" x14ac:dyDescent="0.25">
      <c r="A143" s="28" t="s">
        <v>574</v>
      </c>
      <c r="B143" s="28" t="s">
        <v>575</v>
      </c>
      <c r="C143" s="14">
        <v>1</v>
      </c>
      <c r="D143" s="14">
        <v>1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187" t="s">
        <v>576</v>
      </c>
      <c r="B144" s="188"/>
      <c r="C144" s="25">
        <v>0</v>
      </c>
      <c r="D144" s="25">
        <v>2</v>
      </c>
      <c r="E144" s="26">
        <v>-1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577</v>
      </c>
      <c r="B145" s="28" t="s">
        <v>578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579</v>
      </c>
      <c r="B146" s="28" t="s">
        <v>580</v>
      </c>
      <c r="C146" s="14">
        <v>0</v>
      </c>
      <c r="D146" s="14">
        <v>2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7" t="s">
        <v>581</v>
      </c>
      <c r="B147" s="188"/>
      <c r="C147" s="25">
        <v>31</v>
      </c>
      <c r="D147" s="25">
        <v>26</v>
      </c>
      <c r="E147" s="26">
        <v>0.19230769230769201</v>
      </c>
      <c r="F147" s="25">
        <v>4</v>
      </c>
      <c r="G147" s="25">
        <v>2</v>
      </c>
      <c r="H147" s="25">
        <v>11</v>
      </c>
      <c r="I147" s="25">
        <v>7</v>
      </c>
      <c r="J147" s="25">
        <v>0</v>
      </c>
      <c r="K147" s="25">
        <v>0</v>
      </c>
      <c r="L147" s="25">
        <v>0</v>
      </c>
      <c r="M147" s="25">
        <v>0</v>
      </c>
      <c r="N147" s="25">
        <v>7</v>
      </c>
      <c r="O147" s="25">
        <v>0</v>
      </c>
      <c r="P147" s="27">
        <v>9</v>
      </c>
    </row>
    <row r="148" spans="1:16" ht="22.5" x14ac:dyDescent="0.25">
      <c r="A148" s="28" t="s">
        <v>582</v>
      </c>
      <c r="B148" s="28" t="s">
        <v>583</v>
      </c>
      <c r="C148" s="14">
        <v>0</v>
      </c>
      <c r="D148" s="14">
        <v>0</v>
      </c>
      <c r="E148" s="29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1</v>
      </c>
    </row>
    <row r="149" spans="1:16" ht="22.5" x14ac:dyDescent="0.25">
      <c r="A149" s="28" t="s">
        <v>584</v>
      </c>
      <c r="B149" s="28" t="s">
        <v>585</v>
      </c>
      <c r="C149" s="14">
        <v>0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588</v>
      </c>
      <c r="B151" s="28" t="s">
        <v>589</v>
      </c>
      <c r="C151" s="14">
        <v>2</v>
      </c>
      <c r="D151" s="14">
        <v>5</v>
      </c>
      <c r="E151" s="29">
        <v>-0.6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2">
        <v>0</v>
      </c>
    </row>
    <row r="152" spans="1:16" ht="33.75" x14ac:dyDescent="0.25">
      <c r="A152" s="28" t="s">
        <v>590</v>
      </c>
      <c r="B152" s="28" t="s">
        <v>591</v>
      </c>
      <c r="C152" s="14">
        <v>0</v>
      </c>
      <c r="D152" s="14">
        <v>1</v>
      </c>
      <c r="E152" s="29">
        <v>-1</v>
      </c>
      <c r="F152" s="14">
        <v>0</v>
      </c>
      <c r="G152" s="14">
        <v>0</v>
      </c>
      <c r="H152" s="14">
        <v>0</v>
      </c>
      <c r="I152" s="14">
        <v>2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592</v>
      </c>
      <c r="B153" s="28" t="s">
        <v>593</v>
      </c>
      <c r="C153" s="14">
        <v>1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594</v>
      </c>
      <c r="B154" s="28" t="s">
        <v>595</v>
      </c>
      <c r="C154" s="14">
        <v>11</v>
      </c>
      <c r="D154" s="14">
        <v>10</v>
      </c>
      <c r="E154" s="29">
        <v>0.1</v>
      </c>
      <c r="F154" s="14">
        <v>2</v>
      </c>
      <c r="G154" s="14">
        <v>1</v>
      </c>
      <c r="H154" s="14">
        <v>3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6</v>
      </c>
      <c r="O154" s="14">
        <v>0</v>
      </c>
      <c r="P154" s="22">
        <v>7</v>
      </c>
    </row>
    <row r="155" spans="1:16" ht="22.5" x14ac:dyDescent="0.25">
      <c r="A155" s="28" t="s">
        <v>596</v>
      </c>
      <c r="B155" s="28" t="s">
        <v>597</v>
      </c>
      <c r="C155" s="14">
        <v>17</v>
      </c>
      <c r="D155" s="14">
        <v>10</v>
      </c>
      <c r="E155" s="29">
        <v>0.7</v>
      </c>
      <c r="F155" s="14">
        <v>2</v>
      </c>
      <c r="G155" s="14">
        <v>1</v>
      </c>
      <c r="H155" s="14">
        <v>5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1</v>
      </c>
    </row>
    <row r="156" spans="1:16" x14ac:dyDescent="0.25">
      <c r="A156" s="187" t="s">
        <v>598</v>
      </c>
      <c r="B156" s="188"/>
      <c r="C156" s="25">
        <v>27</v>
      </c>
      <c r="D156" s="25">
        <v>29</v>
      </c>
      <c r="E156" s="26">
        <v>-6.8965517241379296E-2</v>
      </c>
      <c r="F156" s="25">
        <v>1</v>
      </c>
      <c r="G156" s="25">
        <v>0</v>
      </c>
      <c r="H156" s="25">
        <v>2</v>
      </c>
      <c r="I156" s="25">
        <v>0</v>
      </c>
      <c r="J156" s="25">
        <v>1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2.5" x14ac:dyDescent="0.25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601</v>
      </c>
      <c r="B158" s="28" t="s">
        <v>602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607</v>
      </c>
      <c r="B161" s="28" t="s">
        <v>608</v>
      </c>
      <c r="C161" s="14">
        <v>9</v>
      </c>
      <c r="D161" s="14">
        <v>10</v>
      </c>
      <c r="E161" s="29">
        <v>-0.1</v>
      </c>
      <c r="F161" s="14">
        <v>1</v>
      </c>
      <c r="G161" s="14">
        <v>0</v>
      </c>
      <c r="H161" s="14">
        <v>2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8" t="s">
        <v>609</v>
      </c>
      <c r="B162" s="28" t="s">
        <v>610</v>
      </c>
      <c r="C162" s="14">
        <v>9</v>
      </c>
      <c r="D162" s="14">
        <v>9</v>
      </c>
      <c r="E162" s="29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8" t="s">
        <v>611</v>
      </c>
      <c r="B163" s="28" t="s">
        <v>612</v>
      </c>
      <c r="C163" s="14">
        <v>3</v>
      </c>
      <c r="D163" s="14">
        <v>3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613</v>
      </c>
      <c r="B164" s="28" t="s">
        <v>614</v>
      </c>
      <c r="C164" s="14">
        <v>4</v>
      </c>
      <c r="D164" s="14">
        <v>4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615</v>
      </c>
      <c r="B165" s="28" t="s">
        <v>616</v>
      </c>
      <c r="C165" s="14">
        <v>2</v>
      </c>
      <c r="D165" s="14">
        <v>3</v>
      </c>
      <c r="E165" s="29">
        <v>-0.33333333333333298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7" t="s">
        <v>617</v>
      </c>
      <c r="B166" s="188"/>
      <c r="C166" s="25">
        <v>119</v>
      </c>
      <c r="D166" s="25">
        <v>89</v>
      </c>
      <c r="E166" s="26">
        <v>0.33707865168539303</v>
      </c>
      <c r="F166" s="25">
        <v>2</v>
      </c>
      <c r="G166" s="25">
        <v>4</v>
      </c>
      <c r="H166" s="25">
        <v>39</v>
      </c>
      <c r="I166" s="25">
        <v>20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10</v>
      </c>
      <c r="P166" s="27">
        <v>17</v>
      </c>
    </row>
    <row r="167" spans="1:16" ht="22.5" x14ac:dyDescent="0.25">
      <c r="A167" s="28" t="s">
        <v>618</v>
      </c>
      <c r="B167" s="28" t="s">
        <v>619</v>
      </c>
      <c r="C167" s="14">
        <v>80</v>
      </c>
      <c r="D167" s="14">
        <v>55</v>
      </c>
      <c r="E167" s="29">
        <v>0.45454545454545398</v>
      </c>
      <c r="F167" s="14">
        <v>1</v>
      </c>
      <c r="G167" s="14">
        <v>0</v>
      </c>
      <c r="H167" s="14">
        <v>7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22">
        <v>0</v>
      </c>
    </row>
    <row r="168" spans="1:16" ht="33.75" x14ac:dyDescent="0.25">
      <c r="A168" s="28" t="s">
        <v>620</v>
      </c>
      <c r="B168" s="28" t="s">
        <v>621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622</v>
      </c>
      <c r="B169" s="28" t="s">
        <v>623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626</v>
      </c>
      <c r="B171" s="28" t="s">
        <v>627</v>
      </c>
      <c r="C171" s="14">
        <v>1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628</v>
      </c>
      <c r="B172" s="28" t="s">
        <v>629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630</v>
      </c>
      <c r="B173" s="28" t="s">
        <v>631</v>
      </c>
      <c r="C173" s="14">
        <v>22</v>
      </c>
      <c r="D173" s="14">
        <v>17</v>
      </c>
      <c r="E173" s="29">
        <v>0.29411764705882298</v>
      </c>
      <c r="F173" s="14">
        <v>0</v>
      </c>
      <c r="G173" s="14">
        <v>0</v>
      </c>
      <c r="H173" s="14">
        <v>20</v>
      </c>
      <c r="I173" s="14">
        <v>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2">
        <v>3</v>
      </c>
    </row>
    <row r="174" spans="1:16" ht="22.5" x14ac:dyDescent="0.25">
      <c r="A174" s="28" t="s">
        <v>632</v>
      </c>
      <c r="B174" s="28" t="s">
        <v>633</v>
      </c>
      <c r="C174" s="14">
        <v>14</v>
      </c>
      <c r="D174" s="14">
        <v>15</v>
      </c>
      <c r="E174" s="29">
        <v>-6.6666666666666693E-2</v>
      </c>
      <c r="F174" s="14">
        <v>1</v>
      </c>
      <c r="G174" s="14">
        <v>4</v>
      </c>
      <c r="H174" s="14">
        <v>10</v>
      </c>
      <c r="I174" s="14">
        <v>11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22">
        <v>14</v>
      </c>
    </row>
    <row r="175" spans="1:16" x14ac:dyDescent="0.25">
      <c r="A175" s="28" t="s">
        <v>634</v>
      </c>
      <c r="B175" s="28" t="s">
        <v>635</v>
      </c>
      <c r="C175" s="14">
        <v>2</v>
      </c>
      <c r="D175" s="14">
        <v>2</v>
      </c>
      <c r="E175" s="29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2">
        <v>0</v>
      </c>
    </row>
    <row r="176" spans="1:16" ht="22.5" x14ac:dyDescent="0.25">
      <c r="A176" s="28" t="s">
        <v>636</v>
      </c>
      <c r="B176" s="28" t="s">
        <v>637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7" t="s">
        <v>640</v>
      </c>
      <c r="B178" s="188"/>
      <c r="C178" s="25">
        <v>160</v>
      </c>
      <c r="D178" s="25">
        <v>121</v>
      </c>
      <c r="E178" s="26">
        <v>0.32231404958677701</v>
      </c>
      <c r="F178" s="25">
        <v>310</v>
      </c>
      <c r="G178" s="25">
        <v>311</v>
      </c>
      <c r="H178" s="25">
        <v>53</v>
      </c>
      <c r="I178" s="25">
        <v>31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334</v>
      </c>
    </row>
    <row r="179" spans="1:16" ht="22.5" x14ac:dyDescent="0.25">
      <c r="A179" s="28" t="s">
        <v>641</v>
      </c>
      <c r="B179" s="28" t="s">
        <v>642</v>
      </c>
      <c r="C179" s="14">
        <v>3</v>
      </c>
      <c r="D179" s="14">
        <v>6</v>
      </c>
      <c r="E179" s="29">
        <v>-0.5</v>
      </c>
      <c r="F179" s="14">
        <v>2</v>
      </c>
      <c r="G179" s="14">
        <v>1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4</v>
      </c>
    </row>
    <row r="180" spans="1:16" ht="22.5" x14ac:dyDescent="0.25">
      <c r="A180" s="28" t="s">
        <v>643</v>
      </c>
      <c r="B180" s="28" t="s">
        <v>644</v>
      </c>
      <c r="C180" s="14">
        <v>99</v>
      </c>
      <c r="D180" s="14">
        <v>62</v>
      </c>
      <c r="E180" s="29">
        <v>0.59677419354838701</v>
      </c>
      <c r="F180" s="14">
        <v>202</v>
      </c>
      <c r="G180" s="14">
        <v>199</v>
      </c>
      <c r="H180" s="14">
        <v>19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204</v>
      </c>
    </row>
    <row r="181" spans="1:16" x14ac:dyDescent="0.25">
      <c r="A181" s="28" t="s">
        <v>645</v>
      </c>
      <c r="B181" s="28" t="s">
        <v>646</v>
      </c>
      <c r="C181" s="14">
        <v>11</v>
      </c>
      <c r="D181" s="14">
        <v>16</v>
      </c>
      <c r="E181" s="29">
        <v>-0.3125</v>
      </c>
      <c r="F181" s="14">
        <v>5</v>
      </c>
      <c r="G181" s="14">
        <v>4</v>
      </c>
      <c r="H181" s="14">
        <v>6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8</v>
      </c>
    </row>
    <row r="182" spans="1:16" ht="22.5" x14ac:dyDescent="0.25">
      <c r="A182" s="28" t="s">
        <v>647</v>
      </c>
      <c r="B182" s="28" t="s">
        <v>648</v>
      </c>
      <c r="C182" s="14">
        <v>2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2.5" x14ac:dyDescent="0.25">
      <c r="A183" s="28" t="s">
        <v>649</v>
      </c>
      <c r="B183" s="28" t="s">
        <v>650</v>
      </c>
      <c r="C183" s="14">
        <v>6</v>
      </c>
      <c r="D183" s="14">
        <v>0</v>
      </c>
      <c r="E183" s="29">
        <v>0</v>
      </c>
      <c r="F183" s="14">
        <v>6</v>
      </c>
      <c r="G183" s="14">
        <v>4</v>
      </c>
      <c r="H183" s="14">
        <v>2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10</v>
      </c>
    </row>
    <row r="184" spans="1:16" ht="22.5" x14ac:dyDescent="0.25">
      <c r="A184" s="28" t="s">
        <v>651</v>
      </c>
      <c r="B184" s="28" t="s">
        <v>652</v>
      </c>
      <c r="C184" s="14">
        <v>34</v>
      </c>
      <c r="D184" s="14">
        <v>37</v>
      </c>
      <c r="E184" s="29">
        <v>-8.1081081081081099E-2</v>
      </c>
      <c r="F184" s="14">
        <v>94</v>
      </c>
      <c r="G184" s="14">
        <v>103</v>
      </c>
      <c r="H184" s="14">
        <v>21</v>
      </c>
      <c r="I184" s="14">
        <v>13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107</v>
      </c>
    </row>
    <row r="185" spans="1:16" ht="22.5" x14ac:dyDescent="0.25">
      <c r="A185" s="28" t="s">
        <v>653</v>
      </c>
      <c r="B185" s="28" t="s">
        <v>654</v>
      </c>
      <c r="C185" s="14">
        <v>5</v>
      </c>
      <c r="D185" s="14">
        <v>0</v>
      </c>
      <c r="E185" s="29">
        <v>0</v>
      </c>
      <c r="F185" s="14">
        <v>1</v>
      </c>
      <c r="G185" s="14">
        <v>0</v>
      </c>
      <c r="H185" s="14">
        <v>3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7" t="s">
        <v>655</v>
      </c>
      <c r="B186" s="188"/>
      <c r="C186" s="25">
        <v>86</v>
      </c>
      <c r="D186" s="25">
        <v>71</v>
      </c>
      <c r="E186" s="26">
        <v>0.21126760563380301</v>
      </c>
      <c r="F186" s="25">
        <v>7</v>
      </c>
      <c r="G186" s="25">
        <v>4</v>
      </c>
      <c r="H186" s="25">
        <v>15</v>
      </c>
      <c r="I186" s="25">
        <v>10</v>
      </c>
      <c r="J186" s="25">
        <v>0</v>
      </c>
      <c r="K186" s="25">
        <v>0</v>
      </c>
      <c r="L186" s="25">
        <v>0</v>
      </c>
      <c r="M186" s="25">
        <v>0</v>
      </c>
      <c r="N186" s="25">
        <v>2</v>
      </c>
      <c r="O186" s="25">
        <v>0</v>
      </c>
      <c r="P186" s="27">
        <v>13</v>
      </c>
    </row>
    <row r="187" spans="1:16" x14ac:dyDescent="0.25">
      <c r="A187" s="28" t="s">
        <v>656</v>
      </c>
      <c r="B187" s="28" t="s">
        <v>657</v>
      </c>
      <c r="C187" s="14">
        <v>4</v>
      </c>
      <c r="D187" s="14">
        <v>0</v>
      </c>
      <c r="E187" s="29">
        <v>0</v>
      </c>
      <c r="F187" s="14">
        <v>0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658</v>
      </c>
      <c r="B188" s="28" t="s">
        <v>659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660</v>
      </c>
      <c r="B189" s="28" t="s">
        <v>661</v>
      </c>
      <c r="C189" s="14">
        <v>40</v>
      </c>
      <c r="D189" s="14">
        <v>25</v>
      </c>
      <c r="E189" s="29">
        <v>0.6</v>
      </c>
      <c r="F189" s="14">
        <v>4</v>
      </c>
      <c r="G189" s="14">
        <v>3</v>
      </c>
      <c r="H189" s="14">
        <v>7</v>
      </c>
      <c r="I189" s="14">
        <v>5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2">
        <v>7</v>
      </c>
    </row>
    <row r="190" spans="1:16" ht="22.5" x14ac:dyDescent="0.25">
      <c r="A190" s="28" t="s">
        <v>662</v>
      </c>
      <c r="B190" s="28" t="s">
        <v>663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664</v>
      </c>
      <c r="B191" s="28" t="s">
        <v>665</v>
      </c>
      <c r="C191" s="14">
        <v>5</v>
      </c>
      <c r="D191" s="14">
        <v>5</v>
      </c>
      <c r="E191" s="29">
        <v>0</v>
      </c>
      <c r="F191" s="14">
        <v>1</v>
      </c>
      <c r="G191" s="14">
        <v>0</v>
      </c>
      <c r="H191" s="14">
        <v>3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4</v>
      </c>
    </row>
    <row r="192" spans="1:16" ht="22.5" x14ac:dyDescent="0.25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668</v>
      </c>
      <c r="B193" s="28" t="s">
        <v>669</v>
      </c>
      <c r="C193" s="14">
        <v>6</v>
      </c>
      <c r="D193" s="14">
        <v>0</v>
      </c>
      <c r="E193" s="29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</v>
      </c>
    </row>
    <row r="194" spans="1:16" x14ac:dyDescent="0.25">
      <c r="A194" s="28" t="s">
        <v>670</v>
      </c>
      <c r="B194" s="28" t="s">
        <v>671</v>
      </c>
      <c r="C194" s="14">
        <v>0</v>
      </c>
      <c r="D194" s="14">
        <v>0</v>
      </c>
      <c r="E194" s="29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672</v>
      </c>
      <c r="B195" s="28" t="s">
        <v>673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674</v>
      </c>
      <c r="B196" s="28" t="s">
        <v>675</v>
      </c>
      <c r="C196" s="14">
        <v>1</v>
      </c>
      <c r="D196" s="14">
        <v>1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676</v>
      </c>
      <c r="B197" s="28" t="s">
        <v>677</v>
      </c>
      <c r="C197" s="14">
        <v>26</v>
      </c>
      <c r="D197" s="14">
        <v>40</v>
      </c>
      <c r="E197" s="29">
        <v>-0.35</v>
      </c>
      <c r="F197" s="14">
        <v>1</v>
      </c>
      <c r="G197" s="14">
        <v>0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1</v>
      </c>
    </row>
    <row r="198" spans="1:16" ht="22.5" x14ac:dyDescent="0.25">
      <c r="A198" s="28" t="s">
        <v>678</v>
      </c>
      <c r="B198" s="28" t="s">
        <v>679</v>
      </c>
      <c r="C198" s="14">
        <v>2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680</v>
      </c>
      <c r="B199" s="28" t="s">
        <v>681</v>
      </c>
      <c r="C199" s="14">
        <v>2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0</v>
      </c>
    </row>
    <row r="200" spans="1:16" ht="22.5" x14ac:dyDescent="0.25">
      <c r="A200" s="28" t="s">
        <v>682</v>
      </c>
      <c r="B200" s="28" t="s">
        <v>683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7" t="s">
        <v>684</v>
      </c>
      <c r="B201" s="188"/>
      <c r="C201" s="25">
        <v>50</v>
      </c>
      <c r="D201" s="25">
        <v>23</v>
      </c>
      <c r="E201" s="26">
        <v>1.1739130434782601</v>
      </c>
      <c r="F201" s="25">
        <v>0</v>
      </c>
      <c r="G201" s="25">
        <v>1</v>
      </c>
      <c r="H201" s="25">
        <v>5</v>
      </c>
      <c r="I201" s="25">
        <v>5</v>
      </c>
      <c r="J201" s="25">
        <v>0</v>
      </c>
      <c r="K201" s="25">
        <v>0</v>
      </c>
      <c r="L201" s="25">
        <v>0</v>
      </c>
      <c r="M201" s="25">
        <v>0</v>
      </c>
      <c r="N201" s="25">
        <v>11</v>
      </c>
      <c r="O201" s="25">
        <v>0</v>
      </c>
      <c r="P201" s="27">
        <v>2</v>
      </c>
    </row>
    <row r="202" spans="1:16" x14ac:dyDescent="0.25">
      <c r="A202" s="28" t="s">
        <v>685</v>
      </c>
      <c r="B202" s="28" t="s">
        <v>686</v>
      </c>
      <c r="C202" s="14">
        <v>31</v>
      </c>
      <c r="D202" s="14">
        <v>16</v>
      </c>
      <c r="E202" s="29">
        <v>0.9375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2">
        <v>0</v>
      </c>
    </row>
    <row r="203" spans="1:16" x14ac:dyDescent="0.25">
      <c r="A203" s="28" t="s">
        <v>687</v>
      </c>
      <c r="B203" s="28" t="s">
        <v>688</v>
      </c>
      <c r="C203" s="14">
        <v>1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689</v>
      </c>
      <c r="B204" s="28" t="s">
        <v>690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691</v>
      </c>
      <c r="B205" s="28" t="s">
        <v>692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693</v>
      </c>
      <c r="B206" s="28" t="s">
        <v>694</v>
      </c>
      <c r="C206" s="14">
        <v>13</v>
      </c>
      <c r="D206" s="14">
        <v>5</v>
      </c>
      <c r="E206" s="29">
        <v>1.6</v>
      </c>
      <c r="F206" s="14">
        <v>0</v>
      </c>
      <c r="G206" s="14">
        <v>1</v>
      </c>
      <c r="H206" s="14">
        <v>4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2</v>
      </c>
    </row>
    <row r="207" spans="1:16" ht="22.5" x14ac:dyDescent="0.25">
      <c r="A207" s="28" t="s">
        <v>695</v>
      </c>
      <c r="B207" s="28" t="s">
        <v>696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699</v>
      </c>
      <c r="B209" s="28" t="s">
        <v>700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701</v>
      </c>
      <c r="B210" s="28" t="s">
        <v>702</v>
      </c>
      <c r="C210" s="14">
        <v>1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705</v>
      </c>
      <c r="B212" s="28" t="s">
        <v>706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707</v>
      </c>
      <c r="B213" s="28" t="s">
        <v>708</v>
      </c>
      <c r="C213" s="14">
        <v>2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709</v>
      </c>
      <c r="B214" s="28" t="s">
        <v>710</v>
      </c>
      <c r="C214" s="14">
        <v>2</v>
      </c>
      <c r="D214" s="14">
        <v>2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2">
        <v>0</v>
      </c>
    </row>
    <row r="215" spans="1:16" ht="22.5" x14ac:dyDescent="0.25">
      <c r="A215" s="28" t="s">
        <v>711</v>
      </c>
      <c r="B215" s="28" t="s">
        <v>712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715</v>
      </c>
      <c r="B217" s="28" t="s">
        <v>716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7" t="s">
        <v>727</v>
      </c>
      <c r="B223" s="188"/>
      <c r="C223" s="25">
        <v>282</v>
      </c>
      <c r="D223" s="25">
        <v>159</v>
      </c>
      <c r="E223" s="26">
        <v>0.77358490566037696</v>
      </c>
      <c r="F223" s="25">
        <v>45</v>
      </c>
      <c r="G223" s="25">
        <v>26</v>
      </c>
      <c r="H223" s="25">
        <v>84</v>
      </c>
      <c r="I223" s="25">
        <v>49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8</v>
      </c>
      <c r="P223" s="27">
        <v>57</v>
      </c>
    </row>
    <row r="224" spans="1:16" x14ac:dyDescent="0.25">
      <c r="A224" s="28" t="s">
        <v>728</v>
      </c>
      <c r="B224" s="28" t="s">
        <v>729</v>
      </c>
      <c r="C224" s="14">
        <v>2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736</v>
      </c>
      <c r="B228" s="28" t="s">
        <v>737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738</v>
      </c>
      <c r="B229" s="28" t="s">
        <v>739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740</v>
      </c>
      <c r="B230" s="28" t="s">
        <v>741</v>
      </c>
      <c r="C230" s="14">
        <v>1</v>
      </c>
      <c r="D230" s="14">
        <v>1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1</v>
      </c>
    </row>
    <row r="231" spans="1:16" x14ac:dyDescent="0.25">
      <c r="A231" s="28" t="s">
        <v>742</v>
      </c>
      <c r="B231" s="28" t="s">
        <v>743</v>
      </c>
      <c r="C231" s="14">
        <v>23</v>
      </c>
      <c r="D231" s="14">
        <v>4</v>
      </c>
      <c r="E231" s="29">
        <v>4.75</v>
      </c>
      <c r="F231" s="14">
        <v>0</v>
      </c>
      <c r="G231" s="14">
        <v>0</v>
      </c>
      <c r="H231" s="14">
        <v>3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25">
      <c r="A232" s="28" t="s">
        <v>744</v>
      </c>
      <c r="B232" s="28" t="s">
        <v>745</v>
      </c>
      <c r="C232" s="14">
        <v>9</v>
      </c>
      <c r="D232" s="14">
        <v>2</v>
      </c>
      <c r="E232" s="29">
        <v>3.5</v>
      </c>
      <c r="F232" s="14">
        <v>1</v>
      </c>
      <c r="G232" s="14">
        <v>0</v>
      </c>
      <c r="H232" s="14">
        <v>1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</v>
      </c>
    </row>
    <row r="233" spans="1:16" x14ac:dyDescent="0.25">
      <c r="A233" s="28" t="s">
        <v>746</v>
      </c>
      <c r="B233" s="28" t="s">
        <v>747</v>
      </c>
      <c r="C233" s="14">
        <v>12</v>
      </c>
      <c r="D233" s="14">
        <v>8</v>
      </c>
      <c r="E233" s="29">
        <v>0.5</v>
      </c>
      <c r="F233" s="14">
        <v>0</v>
      </c>
      <c r="G233" s="14">
        <v>0</v>
      </c>
      <c r="H233" s="14">
        <v>2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2.5" x14ac:dyDescent="0.25">
      <c r="A234" s="28" t="s">
        <v>748</v>
      </c>
      <c r="B234" s="28" t="s">
        <v>749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750</v>
      </c>
      <c r="B235" s="28" t="s">
        <v>751</v>
      </c>
      <c r="C235" s="14">
        <v>0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752</v>
      </c>
      <c r="B236" s="28" t="s">
        <v>753</v>
      </c>
      <c r="C236" s="14">
        <v>0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756</v>
      </c>
      <c r="B238" s="28" t="s">
        <v>757</v>
      </c>
      <c r="C238" s="14">
        <v>235</v>
      </c>
      <c r="D238" s="14">
        <v>144</v>
      </c>
      <c r="E238" s="29">
        <v>0.63194444444444398</v>
      </c>
      <c r="F238" s="14">
        <v>44</v>
      </c>
      <c r="G238" s="14">
        <v>26</v>
      </c>
      <c r="H238" s="14">
        <v>78</v>
      </c>
      <c r="I238" s="14">
        <v>46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8</v>
      </c>
      <c r="P238" s="22">
        <v>54</v>
      </c>
    </row>
    <row r="239" spans="1:16" x14ac:dyDescent="0.25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764</v>
      </c>
      <c r="B242" s="28" t="s">
        <v>765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7" t="s">
        <v>768</v>
      </c>
      <c r="B244" s="188"/>
      <c r="C244" s="25">
        <v>2</v>
      </c>
      <c r="D244" s="25">
        <v>1</v>
      </c>
      <c r="E244" s="26">
        <v>1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25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777</v>
      </c>
      <c r="B249" s="28" t="s">
        <v>778</v>
      </c>
      <c r="C249" s="14">
        <v>0</v>
      </c>
      <c r="D249" s="14">
        <v>1</v>
      </c>
      <c r="E249" s="29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ht="22.5" x14ac:dyDescent="0.25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783</v>
      </c>
      <c r="B252" s="28" t="s">
        <v>784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787</v>
      </c>
      <c r="B254" s="28" t="s">
        <v>788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789</v>
      </c>
      <c r="B255" s="28" t="s">
        <v>790</v>
      </c>
      <c r="C255" s="14">
        <v>2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791</v>
      </c>
      <c r="B256" s="28" t="s">
        <v>792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793</v>
      </c>
      <c r="B257" s="28" t="s">
        <v>794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795</v>
      </c>
      <c r="B258" s="28" t="s">
        <v>796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819</v>
      </c>
      <c r="B270" s="28" t="s">
        <v>820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7" t="s">
        <v>821</v>
      </c>
      <c r="B271" s="188"/>
      <c r="C271" s="25">
        <v>75</v>
      </c>
      <c r="D271" s="25">
        <v>60</v>
      </c>
      <c r="E271" s="26">
        <v>0.25</v>
      </c>
      <c r="F271" s="25">
        <v>1</v>
      </c>
      <c r="G271" s="25">
        <v>1</v>
      </c>
      <c r="H271" s="25">
        <v>45</v>
      </c>
      <c r="I271" s="25">
        <v>46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7">
        <v>39</v>
      </c>
    </row>
    <row r="272" spans="1:16" x14ac:dyDescent="0.25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824</v>
      </c>
      <c r="B273" s="28" t="s">
        <v>825</v>
      </c>
      <c r="C273" s="14">
        <v>15</v>
      </c>
      <c r="D273" s="14">
        <v>12</v>
      </c>
      <c r="E273" s="29">
        <v>0.25</v>
      </c>
      <c r="F273" s="14">
        <v>0</v>
      </c>
      <c r="G273" s="14">
        <v>0</v>
      </c>
      <c r="H273" s="14">
        <v>13</v>
      </c>
      <c r="I273" s="14">
        <v>35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15</v>
      </c>
    </row>
    <row r="274" spans="1:16" ht="33.75" x14ac:dyDescent="0.25">
      <c r="A274" s="28" t="s">
        <v>826</v>
      </c>
      <c r="B274" s="28" t="s">
        <v>827</v>
      </c>
      <c r="C274" s="14">
        <v>59</v>
      </c>
      <c r="D274" s="14">
        <v>43</v>
      </c>
      <c r="E274" s="29">
        <v>0.372093023255814</v>
      </c>
      <c r="F274" s="14">
        <v>1</v>
      </c>
      <c r="G274" s="14">
        <v>1</v>
      </c>
      <c r="H274" s="14">
        <v>31</v>
      </c>
      <c r="I274" s="14">
        <v>10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23</v>
      </c>
    </row>
    <row r="275" spans="1:16" ht="22.5" x14ac:dyDescent="0.25">
      <c r="A275" s="28" t="s">
        <v>828</v>
      </c>
      <c r="B275" s="28" t="s">
        <v>829</v>
      </c>
      <c r="C275" s="14">
        <v>1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830</v>
      </c>
      <c r="B276" s="28" t="s">
        <v>831</v>
      </c>
      <c r="C276" s="14">
        <v>0</v>
      </c>
      <c r="D276" s="14">
        <v>2</v>
      </c>
      <c r="E276" s="29">
        <v>-1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832</v>
      </c>
      <c r="B277" s="28" t="s">
        <v>833</v>
      </c>
      <c r="C277" s="14">
        <v>0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834</v>
      </c>
      <c r="B278" s="28" t="s">
        <v>835</v>
      </c>
      <c r="C278" s="14">
        <v>0</v>
      </c>
      <c r="D278" s="14">
        <v>3</v>
      </c>
      <c r="E278" s="29">
        <v>-1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1</v>
      </c>
    </row>
    <row r="279" spans="1:16" ht="22.5" x14ac:dyDescent="0.25">
      <c r="A279" s="28" t="s">
        <v>836</v>
      </c>
      <c r="B279" s="28" t="s">
        <v>837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838</v>
      </c>
      <c r="B280" s="28" t="s">
        <v>839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860</v>
      </c>
      <c r="B291" s="28" t="s">
        <v>861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862</v>
      </c>
      <c r="B292" s="28" t="s">
        <v>863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866</v>
      </c>
      <c r="B294" s="28" t="s">
        <v>867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7" t="s">
        <v>880</v>
      </c>
      <c r="B301" s="188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7" t="s">
        <v>887</v>
      </c>
      <c r="B305" s="188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7" t="s">
        <v>900</v>
      </c>
      <c r="B312" s="188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901</v>
      </c>
      <c r="B313" s="28" t="s">
        <v>902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7" t="s">
        <v>911</v>
      </c>
      <c r="B318" s="188"/>
      <c r="C318" s="25">
        <v>0</v>
      </c>
      <c r="D318" s="25">
        <v>1</v>
      </c>
      <c r="E318" s="26">
        <v>-1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912</v>
      </c>
      <c r="B319" s="28" t="s">
        <v>913</v>
      </c>
      <c r="C319" s="14">
        <v>0</v>
      </c>
      <c r="D319" s="14">
        <v>1</v>
      </c>
      <c r="E319" s="29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7" t="s">
        <v>914</v>
      </c>
      <c r="B320" s="188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7" t="s">
        <v>919</v>
      </c>
      <c r="B323" s="188"/>
      <c r="C323" s="25">
        <v>2277</v>
      </c>
      <c r="D323" s="25">
        <v>2224</v>
      </c>
      <c r="E323" s="26">
        <v>2.38309352517986E-2</v>
      </c>
      <c r="F323" s="25">
        <v>14</v>
      </c>
      <c r="G323" s="25">
        <v>0</v>
      </c>
      <c r="H323" s="25">
        <v>42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2</v>
      </c>
      <c r="O323" s="25">
        <v>4</v>
      </c>
      <c r="P323" s="27">
        <v>0</v>
      </c>
    </row>
    <row r="324" spans="1:16" x14ac:dyDescent="0.25">
      <c r="A324" s="28" t="s">
        <v>920</v>
      </c>
      <c r="B324" s="28" t="s">
        <v>921</v>
      </c>
      <c r="C324" s="14">
        <v>2277</v>
      </c>
      <c r="D324" s="14">
        <v>2224</v>
      </c>
      <c r="E324" s="29">
        <v>2.38309352517986E-2</v>
      </c>
      <c r="F324" s="14">
        <v>14</v>
      </c>
      <c r="G324" s="14">
        <v>0</v>
      </c>
      <c r="H324" s="14">
        <v>42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4</v>
      </c>
      <c r="P324" s="22">
        <v>0</v>
      </c>
    </row>
    <row r="325" spans="1:16" x14ac:dyDescent="0.25">
      <c r="A325" s="187" t="s">
        <v>922</v>
      </c>
      <c r="B325" s="188"/>
      <c r="C325" s="25">
        <v>2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1</v>
      </c>
      <c r="P325" s="27">
        <v>0</v>
      </c>
    </row>
    <row r="326" spans="1:16" ht="45" x14ac:dyDescent="0.25">
      <c r="A326" s="28" t="s">
        <v>923</v>
      </c>
      <c r="B326" s="28" t="s">
        <v>924</v>
      </c>
      <c r="C326" s="14">
        <v>2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1</v>
      </c>
      <c r="P326" s="22">
        <v>0</v>
      </c>
    </row>
    <row r="327" spans="1:16" ht="56.25" x14ac:dyDescent="0.25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927</v>
      </c>
      <c r="B328" s="28" t="s">
        <v>928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7" t="s">
        <v>945</v>
      </c>
      <c r="B337" s="188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7" t="s">
        <v>948</v>
      </c>
      <c r="B339" s="188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9" t="s">
        <v>951</v>
      </c>
      <c r="B341" s="190"/>
      <c r="C341" s="30">
        <v>7218</v>
      </c>
      <c r="D341" s="30">
        <v>6245</v>
      </c>
      <c r="E341" s="31">
        <v>0.15580464371497199</v>
      </c>
      <c r="F341" s="30">
        <v>479</v>
      </c>
      <c r="G341" s="30">
        <v>396</v>
      </c>
      <c r="H341" s="30">
        <v>814</v>
      </c>
      <c r="I341" s="30">
        <v>507</v>
      </c>
      <c r="J341" s="30">
        <v>11</v>
      </c>
      <c r="K341" s="30">
        <v>15</v>
      </c>
      <c r="L341" s="30">
        <v>0</v>
      </c>
      <c r="M341" s="30">
        <v>0</v>
      </c>
      <c r="N341" s="30">
        <v>41</v>
      </c>
      <c r="O341" s="30">
        <v>42</v>
      </c>
      <c r="P341" s="30">
        <v>838</v>
      </c>
    </row>
  </sheetData>
  <sheetProtection algorithmName="SHA-512" hashValue="e/yPJCh7x8GX5HCsGx6i6Q+xcVnOzyAe91HptejYiFsBvn90y69WhIvHKRDez3QqSOBC4IshODu0ybr0uWyR2g==" saltValue="zaDWd75dVjGNKw5P+KMT8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7" t="s">
        <v>954</v>
      </c>
      <c r="B5" s="13" t="s">
        <v>955</v>
      </c>
      <c r="C5" s="22">
        <v>0</v>
      </c>
    </row>
    <row r="6" spans="1:3" x14ac:dyDescent="0.25">
      <c r="A6" s="178"/>
      <c r="B6" s="13" t="s">
        <v>329</v>
      </c>
      <c r="C6" s="22">
        <v>5</v>
      </c>
    </row>
    <row r="7" spans="1:3" x14ac:dyDescent="0.25">
      <c r="A7" s="178"/>
      <c r="B7" s="13" t="s">
        <v>956</v>
      </c>
      <c r="C7" s="22">
        <v>0</v>
      </c>
    </row>
    <row r="8" spans="1:3" x14ac:dyDescent="0.25">
      <c r="A8" s="178"/>
      <c r="B8" s="13" t="s">
        <v>957</v>
      </c>
      <c r="C8" s="22">
        <v>2</v>
      </c>
    </row>
    <row r="9" spans="1:3" x14ac:dyDescent="0.25">
      <c r="A9" s="178"/>
      <c r="B9" s="13" t="s">
        <v>958</v>
      </c>
      <c r="C9" s="22">
        <v>3</v>
      </c>
    </row>
    <row r="10" spans="1:3" x14ac:dyDescent="0.25">
      <c r="A10" s="178"/>
      <c r="B10" s="13" t="s">
        <v>959</v>
      </c>
      <c r="C10" s="22">
        <v>7</v>
      </c>
    </row>
    <row r="11" spans="1:3" x14ac:dyDescent="0.25">
      <c r="A11" s="178"/>
      <c r="B11" s="13" t="s">
        <v>960</v>
      </c>
      <c r="C11" s="22">
        <v>3</v>
      </c>
    </row>
    <row r="12" spans="1:3" x14ac:dyDescent="0.25">
      <c r="A12" s="178"/>
      <c r="B12" s="13" t="s">
        <v>513</v>
      </c>
      <c r="C12" s="22">
        <v>4</v>
      </c>
    </row>
    <row r="13" spans="1:3" x14ac:dyDescent="0.25">
      <c r="A13" s="178"/>
      <c r="B13" s="13" t="s">
        <v>961</v>
      </c>
      <c r="C13" s="22">
        <v>1</v>
      </c>
    </row>
    <row r="14" spans="1:3" x14ac:dyDescent="0.25">
      <c r="A14" s="178"/>
      <c r="B14" s="13" t="s">
        <v>962</v>
      </c>
      <c r="C14" s="22">
        <v>2</v>
      </c>
    </row>
    <row r="15" spans="1:3" x14ac:dyDescent="0.25">
      <c r="A15" s="178"/>
      <c r="B15" s="13" t="s">
        <v>646</v>
      </c>
      <c r="C15" s="22">
        <v>1</v>
      </c>
    </row>
    <row r="16" spans="1:3" x14ac:dyDescent="0.25">
      <c r="A16" s="178"/>
      <c r="B16" s="13" t="s">
        <v>963</v>
      </c>
      <c r="C16" s="22">
        <v>3</v>
      </c>
    </row>
    <row r="17" spans="1:3" x14ac:dyDescent="0.25">
      <c r="A17" s="178"/>
      <c r="B17" s="13" t="s">
        <v>964</v>
      </c>
      <c r="C17" s="22">
        <v>6</v>
      </c>
    </row>
    <row r="18" spans="1:3" x14ac:dyDescent="0.25">
      <c r="A18" s="178"/>
      <c r="B18" s="13" t="s">
        <v>965</v>
      </c>
      <c r="C18" s="22">
        <v>1</v>
      </c>
    </row>
    <row r="19" spans="1:3" x14ac:dyDescent="0.25">
      <c r="A19" s="179"/>
      <c r="B19" s="13" t="s">
        <v>106</v>
      </c>
      <c r="C19" s="22">
        <v>12</v>
      </c>
    </row>
    <row r="20" spans="1:3" x14ac:dyDescent="0.25">
      <c r="A20" s="177" t="s">
        <v>966</v>
      </c>
      <c r="B20" s="13" t="s">
        <v>967</v>
      </c>
      <c r="C20" s="22">
        <v>1</v>
      </c>
    </row>
    <row r="21" spans="1:3" x14ac:dyDescent="0.25">
      <c r="A21" s="179"/>
      <c r="B21" s="13" t="s">
        <v>968</v>
      </c>
      <c r="C21" s="22">
        <v>0</v>
      </c>
    </row>
    <row r="22" spans="1:3" x14ac:dyDescent="0.25">
      <c r="A22" s="177" t="s">
        <v>969</v>
      </c>
      <c r="B22" s="13" t="s">
        <v>970</v>
      </c>
      <c r="C22" s="22">
        <v>15</v>
      </c>
    </row>
    <row r="23" spans="1:3" x14ac:dyDescent="0.25">
      <c r="A23" s="178"/>
      <c r="B23" s="13" t="s">
        <v>971</v>
      </c>
      <c r="C23" s="22">
        <v>9</v>
      </c>
    </row>
    <row r="24" spans="1:3" x14ac:dyDescent="0.25">
      <c r="A24" s="179"/>
      <c r="B24" s="13" t="s">
        <v>972</v>
      </c>
      <c r="C24" s="22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2">
        <v>46</v>
      </c>
    </row>
    <row r="29" spans="1:3" x14ac:dyDescent="0.25">
      <c r="A29" s="177" t="s">
        <v>975</v>
      </c>
      <c r="B29" s="13" t="s">
        <v>976</v>
      </c>
      <c r="C29" s="22">
        <v>1</v>
      </c>
    </row>
    <row r="30" spans="1:3" x14ac:dyDescent="0.25">
      <c r="A30" s="178"/>
      <c r="B30" s="13" t="s">
        <v>977</v>
      </c>
      <c r="C30" s="22">
        <v>2</v>
      </c>
    </row>
    <row r="31" spans="1:3" x14ac:dyDescent="0.25">
      <c r="A31" s="178"/>
      <c r="B31" s="13" t="s">
        <v>978</v>
      </c>
      <c r="C31" s="22">
        <v>2</v>
      </c>
    </row>
    <row r="32" spans="1:3" x14ac:dyDescent="0.25">
      <c r="A32" s="179"/>
      <c r="B32" s="13" t="s">
        <v>979</v>
      </c>
      <c r="C32" s="22">
        <v>2</v>
      </c>
    </row>
    <row r="33" spans="1:3" x14ac:dyDescent="0.25">
      <c r="A33" s="12" t="s">
        <v>980</v>
      </c>
      <c r="B33" s="17"/>
      <c r="C33" s="22">
        <v>3</v>
      </c>
    </row>
    <row r="34" spans="1:3" x14ac:dyDescent="0.25">
      <c r="A34" s="12" t="s">
        <v>981</v>
      </c>
      <c r="B34" s="17"/>
      <c r="C34" s="22">
        <v>28</v>
      </c>
    </row>
    <row r="35" spans="1:3" x14ac:dyDescent="0.25">
      <c r="A35" s="12" t="s">
        <v>982</v>
      </c>
      <c r="B35" s="17"/>
      <c r="C35" s="22">
        <v>15</v>
      </c>
    </row>
    <row r="36" spans="1:3" x14ac:dyDescent="0.25">
      <c r="A36" s="12" t="s">
        <v>983</v>
      </c>
      <c r="B36" s="17"/>
      <c r="C36" s="22">
        <v>0</v>
      </c>
    </row>
    <row r="37" spans="1:3" x14ac:dyDescent="0.25">
      <c r="A37" s="12" t="s">
        <v>984</v>
      </c>
      <c r="B37" s="17"/>
      <c r="C37" s="22">
        <v>0</v>
      </c>
    </row>
    <row r="38" spans="1:3" x14ac:dyDescent="0.25">
      <c r="A38" s="12" t="s">
        <v>985</v>
      </c>
      <c r="B38" s="17"/>
      <c r="C38" s="22">
        <v>4</v>
      </c>
    </row>
    <row r="39" spans="1:3" x14ac:dyDescent="0.25">
      <c r="A39" s="12" t="s">
        <v>972</v>
      </c>
      <c r="B39" s="17"/>
      <c r="C39" s="22">
        <v>14</v>
      </c>
    </row>
    <row r="40" spans="1:3" x14ac:dyDescent="0.25">
      <c r="A40" s="177" t="s">
        <v>986</v>
      </c>
      <c r="B40" s="13" t="s">
        <v>987</v>
      </c>
      <c r="C40" s="22">
        <v>9</v>
      </c>
    </row>
    <row r="41" spans="1:3" x14ac:dyDescent="0.25">
      <c r="A41" s="178"/>
      <c r="B41" s="13" t="s">
        <v>988</v>
      </c>
      <c r="C41" s="22">
        <v>0</v>
      </c>
    </row>
    <row r="42" spans="1:3" x14ac:dyDescent="0.25">
      <c r="A42" s="178"/>
      <c r="B42" s="13" t="s">
        <v>989</v>
      </c>
      <c r="C42" s="22">
        <v>2</v>
      </c>
    </row>
    <row r="43" spans="1:3" x14ac:dyDescent="0.25">
      <c r="A43" s="178"/>
      <c r="B43" s="13" t="s">
        <v>990</v>
      </c>
      <c r="C43" s="22">
        <v>0</v>
      </c>
    </row>
    <row r="44" spans="1:3" x14ac:dyDescent="0.25">
      <c r="A44" s="179"/>
      <c r="B44" s="13" t="s">
        <v>991</v>
      </c>
      <c r="C44" s="22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2">
        <v>2</v>
      </c>
    </row>
    <row r="49" spans="1:3" x14ac:dyDescent="0.25">
      <c r="A49" s="177" t="s">
        <v>76</v>
      </c>
      <c r="B49" s="13" t="s">
        <v>993</v>
      </c>
      <c r="C49" s="22">
        <v>22</v>
      </c>
    </row>
    <row r="50" spans="1:3" x14ac:dyDescent="0.25">
      <c r="A50" s="179"/>
      <c r="B50" s="13" t="s">
        <v>994</v>
      </c>
      <c r="C50" s="22">
        <v>30</v>
      </c>
    </row>
    <row r="51" spans="1:3" x14ac:dyDescent="0.25">
      <c r="A51" s="177" t="s">
        <v>995</v>
      </c>
      <c r="B51" s="13" t="s">
        <v>996</v>
      </c>
      <c r="C51" s="22">
        <v>0</v>
      </c>
    </row>
    <row r="52" spans="1:3" x14ac:dyDescent="0.25">
      <c r="A52" s="179"/>
      <c r="B52" s="13" t="s">
        <v>997</v>
      </c>
      <c r="C52" s="22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7" t="s">
        <v>240</v>
      </c>
      <c r="B56" s="13" t="s">
        <v>15</v>
      </c>
      <c r="C56" s="22">
        <v>174</v>
      </c>
    </row>
    <row r="57" spans="1:3" x14ac:dyDescent="0.25">
      <c r="A57" s="178"/>
      <c r="B57" s="13" t="s">
        <v>999</v>
      </c>
      <c r="C57" s="22">
        <v>3</v>
      </c>
    </row>
    <row r="58" spans="1:3" x14ac:dyDescent="0.25">
      <c r="A58" s="178"/>
      <c r="B58" s="13" t="s">
        <v>1000</v>
      </c>
      <c r="C58" s="22">
        <v>2</v>
      </c>
    </row>
    <row r="59" spans="1:3" x14ac:dyDescent="0.25">
      <c r="A59" s="178"/>
      <c r="B59" s="13" t="s">
        <v>1001</v>
      </c>
      <c r="C59" s="22">
        <v>20</v>
      </c>
    </row>
    <row r="60" spans="1:3" x14ac:dyDescent="0.25">
      <c r="A60" s="179"/>
      <c r="B60" s="13" t="s">
        <v>1002</v>
      </c>
      <c r="C60" s="22">
        <v>13</v>
      </c>
    </row>
    <row r="61" spans="1:3" x14ac:dyDescent="0.25">
      <c r="A61" s="177" t="s">
        <v>1003</v>
      </c>
      <c r="B61" s="13" t="s">
        <v>1004</v>
      </c>
      <c r="C61" s="22">
        <v>75</v>
      </c>
    </row>
    <row r="62" spans="1:3" x14ac:dyDescent="0.25">
      <c r="A62" s="178"/>
      <c r="B62" s="13" t="s">
        <v>1005</v>
      </c>
      <c r="C62" s="22">
        <v>5</v>
      </c>
    </row>
    <row r="63" spans="1:3" x14ac:dyDescent="0.25">
      <c r="A63" s="178"/>
      <c r="B63" s="13" t="s">
        <v>1006</v>
      </c>
      <c r="C63" s="22">
        <v>4</v>
      </c>
    </row>
    <row r="64" spans="1:3" x14ac:dyDescent="0.25">
      <c r="A64" s="178"/>
      <c r="B64" s="13" t="s">
        <v>1007</v>
      </c>
      <c r="C64" s="22">
        <v>64</v>
      </c>
    </row>
    <row r="65" spans="1:3" x14ac:dyDescent="0.25">
      <c r="A65" s="179"/>
      <c r="B65" s="13" t="s">
        <v>1002</v>
      </c>
      <c r="C65" s="22">
        <v>20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2">
        <v>18</v>
      </c>
    </row>
    <row r="70" spans="1:3" ht="22.5" x14ac:dyDescent="0.25">
      <c r="A70" s="12" t="s">
        <v>1010</v>
      </c>
      <c r="B70" s="17"/>
      <c r="C70" s="22">
        <v>2</v>
      </c>
    </row>
    <row r="71" spans="1:3" ht="22.5" x14ac:dyDescent="0.25">
      <c r="A71" s="12" t="s">
        <v>1011</v>
      </c>
      <c r="B71" s="17"/>
      <c r="C71" s="22">
        <v>12</v>
      </c>
    </row>
    <row r="72" spans="1:3" x14ac:dyDescent="0.25">
      <c r="A72" s="177" t="s">
        <v>1012</v>
      </c>
      <c r="B72" s="13" t="s">
        <v>1013</v>
      </c>
      <c r="C72" s="22">
        <v>0</v>
      </c>
    </row>
    <row r="73" spans="1:3" x14ac:dyDescent="0.25">
      <c r="A73" s="179"/>
      <c r="B73" s="13" t="s">
        <v>1014</v>
      </c>
      <c r="C73" s="22">
        <v>10</v>
      </c>
    </row>
    <row r="74" spans="1:3" x14ac:dyDescent="0.25">
      <c r="A74" s="12" t="s">
        <v>1015</v>
      </c>
      <c r="B74" s="17"/>
      <c r="C74" s="22">
        <v>0</v>
      </c>
    </row>
    <row r="75" spans="1:3" x14ac:dyDescent="0.25">
      <c r="A75" s="12" t="s">
        <v>1016</v>
      </c>
      <c r="B75" s="17"/>
      <c r="C75" s="22">
        <v>8</v>
      </c>
    </row>
    <row r="76" spans="1:3" ht="22.5" x14ac:dyDescent="0.25">
      <c r="A76" s="12" t="s">
        <v>1017</v>
      </c>
      <c r="B76" s="17"/>
      <c r="C76" s="22">
        <v>0</v>
      </c>
    </row>
    <row r="77" spans="1:3" x14ac:dyDescent="0.25">
      <c r="A77" s="12" t="s">
        <v>1018</v>
      </c>
      <c r="B77" s="17"/>
      <c r="C77" s="22">
        <v>1</v>
      </c>
    </row>
    <row r="78" spans="1:3" x14ac:dyDescent="0.25">
      <c r="A78" s="12" t="s">
        <v>1019</v>
      </c>
      <c r="B78" s="17"/>
      <c r="C78" s="22">
        <v>0</v>
      </c>
    </row>
    <row r="79" spans="1:3" x14ac:dyDescent="0.25">
      <c r="A79" s="12" t="s">
        <v>1020</v>
      </c>
      <c r="B79" s="17"/>
      <c r="C79" s="22">
        <v>0</v>
      </c>
    </row>
  </sheetData>
  <sheetProtection algorithmName="SHA-512" hashValue="ioINRGOFxe7udSA1E/TftQ96xnz/WSEoLNs/u4C+nYk+1Ni1Zuq41vSWrjEEcjFhFLG6NPUj3irGEPIBCYnoCQ==" saltValue="AdZdrj+0Z/uv94A/oanVu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1021</v>
      </c>
    </row>
    <row r="3" spans="1:3" x14ac:dyDescent="0.25">
      <c r="A3" s="33" t="s">
        <v>1022</v>
      </c>
    </row>
    <row r="4" spans="1:3" x14ac:dyDescent="0.25">
      <c r="A4" s="34" t="s">
        <v>9</v>
      </c>
      <c r="B4" s="34" t="s">
        <v>10</v>
      </c>
      <c r="C4" s="35" t="s">
        <v>2</v>
      </c>
    </row>
    <row r="5" spans="1:3" x14ac:dyDescent="0.25">
      <c r="A5" s="193" t="s">
        <v>1023</v>
      </c>
      <c r="B5" s="37" t="s">
        <v>1024</v>
      </c>
      <c r="C5" s="38">
        <v>0</v>
      </c>
    </row>
    <row r="6" spans="1:3" x14ac:dyDescent="0.25">
      <c r="A6" s="194"/>
      <c r="B6" s="37" t="s">
        <v>299</v>
      </c>
      <c r="C6" s="38">
        <v>34</v>
      </c>
    </row>
    <row r="7" spans="1:3" x14ac:dyDescent="0.25">
      <c r="A7" s="194"/>
      <c r="B7" s="37" t="s">
        <v>1025</v>
      </c>
      <c r="C7" s="38">
        <v>0</v>
      </c>
    </row>
    <row r="8" spans="1:3" x14ac:dyDescent="0.25">
      <c r="A8" s="194"/>
      <c r="B8" s="37" t="s">
        <v>1026</v>
      </c>
      <c r="C8" s="38">
        <v>0</v>
      </c>
    </row>
    <row r="9" spans="1:3" x14ac:dyDescent="0.25">
      <c r="A9" s="194"/>
      <c r="B9" s="37" t="s">
        <v>1027</v>
      </c>
      <c r="C9" s="38">
        <v>0</v>
      </c>
    </row>
    <row r="10" spans="1:3" x14ac:dyDescent="0.25">
      <c r="A10" s="194"/>
      <c r="B10" s="37" t="s">
        <v>1028</v>
      </c>
      <c r="C10" s="38">
        <v>0</v>
      </c>
    </row>
    <row r="11" spans="1:3" x14ac:dyDescent="0.25">
      <c r="A11" s="195"/>
      <c r="B11" s="37" t="s">
        <v>1029</v>
      </c>
      <c r="C11" s="38">
        <v>0</v>
      </c>
    </row>
    <row r="12" spans="1:3" x14ac:dyDescent="0.25">
      <c r="A12" s="193" t="s">
        <v>1030</v>
      </c>
      <c r="B12" s="37" t="s">
        <v>60</v>
      </c>
      <c r="C12" s="38">
        <v>20</v>
      </c>
    </row>
    <row r="13" spans="1:3" x14ac:dyDescent="0.25">
      <c r="A13" s="194"/>
      <c r="B13" s="37" t="s">
        <v>1031</v>
      </c>
      <c r="C13" s="38">
        <v>0</v>
      </c>
    </row>
    <row r="14" spans="1:3" x14ac:dyDescent="0.25">
      <c r="A14" s="194"/>
      <c r="B14" s="37" t="s">
        <v>1032</v>
      </c>
      <c r="C14" s="38">
        <v>0</v>
      </c>
    </row>
    <row r="15" spans="1:3" x14ac:dyDescent="0.25">
      <c r="A15" s="195"/>
      <c r="B15" s="37" t="s">
        <v>1033</v>
      </c>
      <c r="C15" s="38">
        <v>2</v>
      </c>
    </row>
    <row r="16" spans="1:3" x14ac:dyDescent="0.25">
      <c r="A16" s="16"/>
    </row>
    <row r="17" spans="1:3" x14ac:dyDescent="0.25">
      <c r="A17" s="33" t="s">
        <v>1034</v>
      </c>
    </row>
    <row r="18" spans="1:3" x14ac:dyDescent="0.25">
      <c r="A18" s="34" t="s">
        <v>9</v>
      </c>
      <c r="B18" s="34" t="s">
        <v>10</v>
      </c>
      <c r="C18" s="35" t="s">
        <v>2</v>
      </c>
    </row>
    <row r="19" spans="1:3" x14ac:dyDescent="0.25">
      <c r="A19" s="36" t="s">
        <v>1035</v>
      </c>
      <c r="B19" s="39"/>
      <c r="C19" s="38">
        <v>1</v>
      </c>
    </row>
    <row r="20" spans="1:3" x14ac:dyDescent="0.25">
      <c r="A20" s="36" t="s">
        <v>1036</v>
      </c>
      <c r="B20" s="39"/>
      <c r="C20" s="38">
        <v>1</v>
      </c>
    </row>
    <row r="21" spans="1:3" x14ac:dyDescent="0.25">
      <c r="A21" s="36" t="s">
        <v>1037</v>
      </c>
      <c r="B21" s="39"/>
      <c r="C21" s="38">
        <v>1</v>
      </c>
    </row>
    <row r="22" spans="1:3" x14ac:dyDescent="0.25">
      <c r="A22" s="36" t="s">
        <v>1038</v>
      </c>
      <c r="B22" s="39"/>
      <c r="C22" s="38">
        <v>3</v>
      </c>
    </row>
    <row r="23" spans="1:3" x14ac:dyDescent="0.25">
      <c r="A23" s="36" t="s">
        <v>1039</v>
      </c>
      <c r="B23" s="39"/>
      <c r="C23" s="38">
        <v>15</v>
      </c>
    </row>
    <row r="24" spans="1:3" x14ac:dyDescent="0.25">
      <c r="A24" s="36" t="s">
        <v>1040</v>
      </c>
      <c r="B24" s="39"/>
      <c r="C24" s="38">
        <v>5</v>
      </c>
    </row>
    <row r="25" spans="1:3" x14ac:dyDescent="0.25">
      <c r="A25" s="36" t="s">
        <v>1041</v>
      </c>
      <c r="B25" s="39"/>
      <c r="C25" s="38">
        <v>2</v>
      </c>
    </row>
    <row r="26" spans="1:3" x14ac:dyDescent="0.25">
      <c r="A26" s="36" t="s">
        <v>1042</v>
      </c>
      <c r="B26" s="39"/>
      <c r="C26" s="38">
        <v>0</v>
      </c>
    </row>
    <row r="27" spans="1:3" x14ac:dyDescent="0.25">
      <c r="A27" s="36" t="s">
        <v>1043</v>
      </c>
      <c r="B27" s="39"/>
      <c r="C27" s="38">
        <v>0</v>
      </c>
    </row>
    <row r="28" spans="1:3" x14ac:dyDescent="0.25">
      <c r="A28" s="36" t="s">
        <v>1044</v>
      </c>
      <c r="B28" s="39"/>
      <c r="C28" s="38">
        <v>3</v>
      </c>
    </row>
    <row r="29" spans="1:3" x14ac:dyDescent="0.25">
      <c r="A29" s="16"/>
    </row>
    <row r="30" spans="1:3" x14ac:dyDescent="0.25">
      <c r="A30" s="33" t="s">
        <v>1045</v>
      </c>
    </row>
    <row r="31" spans="1:3" x14ac:dyDescent="0.25">
      <c r="A31" s="34" t="s">
        <v>9</v>
      </c>
      <c r="B31" s="34" t="s">
        <v>10</v>
      </c>
      <c r="C31" s="35" t="s">
        <v>2</v>
      </c>
    </row>
    <row r="32" spans="1:3" x14ac:dyDescent="0.25">
      <c r="A32" s="36" t="s">
        <v>1046</v>
      </c>
      <c r="B32" s="39"/>
      <c r="C32" s="38">
        <v>2</v>
      </c>
    </row>
    <row r="33" spans="1:6" x14ac:dyDescent="0.25">
      <c r="A33" s="36" t="s">
        <v>1047</v>
      </c>
      <c r="B33" s="39"/>
      <c r="C33" s="38">
        <v>2</v>
      </c>
    </row>
    <row r="34" spans="1:6" x14ac:dyDescent="0.25">
      <c r="A34" s="36" t="s">
        <v>1048</v>
      </c>
      <c r="B34" s="39"/>
      <c r="C34" s="38">
        <v>12</v>
      </c>
    </row>
    <row r="35" spans="1:6" x14ac:dyDescent="0.25">
      <c r="A35" s="36" t="s">
        <v>1049</v>
      </c>
      <c r="B35" s="39"/>
      <c r="C35" s="38">
        <v>12</v>
      </c>
    </row>
    <row r="36" spans="1:6" x14ac:dyDescent="0.25">
      <c r="A36" s="36" t="s">
        <v>1050</v>
      </c>
      <c r="B36" s="39"/>
      <c r="C36" s="38">
        <v>2</v>
      </c>
    </row>
    <row r="37" spans="1:6" x14ac:dyDescent="0.25">
      <c r="A37" s="36" t="s">
        <v>1051</v>
      </c>
      <c r="B37" s="39"/>
      <c r="C37" s="38">
        <v>9</v>
      </c>
    </row>
    <row r="38" spans="1:6" x14ac:dyDescent="0.25">
      <c r="A38" s="36" t="s">
        <v>1052</v>
      </c>
      <c r="B38" s="39"/>
      <c r="C38" s="38">
        <v>0</v>
      </c>
    </row>
    <row r="39" spans="1:6" x14ac:dyDescent="0.25">
      <c r="A39" s="36" t="s">
        <v>1053</v>
      </c>
      <c r="B39" s="39"/>
      <c r="C39" s="38">
        <v>1</v>
      </c>
    </row>
    <row r="40" spans="1:6" x14ac:dyDescent="0.25">
      <c r="A40" s="16"/>
    </row>
    <row r="41" spans="1:6" x14ac:dyDescent="0.25">
      <c r="A41" s="33" t="s">
        <v>1054</v>
      </c>
    </row>
    <row r="42" spans="1:6" x14ac:dyDescent="0.25">
      <c r="A42" s="34" t="s">
        <v>9</v>
      </c>
      <c r="B42" s="34" t="s">
        <v>10</v>
      </c>
      <c r="C42" s="35" t="s">
        <v>2</v>
      </c>
    </row>
    <row r="43" spans="1:6" x14ac:dyDescent="0.25">
      <c r="A43" s="36" t="s">
        <v>99</v>
      </c>
      <c r="B43" s="39"/>
      <c r="C43" s="38">
        <v>0</v>
      </c>
    </row>
    <row r="44" spans="1:6" x14ac:dyDescent="0.25">
      <c r="A44" s="36" t="s">
        <v>109</v>
      </c>
      <c r="B44" s="39"/>
      <c r="C44" s="38">
        <v>0</v>
      </c>
    </row>
    <row r="45" spans="1:6" x14ac:dyDescent="0.25">
      <c r="A45" s="36" t="s">
        <v>1055</v>
      </c>
      <c r="B45" s="39"/>
      <c r="C45" s="38">
        <v>0</v>
      </c>
    </row>
    <row r="46" spans="1:6" x14ac:dyDescent="0.25">
      <c r="A46" s="33" t="s">
        <v>1056</v>
      </c>
    </row>
    <row r="47" spans="1:6" ht="45" x14ac:dyDescent="0.25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25">
      <c r="A48" s="196" t="s">
        <v>954</v>
      </c>
      <c r="B48" s="42" t="s">
        <v>1058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197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197"/>
      <c r="B50" s="42" t="s">
        <v>1060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25">
      <c r="A51" s="197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197"/>
      <c r="B52" s="42" t="s">
        <v>329</v>
      </c>
      <c r="C52" s="43">
        <v>3</v>
      </c>
      <c r="D52" s="43">
        <v>0</v>
      </c>
      <c r="E52" s="43">
        <v>0</v>
      </c>
      <c r="F52" s="38">
        <v>0</v>
      </c>
    </row>
    <row r="53" spans="1:6" x14ac:dyDescent="0.25">
      <c r="A53" s="197"/>
      <c r="B53" s="42" t="s">
        <v>1062</v>
      </c>
      <c r="C53" s="43">
        <v>10</v>
      </c>
      <c r="D53" s="43">
        <v>5</v>
      </c>
      <c r="E53" s="43">
        <v>0</v>
      </c>
      <c r="F53" s="38">
        <v>0</v>
      </c>
    </row>
    <row r="54" spans="1:6" x14ac:dyDescent="0.25">
      <c r="A54" s="197"/>
      <c r="B54" s="42" t="s">
        <v>1063</v>
      </c>
      <c r="C54" s="43">
        <v>8</v>
      </c>
      <c r="D54" s="43">
        <v>4</v>
      </c>
      <c r="E54" s="43">
        <v>0</v>
      </c>
      <c r="F54" s="38">
        <v>0</v>
      </c>
    </row>
    <row r="55" spans="1:6" x14ac:dyDescent="0.25">
      <c r="A55" s="197"/>
      <c r="B55" s="42" t="s">
        <v>1064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25">
      <c r="A56" s="197"/>
      <c r="B56" s="42" t="s">
        <v>1065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25">
      <c r="A57" s="197"/>
      <c r="B57" s="42" t="s">
        <v>1066</v>
      </c>
      <c r="C57" s="43">
        <v>1</v>
      </c>
      <c r="D57" s="43">
        <v>2</v>
      </c>
      <c r="E57" s="43">
        <v>0</v>
      </c>
      <c r="F57" s="38">
        <v>0</v>
      </c>
    </row>
    <row r="58" spans="1:6" x14ac:dyDescent="0.25">
      <c r="A58" s="197"/>
      <c r="B58" s="42" t="s">
        <v>1067</v>
      </c>
      <c r="C58" s="43">
        <v>0</v>
      </c>
      <c r="D58" s="43">
        <v>0</v>
      </c>
      <c r="E58" s="43">
        <v>0</v>
      </c>
      <c r="F58" s="38">
        <v>0</v>
      </c>
    </row>
    <row r="59" spans="1:6" x14ac:dyDescent="0.25">
      <c r="A59" s="197"/>
      <c r="B59" s="42" t="s">
        <v>1068</v>
      </c>
      <c r="C59" s="43">
        <v>0</v>
      </c>
      <c r="D59" s="43">
        <v>1</v>
      </c>
      <c r="E59" s="43">
        <v>0</v>
      </c>
      <c r="F59" s="38">
        <v>0</v>
      </c>
    </row>
    <row r="60" spans="1:6" x14ac:dyDescent="0.25">
      <c r="A60" s="197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197"/>
      <c r="B61" s="42" t="s">
        <v>1069</v>
      </c>
      <c r="C61" s="43">
        <v>0</v>
      </c>
      <c r="D61" s="43">
        <v>0</v>
      </c>
      <c r="E61" s="43">
        <v>0</v>
      </c>
      <c r="F61" s="38">
        <v>0</v>
      </c>
    </row>
    <row r="62" spans="1:6" x14ac:dyDescent="0.25">
      <c r="A62" s="197"/>
      <c r="B62" s="42" t="s">
        <v>1070</v>
      </c>
      <c r="C62" s="43">
        <v>0</v>
      </c>
      <c r="D62" s="43">
        <v>0</v>
      </c>
      <c r="E62" s="43">
        <v>0</v>
      </c>
      <c r="F62" s="38">
        <v>0</v>
      </c>
    </row>
    <row r="63" spans="1:6" x14ac:dyDescent="0.25">
      <c r="A63" s="197"/>
      <c r="B63" s="42" t="s">
        <v>1071</v>
      </c>
      <c r="C63" s="43">
        <v>0</v>
      </c>
      <c r="D63" s="43">
        <v>0</v>
      </c>
      <c r="E63" s="43">
        <v>0</v>
      </c>
      <c r="F63" s="38">
        <v>0</v>
      </c>
    </row>
    <row r="64" spans="1:6" x14ac:dyDescent="0.25">
      <c r="A64" s="197"/>
      <c r="B64" s="42" t="s">
        <v>1072</v>
      </c>
      <c r="C64" s="43">
        <v>2</v>
      </c>
      <c r="D64" s="43">
        <v>2</v>
      </c>
      <c r="E64" s="43">
        <v>0</v>
      </c>
      <c r="F64" s="38">
        <v>0</v>
      </c>
    </row>
    <row r="65" spans="1:6" x14ac:dyDescent="0.25">
      <c r="A65" s="197"/>
      <c r="B65" s="42" t="s">
        <v>1073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25">
      <c r="A66" s="198"/>
      <c r="B66" s="42" t="s">
        <v>1074</v>
      </c>
      <c r="C66" s="43">
        <v>0</v>
      </c>
      <c r="D66" s="43">
        <v>0</v>
      </c>
      <c r="E66" s="43">
        <v>0</v>
      </c>
      <c r="F66" s="38">
        <v>0</v>
      </c>
    </row>
    <row r="67" spans="1:6" x14ac:dyDescent="0.25">
      <c r="A67" s="191" t="s">
        <v>1075</v>
      </c>
      <c r="B67" s="192"/>
      <c r="C67" s="44">
        <v>24</v>
      </c>
      <c r="D67" s="44">
        <v>14</v>
      </c>
      <c r="E67" s="44">
        <v>0</v>
      </c>
      <c r="F67" s="44">
        <v>0</v>
      </c>
    </row>
    <row r="68" spans="1:6" x14ac:dyDescent="0.25">
      <c r="A68" s="196" t="s">
        <v>969</v>
      </c>
      <c r="B68" s="42" t="s">
        <v>1076</v>
      </c>
      <c r="C68" s="43">
        <v>0</v>
      </c>
      <c r="D68" s="43">
        <v>0</v>
      </c>
      <c r="E68" s="43">
        <v>0</v>
      </c>
      <c r="F68" s="38">
        <v>0</v>
      </c>
    </row>
    <row r="69" spans="1:6" x14ac:dyDescent="0.25">
      <c r="A69" s="197"/>
      <c r="B69" s="42" t="s">
        <v>1077</v>
      </c>
      <c r="C69" s="43">
        <v>0</v>
      </c>
      <c r="D69" s="43">
        <v>0</v>
      </c>
      <c r="E69" s="43">
        <v>0</v>
      </c>
      <c r="F69" s="38">
        <v>0</v>
      </c>
    </row>
    <row r="70" spans="1:6" x14ac:dyDescent="0.25">
      <c r="A70" s="198"/>
      <c r="B70" s="42" t="s">
        <v>106</v>
      </c>
      <c r="C70" s="43">
        <v>0</v>
      </c>
      <c r="D70" s="43">
        <v>0</v>
      </c>
      <c r="E70" s="43">
        <v>0</v>
      </c>
      <c r="F70" s="38">
        <v>0</v>
      </c>
    </row>
    <row r="71" spans="1:6" x14ac:dyDescent="0.25">
      <c r="A71" s="191" t="s">
        <v>1078</v>
      </c>
      <c r="B71" s="192"/>
      <c r="C71" s="44">
        <v>0</v>
      </c>
      <c r="D71" s="44">
        <v>0</v>
      </c>
      <c r="E71" s="44">
        <v>0</v>
      </c>
      <c r="F71" s="44">
        <v>0</v>
      </c>
    </row>
  </sheetData>
  <sheetProtection algorithmName="SHA-512" hashValue="beS+UwHcV2L1B2duE7T2zSnwLIgL+g7bc/4fWXGiZW6m52tRUoRbJiEZxPQ47kJuN3WFrSE40mPqaCS6dcIi0g==" saltValue="SD4h/hbe7NpW5xCKPBaZA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5" t="s">
        <v>10</v>
      </c>
      <c r="C4" s="11" t="s">
        <v>2</v>
      </c>
    </row>
    <row r="5" spans="1:3" x14ac:dyDescent="0.25">
      <c r="A5" s="184" t="s">
        <v>1081</v>
      </c>
      <c r="B5" s="13" t="s">
        <v>1082</v>
      </c>
      <c r="C5" s="22">
        <v>95</v>
      </c>
    </row>
    <row r="6" spans="1:3" x14ac:dyDescent="0.25">
      <c r="A6" s="185"/>
      <c r="B6" s="13" t="s">
        <v>1024</v>
      </c>
      <c r="C6" s="22">
        <v>27</v>
      </c>
    </row>
    <row r="7" spans="1:3" x14ac:dyDescent="0.25">
      <c r="A7" s="185"/>
      <c r="B7" s="13" t="s">
        <v>1083</v>
      </c>
      <c r="C7" s="22">
        <v>324</v>
      </c>
    </row>
    <row r="8" spans="1:3" x14ac:dyDescent="0.25">
      <c r="A8" s="185"/>
      <c r="B8" s="13" t="s">
        <v>1084</v>
      </c>
      <c r="C8" s="22">
        <v>102</v>
      </c>
    </row>
    <row r="9" spans="1:3" x14ac:dyDescent="0.25">
      <c r="A9" s="185"/>
      <c r="B9" s="13" t="s">
        <v>1026</v>
      </c>
      <c r="C9" s="22">
        <v>4</v>
      </c>
    </row>
    <row r="10" spans="1:3" x14ac:dyDescent="0.25">
      <c r="A10" s="185"/>
      <c r="B10" s="13" t="s">
        <v>1027</v>
      </c>
      <c r="C10" s="22">
        <v>0</v>
      </c>
    </row>
    <row r="11" spans="1:3" x14ac:dyDescent="0.25">
      <c r="A11" s="185"/>
      <c r="B11" s="13" t="s">
        <v>1085</v>
      </c>
      <c r="C11" s="22">
        <v>0</v>
      </c>
    </row>
    <row r="12" spans="1:3" x14ac:dyDescent="0.25">
      <c r="A12" s="186"/>
      <c r="B12" s="13" t="s">
        <v>1086</v>
      </c>
      <c r="C12" s="22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5" t="s">
        <v>10</v>
      </c>
      <c r="C15" s="11" t="s">
        <v>2</v>
      </c>
    </row>
    <row r="16" spans="1:3" x14ac:dyDescent="0.25">
      <c r="A16" s="21" t="s">
        <v>1088</v>
      </c>
      <c r="B16" s="17"/>
      <c r="C16" s="22">
        <v>211</v>
      </c>
    </row>
    <row r="17" spans="1:3" x14ac:dyDescent="0.25">
      <c r="A17" s="21" t="s">
        <v>1089</v>
      </c>
      <c r="B17" s="17"/>
      <c r="C17" s="22">
        <v>38</v>
      </c>
    </row>
    <row r="18" spans="1:3" x14ac:dyDescent="0.25">
      <c r="A18" s="21" t="s">
        <v>1090</v>
      </c>
      <c r="B18" s="17"/>
      <c r="C18" s="22">
        <v>37</v>
      </c>
    </row>
    <row r="19" spans="1:3" x14ac:dyDescent="0.25">
      <c r="A19" s="21" t="s">
        <v>1091</v>
      </c>
      <c r="B19" s="17"/>
      <c r="C19" s="22">
        <v>0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5" t="s">
        <v>10</v>
      </c>
      <c r="C22" s="11" t="s">
        <v>2</v>
      </c>
    </row>
    <row r="23" spans="1:3" x14ac:dyDescent="0.25">
      <c r="A23" s="21" t="s">
        <v>1093</v>
      </c>
      <c r="B23" s="17"/>
      <c r="C23" s="22">
        <v>0</v>
      </c>
    </row>
    <row r="24" spans="1:3" x14ac:dyDescent="0.25">
      <c r="A24" s="21" t="s">
        <v>1094</v>
      </c>
      <c r="B24" s="17"/>
      <c r="C24" s="22">
        <v>0</v>
      </c>
    </row>
    <row r="25" spans="1:3" x14ac:dyDescent="0.25">
      <c r="A25" s="21" t="s">
        <v>1095</v>
      </c>
      <c r="B25" s="17"/>
      <c r="C25" s="22">
        <v>0</v>
      </c>
    </row>
    <row r="26" spans="1:3" x14ac:dyDescent="0.25">
      <c r="A26" s="21" t="s">
        <v>1096</v>
      </c>
      <c r="B26" s="17"/>
      <c r="C26" s="22">
        <v>0</v>
      </c>
    </row>
    <row r="27" spans="1:3" x14ac:dyDescent="0.25">
      <c r="A27" s="21" t="s">
        <v>1097</v>
      </c>
      <c r="B27" s="17"/>
      <c r="C27" s="22">
        <v>0</v>
      </c>
    </row>
    <row r="28" spans="1:3" x14ac:dyDescent="0.25">
      <c r="A28" s="21" t="s">
        <v>1098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5" t="s">
        <v>10</v>
      </c>
      <c r="C31" s="11" t="s">
        <v>2</v>
      </c>
    </row>
    <row r="32" spans="1:3" x14ac:dyDescent="0.25">
      <c r="A32" s="21" t="s">
        <v>1100</v>
      </c>
      <c r="B32" s="17"/>
      <c r="C32" s="22">
        <v>0</v>
      </c>
    </row>
    <row r="33" spans="1:3" x14ac:dyDescent="0.25">
      <c r="A33" s="21" t="s">
        <v>1101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5" t="s">
        <v>10</v>
      </c>
      <c r="C36" s="11" t="s">
        <v>2</v>
      </c>
    </row>
    <row r="37" spans="1:3" x14ac:dyDescent="0.25">
      <c r="A37" s="21" t="s">
        <v>1102</v>
      </c>
      <c r="B37" s="17"/>
      <c r="C37" s="22">
        <v>7</v>
      </c>
    </row>
    <row r="38" spans="1:3" x14ac:dyDescent="0.25">
      <c r="A38" s="21" t="s">
        <v>1103</v>
      </c>
      <c r="B38" s="17"/>
      <c r="C38" s="22">
        <v>9</v>
      </c>
    </row>
    <row r="39" spans="1:3" x14ac:dyDescent="0.25">
      <c r="A39" s="21" t="s">
        <v>1104</v>
      </c>
      <c r="B39" s="17"/>
      <c r="C39" s="22">
        <v>105</v>
      </c>
    </row>
    <row r="40" spans="1:3" x14ac:dyDescent="0.25">
      <c r="A40" s="21" t="s">
        <v>1105</v>
      </c>
      <c r="B40" s="17"/>
      <c r="C40" s="22">
        <v>22</v>
      </c>
    </row>
    <row r="41" spans="1:3" x14ac:dyDescent="0.25">
      <c r="A41" s="21" t="s">
        <v>1106</v>
      </c>
      <c r="B41" s="17"/>
      <c r="C41" s="22">
        <v>56</v>
      </c>
    </row>
    <row r="42" spans="1:3" x14ac:dyDescent="0.25">
      <c r="A42" s="21" t="s">
        <v>1107</v>
      </c>
      <c r="B42" s="17"/>
      <c r="C42" s="22">
        <v>20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5" t="s">
        <v>10</v>
      </c>
      <c r="C45" s="11" t="s">
        <v>2</v>
      </c>
    </row>
    <row r="46" spans="1:3" x14ac:dyDescent="0.25">
      <c r="A46" s="21" t="s">
        <v>1109</v>
      </c>
      <c r="B46" s="17"/>
      <c r="C46" s="22">
        <v>2</v>
      </c>
    </row>
    <row r="47" spans="1:3" x14ac:dyDescent="0.25">
      <c r="A47" s="21" t="s">
        <v>1110</v>
      </c>
      <c r="B47" s="17"/>
      <c r="C47" s="22">
        <v>9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5" t="s">
        <v>10</v>
      </c>
      <c r="C50" s="11" t="s">
        <v>2</v>
      </c>
    </row>
    <row r="51" spans="1:6" x14ac:dyDescent="0.25">
      <c r="A51" s="184" t="s">
        <v>1112</v>
      </c>
      <c r="B51" s="13" t="s">
        <v>1113</v>
      </c>
      <c r="C51" s="22">
        <v>2</v>
      </c>
    </row>
    <row r="52" spans="1:6" x14ac:dyDescent="0.25">
      <c r="A52" s="185"/>
      <c r="B52" s="13" t="s">
        <v>1114</v>
      </c>
      <c r="C52" s="22">
        <v>1</v>
      </c>
    </row>
    <row r="53" spans="1:6" x14ac:dyDescent="0.25">
      <c r="A53" s="185"/>
      <c r="B53" s="13" t="s">
        <v>1115</v>
      </c>
      <c r="C53" s="22">
        <v>15</v>
      </c>
    </row>
    <row r="54" spans="1:6" x14ac:dyDescent="0.25">
      <c r="A54" s="186"/>
      <c r="B54" s="13" t="s">
        <v>1116</v>
      </c>
      <c r="C54" s="22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5" t="s">
        <v>10</v>
      </c>
      <c r="C57" s="11" t="s">
        <v>2</v>
      </c>
    </row>
    <row r="58" spans="1:6" x14ac:dyDescent="0.25">
      <c r="A58" s="21" t="s">
        <v>99</v>
      </c>
      <c r="B58" s="17"/>
      <c r="C58" s="22">
        <v>0</v>
      </c>
    </row>
    <row r="59" spans="1:6" x14ac:dyDescent="0.25">
      <c r="A59" s="21" t="s">
        <v>109</v>
      </c>
      <c r="B59" s="17"/>
      <c r="C59" s="22">
        <v>0</v>
      </c>
    </row>
    <row r="60" spans="1:6" x14ac:dyDescent="0.25">
      <c r="A60" s="21" t="s">
        <v>1055</v>
      </c>
      <c r="B60" s="17"/>
      <c r="C60" s="22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25">
      <c r="A63" s="184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85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85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85"/>
      <c r="B66" s="13" t="s">
        <v>1061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25">
      <c r="A67" s="185"/>
      <c r="B67" s="13" t="s">
        <v>329</v>
      </c>
      <c r="C67" s="14">
        <v>2</v>
      </c>
      <c r="D67" s="14">
        <v>3</v>
      </c>
      <c r="E67" s="14">
        <v>0</v>
      </c>
      <c r="F67" s="22">
        <v>1</v>
      </c>
    </row>
    <row r="68" spans="1:6" x14ac:dyDescent="0.25">
      <c r="A68" s="185"/>
      <c r="B68" s="13" t="s">
        <v>1117</v>
      </c>
      <c r="C68" s="14">
        <v>49</v>
      </c>
      <c r="D68" s="14">
        <v>50</v>
      </c>
      <c r="E68" s="14">
        <v>0</v>
      </c>
      <c r="F68" s="22">
        <v>9</v>
      </c>
    </row>
    <row r="69" spans="1:6" x14ac:dyDescent="0.25">
      <c r="A69" s="185"/>
      <c r="B69" s="13" t="s">
        <v>1118</v>
      </c>
      <c r="C69" s="14">
        <v>113</v>
      </c>
      <c r="D69" s="14">
        <v>26</v>
      </c>
      <c r="E69" s="14">
        <v>1</v>
      </c>
      <c r="F69" s="22">
        <v>10</v>
      </c>
    </row>
    <row r="70" spans="1:6" x14ac:dyDescent="0.25">
      <c r="A70" s="185"/>
      <c r="B70" s="13" t="s">
        <v>1064</v>
      </c>
      <c r="C70" s="14">
        <v>2</v>
      </c>
      <c r="D70" s="14">
        <v>0</v>
      </c>
      <c r="E70" s="14">
        <v>0</v>
      </c>
      <c r="F70" s="22">
        <v>0</v>
      </c>
    </row>
    <row r="71" spans="1:6" x14ac:dyDescent="0.25">
      <c r="A71" s="185"/>
      <c r="B71" s="13" t="s">
        <v>1119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85"/>
      <c r="B72" s="13" t="s">
        <v>1120</v>
      </c>
      <c r="C72" s="14">
        <v>4</v>
      </c>
      <c r="D72" s="14">
        <v>6</v>
      </c>
      <c r="E72" s="14">
        <v>0</v>
      </c>
      <c r="F72" s="22">
        <v>7</v>
      </c>
    </row>
    <row r="73" spans="1:6" x14ac:dyDescent="0.25">
      <c r="A73" s="185"/>
      <c r="B73" s="13" t="s">
        <v>1121</v>
      </c>
      <c r="C73" s="14">
        <v>1</v>
      </c>
      <c r="D73" s="14">
        <v>1</v>
      </c>
      <c r="E73" s="14">
        <v>0</v>
      </c>
      <c r="F73" s="22">
        <v>1</v>
      </c>
    </row>
    <row r="74" spans="1:6" x14ac:dyDescent="0.25">
      <c r="A74" s="185"/>
      <c r="B74" s="13" t="s">
        <v>1068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25">
      <c r="A75" s="185"/>
      <c r="B75" s="13" t="s">
        <v>400</v>
      </c>
      <c r="C75" s="14">
        <v>0</v>
      </c>
      <c r="D75" s="14">
        <v>1</v>
      </c>
      <c r="E75" s="14">
        <v>0</v>
      </c>
      <c r="F75" s="22">
        <v>0</v>
      </c>
    </row>
    <row r="76" spans="1:6" x14ac:dyDescent="0.25">
      <c r="A76" s="185"/>
      <c r="B76" s="13" t="s">
        <v>1069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25">
      <c r="A77" s="185"/>
      <c r="B77" s="13" t="s">
        <v>1070</v>
      </c>
      <c r="C77" s="14">
        <v>1</v>
      </c>
      <c r="D77" s="14">
        <v>0</v>
      </c>
      <c r="E77" s="14">
        <v>0</v>
      </c>
      <c r="F77" s="22">
        <v>0</v>
      </c>
    </row>
    <row r="78" spans="1:6" x14ac:dyDescent="0.25">
      <c r="A78" s="185"/>
      <c r="B78" s="13" t="s">
        <v>1071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85"/>
      <c r="B79" s="13" t="s">
        <v>1072</v>
      </c>
      <c r="C79" s="14">
        <v>41</v>
      </c>
      <c r="D79" s="14">
        <v>45</v>
      </c>
      <c r="E79" s="14">
        <v>1</v>
      </c>
      <c r="F79" s="22">
        <v>9</v>
      </c>
    </row>
    <row r="80" spans="1:6" x14ac:dyDescent="0.25">
      <c r="A80" s="185"/>
      <c r="B80" s="13" t="s">
        <v>1073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25">
      <c r="A81" s="186"/>
      <c r="B81" s="13" t="s">
        <v>1074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25">
      <c r="A82" s="199" t="s">
        <v>1075</v>
      </c>
      <c r="B82" s="200"/>
      <c r="C82" s="30">
        <v>213</v>
      </c>
      <c r="D82" s="30">
        <v>132</v>
      </c>
      <c r="E82" s="30">
        <v>2</v>
      </c>
      <c r="F82" s="30">
        <v>37</v>
      </c>
    </row>
    <row r="83" spans="1:6" x14ac:dyDescent="0.25">
      <c r="A83" s="184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85"/>
      <c r="B84" s="13" t="s">
        <v>1077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86"/>
      <c r="B85" s="13" t="s">
        <v>106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199" t="s">
        <v>1123</v>
      </c>
      <c r="B86" s="200"/>
      <c r="C86" s="30">
        <v>0</v>
      </c>
      <c r="D86" s="30">
        <v>0</v>
      </c>
      <c r="E86" s="30">
        <v>0</v>
      </c>
      <c r="F86" s="30">
        <v>0</v>
      </c>
    </row>
  </sheetData>
  <sheetProtection algorithmName="SHA-512" hashValue="d+GKNtLD4rpCXNFtgkArOmQZBTDLoTYpFo5m5NnIeZJfBh+XJRlYsVpPntl+pSL/WF1z1a6ZSraV6J+h3jzcxA==" saltValue="PbdFlhWxN2voYX2oxf+1q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2">
        <v>0</v>
      </c>
    </row>
    <row r="6" spans="1:3" x14ac:dyDescent="0.25">
      <c r="A6" s="12" t="s">
        <v>1127</v>
      </c>
      <c r="B6" s="17"/>
      <c r="C6" s="22">
        <v>21</v>
      </c>
    </row>
    <row r="7" spans="1:3" x14ac:dyDescent="0.25">
      <c r="A7" s="12" t="s">
        <v>1128</v>
      </c>
      <c r="B7" s="17"/>
      <c r="C7" s="22">
        <v>0</v>
      </c>
    </row>
    <row r="8" spans="1:3" x14ac:dyDescent="0.25">
      <c r="A8" s="12" t="s">
        <v>1129</v>
      </c>
      <c r="B8" s="17"/>
      <c r="C8" s="22">
        <v>0</v>
      </c>
    </row>
    <row r="9" spans="1:3" x14ac:dyDescent="0.25">
      <c r="A9" s="12" t="s">
        <v>1130</v>
      </c>
      <c r="B9" s="17"/>
      <c r="C9" s="22">
        <v>3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2">
        <v>1</v>
      </c>
    </row>
    <row r="14" spans="1:3" x14ac:dyDescent="0.25">
      <c r="A14" s="12" t="s">
        <v>1127</v>
      </c>
      <c r="B14" s="17"/>
      <c r="C14" s="22">
        <v>19</v>
      </c>
    </row>
    <row r="15" spans="1:3" x14ac:dyDescent="0.25">
      <c r="A15" s="12" t="s">
        <v>1132</v>
      </c>
      <c r="B15" s="17"/>
      <c r="C15" s="22">
        <v>0</v>
      </c>
    </row>
    <row r="16" spans="1:3" x14ac:dyDescent="0.25">
      <c r="A16" s="12" t="s">
        <v>1129</v>
      </c>
      <c r="B16" s="17"/>
      <c r="C16" s="22">
        <v>0</v>
      </c>
    </row>
    <row r="17" spans="1:3" x14ac:dyDescent="0.25">
      <c r="A17" s="12" t="s">
        <v>1130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2">
        <v>0</v>
      </c>
    </row>
    <row r="22" spans="1:3" x14ac:dyDescent="0.25">
      <c r="A22" s="12" t="s">
        <v>1134</v>
      </c>
      <c r="B22" s="17"/>
      <c r="C22" s="22">
        <v>0</v>
      </c>
    </row>
    <row r="23" spans="1:3" x14ac:dyDescent="0.25">
      <c r="A23" s="12" t="s">
        <v>1135</v>
      </c>
      <c r="B23" s="17"/>
      <c r="C23" s="22">
        <v>0</v>
      </c>
    </row>
    <row r="24" spans="1:3" x14ac:dyDescent="0.25">
      <c r="A24" s="12" t="s">
        <v>1136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2">
        <v>2</v>
      </c>
    </row>
    <row r="29" spans="1:3" x14ac:dyDescent="0.25">
      <c r="A29" s="12" t="s">
        <v>1139</v>
      </c>
      <c r="B29" s="17"/>
      <c r="C29" s="22">
        <v>7</v>
      </c>
    </row>
    <row r="30" spans="1:3" x14ac:dyDescent="0.25">
      <c r="A30" s="12" t="s">
        <v>1140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2">
        <v>0</v>
      </c>
    </row>
    <row r="35" spans="1:3" x14ac:dyDescent="0.25">
      <c r="A35" s="12" t="s">
        <v>1143</v>
      </c>
      <c r="B35" s="17"/>
      <c r="C35" s="22">
        <v>2</v>
      </c>
    </row>
    <row r="36" spans="1:3" x14ac:dyDescent="0.25">
      <c r="A36" s="12" t="s">
        <v>1144</v>
      </c>
      <c r="B36" s="17"/>
      <c r="C36" s="22">
        <v>1</v>
      </c>
    </row>
  </sheetData>
  <sheetProtection algorithmName="SHA-512" hashValue="suF+60RusUDUyjfBgM+49Mrjx+nwslgTXP4QLPLeA5iDPW2oz5sWkCRMsxwLcwTOW9GPtmrdaV8eqEwvc9b40A==" saltValue="mFCh71NvfyeZd4/JP35sM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2">
        <v>1</v>
      </c>
    </row>
    <row r="6" spans="1:3" x14ac:dyDescent="0.25">
      <c r="A6" s="12" t="s">
        <v>1148</v>
      </c>
      <c r="B6" s="17"/>
      <c r="C6" s="22">
        <v>0</v>
      </c>
    </row>
    <row r="7" spans="1:3" x14ac:dyDescent="0.25">
      <c r="A7" s="12" t="s">
        <v>1149</v>
      </c>
      <c r="B7" s="17"/>
      <c r="C7" s="22">
        <v>0</v>
      </c>
    </row>
    <row r="8" spans="1:3" x14ac:dyDescent="0.25">
      <c r="A8" s="12" t="s">
        <v>1150</v>
      </c>
      <c r="B8" s="17"/>
      <c r="C8" s="22">
        <v>0</v>
      </c>
    </row>
    <row r="9" spans="1:3" x14ac:dyDescent="0.25">
      <c r="A9" s="12" t="s">
        <v>1151</v>
      </c>
      <c r="B9" s="17"/>
      <c r="C9" s="22">
        <v>0</v>
      </c>
    </row>
    <row r="10" spans="1:3" x14ac:dyDescent="0.25">
      <c r="A10" s="12" t="s">
        <v>1152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2">
        <v>21</v>
      </c>
    </row>
    <row r="15" spans="1:3" x14ac:dyDescent="0.25">
      <c r="A15" s="12" t="s">
        <v>1155</v>
      </c>
      <c r="B15" s="17"/>
      <c r="C15" s="22">
        <v>0</v>
      </c>
    </row>
    <row r="16" spans="1:3" x14ac:dyDescent="0.25">
      <c r="A16" s="12" t="s">
        <v>1156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2">
        <v>0</v>
      </c>
    </row>
    <row r="21" spans="1:3" x14ac:dyDescent="0.25">
      <c r="A21" s="12" t="s">
        <v>1159</v>
      </c>
      <c r="B21" s="17"/>
      <c r="C21" s="22">
        <v>0</v>
      </c>
    </row>
    <row r="22" spans="1:3" x14ac:dyDescent="0.25">
      <c r="A22" s="12" t="s">
        <v>1160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2">
        <v>0</v>
      </c>
    </row>
    <row r="27" spans="1:3" x14ac:dyDescent="0.25">
      <c r="A27" s="12" t="s">
        <v>1163</v>
      </c>
      <c r="B27" s="17"/>
      <c r="C27" s="22">
        <v>0</v>
      </c>
    </row>
    <row r="28" spans="1:3" x14ac:dyDescent="0.25">
      <c r="A28" s="12" t="s">
        <v>1164</v>
      </c>
      <c r="B28" s="17"/>
      <c r="C28" s="22">
        <v>0</v>
      </c>
    </row>
    <row r="29" spans="1:3" x14ac:dyDescent="0.25">
      <c r="A29" s="12" t="s">
        <v>1165</v>
      </c>
      <c r="B29" s="17"/>
      <c r="C29" s="22">
        <v>0</v>
      </c>
    </row>
    <row r="30" spans="1:3" x14ac:dyDescent="0.25">
      <c r="A30" s="12" t="s">
        <v>1166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2">
        <v>0</v>
      </c>
    </row>
    <row r="35" spans="1:3" x14ac:dyDescent="0.25">
      <c r="A35" s="12" t="s">
        <v>1169</v>
      </c>
      <c r="B35" s="17"/>
      <c r="C35" s="22">
        <v>0</v>
      </c>
    </row>
    <row r="36" spans="1:3" x14ac:dyDescent="0.25">
      <c r="A36" s="12" t="s">
        <v>1170</v>
      </c>
      <c r="B36" s="17"/>
      <c r="C36" s="22">
        <v>2</v>
      </c>
    </row>
    <row r="37" spans="1:3" x14ac:dyDescent="0.25">
      <c r="A37" s="12" t="s">
        <v>1088</v>
      </c>
      <c r="B37" s="17"/>
      <c r="C37" s="22">
        <v>1</v>
      </c>
    </row>
    <row r="38" spans="1:3" x14ac:dyDescent="0.25">
      <c r="A38" s="12" t="s">
        <v>1171</v>
      </c>
      <c r="B38" s="17"/>
      <c r="C38" s="22">
        <v>1</v>
      </c>
    </row>
    <row r="39" spans="1:3" x14ac:dyDescent="0.25">
      <c r="A39" s="12" t="s">
        <v>1172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2">
        <v>0</v>
      </c>
    </row>
    <row r="44" spans="1:3" x14ac:dyDescent="0.25">
      <c r="A44" s="12" t="s">
        <v>1169</v>
      </c>
      <c r="B44" s="17"/>
      <c r="C44" s="22">
        <v>0</v>
      </c>
    </row>
    <row r="45" spans="1:3" x14ac:dyDescent="0.25">
      <c r="A45" s="12" t="s">
        <v>1170</v>
      </c>
      <c r="B45" s="17"/>
      <c r="C45" s="22">
        <v>0</v>
      </c>
    </row>
    <row r="46" spans="1:3" x14ac:dyDescent="0.25">
      <c r="A46" s="12" t="s">
        <v>1088</v>
      </c>
      <c r="B46" s="17"/>
      <c r="C46" s="22">
        <v>0</v>
      </c>
    </row>
    <row r="47" spans="1:3" x14ac:dyDescent="0.25">
      <c r="A47" s="12" t="s">
        <v>1171</v>
      </c>
      <c r="B47" s="17"/>
      <c r="C47" s="22">
        <v>0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2">
        <v>0</v>
      </c>
    </row>
    <row r="52" spans="1:3" x14ac:dyDescent="0.25">
      <c r="A52" s="12" t="s">
        <v>1169</v>
      </c>
      <c r="B52" s="17"/>
      <c r="C52" s="22">
        <v>0</v>
      </c>
    </row>
    <row r="53" spans="1:3" x14ac:dyDescent="0.25">
      <c r="A53" s="12" t="s">
        <v>1170</v>
      </c>
      <c r="B53" s="17"/>
      <c r="C53" s="22">
        <v>0</v>
      </c>
    </row>
    <row r="54" spans="1:3" x14ac:dyDescent="0.25">
      <c r="A54" s="12" t="s">
        <v>1088</v>
      </c>
      <c r="B54" s="17"/>
      <c r="C54" s="22">
        <v>0</v>
      </c>
    </row>
    <row r="55" spans="1:3" x14ac:dyDescent="0.25">
      <c r="A55" s="12" t="s">
        <v>1171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2">
        <v>0</v>
      </c>
    </row>
    <row r="60" spans="1:3" x14ac:dyDescent="0.25">
      <c r="A60" s="12" t="s">
        <v>1169</v>
      </c>
      <c r="B60" s="17"/>
      <c r="C60" s="22">
        <v>0</v>
      </c>
    </row>
    <row r="61" spans="1:3" x14ac:dyDescent="0.25">
      <c r="A61" s="12" t="s">
        <v>1170</v>
      </c>
      <c r="B61" s="17"/>
      <c r="C61" s="22">
        <v>0</v>
      </c>
    </row>
    <row r="62" spans="1:3" x14ac:dyDescent="0.25">
      <c r="A62" s="12" t="s">
        <v>1088</v>
      </c>
      <c r="B62" s="17"/>
      <c r="C62" s="22">
        <v>0</v>
      </c>
    </row>
    <row r="63" spans="1:3" x14ac:dyDescent="0.25">
      <c r="A63" s="12" t="s">
        <v>1171</v>
      </c>
      <c r="B63" s="17"/>
      <c r="C63" s="22">
        <v>0</v>
      </c>
    </row>
  </sheetData>
  <sheetProtection algorithmName="SHA-512" hashValue="i4n/YgaKLd4sQl6ppDe8BU8YFYWh4AC7k68tr6ucXo1vcYpg3PENJeVzLakxpLKj2NtGgQ82pMRUz/bxoJxRdg==" saltValue="SlJ0Neooe6NRTnBn+xcqa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25">
      <c r="A4" s="201" t="s">
        <v>640</v>
      </c>
      <c r="B4" s="202"/>
      <c r="C4" s="30">
        <v>160</v>
      </c>
      <c r="D4" s="30">
        <v>121</v>
      </c>
      <c r="E4" s="31">
        <v>0</v>
      </c>
      <c r="F4" s="30">
        <v>310</v>
      </c>
      <c r="G4" s="30">
        <v>311</v>
      </c>
      <c r="H4" s="30">
        <v>53</v>
      </c>
      <c r="I4" s="30">
        <v>31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334</v>
      </c>
    </row>
    <row r="5" spans="1:16" ht="45" x14ac:dyDescent="0.25">
      <c r="A5" s="46" t="s">
        <v>641</v>
      </c>
      <c r="B5" s="46" t="s">
        <v>642</v>
      </c>
      <c r="C5" s="14">
        <v>3</v>
      </c>
      <c r="D5" s="14">
        <v>6</v>
      </c>
      <c r="E5" s="29">
        <v>-1</v>
      </c>
      <c r="F5" s="14">
        <v>2</v>
      </c>
      <c r="G5" s="14">
        <v>1</v>
      </c>
      <c r="H5" s="14">
        <v>2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4</v>
      </c>
    </row>
    <row r="6" spans="1:16" ht="33.75" x14ac:dyDescent="0.25">
      <c r="A6" s="46" t="s">
        <v>643</v>
      </c>
      <c r="B6" s="46" t="s">
        <v>644</v>
      </c>
      <c r="C6" s="14">
        <v>99</v>
      </c>
      <c r="D6" s="14">
        <v>62</v>
      </c>
      <c r="E6" s="29">
        <v>0</v>
      </c>
      <c r="F6" s="14">
        <v>202</v>
      </c>
      <c r="G6" s="14">
        <v>199</v>
      </c>
      <c r="H6" s="14">
        <v>19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204</v>
      </c>
    </row>
    <row r="7" spans="1:16" ht="22.5" x14ac:dyDescent="0.25">
      <c r="A7" s="46" t="s">
        <v>645</v>
      </c>
      <c r="B7" s="46" t="s">
        <v>646</v>
      </c>
      <c r="C7" s="14">
        <v>11</v>
      </c>
      <c r="D7" s="14">
        <v>16</v>
      </c>
      <c r="E7" s="29">
        <v>-1</v>
      </c>
      <c r="F7" s="14">
        <v>5</v>
      </c>
      <c r="G7" s="14">
        <v>4</v>
      </c>
      <c r="H7" s="14">
        <v>6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8</v>
      </c>
    </row>
    <row r="8" spans="1:16" ht="33.75" x14ac:dyDescent="0.25">
      <c r="A8" s="46" t="s">
        <v>647</v>
      </c>
      <c r="B8" s="46" t="s">
        <v>648</v>
      </c>
      <c r="C8" s="14">
        <v>2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5" x14ac:dyDescent="0.25">
      <c r="A9" s="46" t="s">
        <v>649</v>
      </c>
      <c r="B9" s="46" t="s">
        <v>650</v>
      </c>
      <c r="C9" s="14">
        <v>6</v>
      </c>
      <c r="D9" s="14">
        <v>0</v>
      </c>
      <c r="E9" s="29">
        <v>0</v>
      </c>
      <c r="F9" s="14">
        <v>6</v>
      </c>
      <c r="G9" s="14">
        <v>4</v>
      </c>
      <c r="H9" s="14">
        <v>2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10</v>
      </c>
    </row>
    <row r="10" spans="1:16" ht="33.75" x14ac:dyDescent="0.25">
      <c r="A10" s="46" t="s">
        <v>651</v>
      </c>
      <c r="B10" s="46" t="s">
        <v>652</v>
      </c>
      <c r="C10" s="14">
        <v>34</v>
      </c>
      <c r="D10" s="14">
        <v>37</v>
      </c>
      <c r="E10" s="29">
        <v>-1</v>
      </c>
      <c r="F10" s="14">
        <v>94</v>
      </c>
      <c r="G10" s="14">
        <v>103</v>
      </c>
      <c r="H10" s="14">
        <v>21</v>
      </c>
      <c r="I10" s="14">
        <v>13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107</v>
      </c>
    </row>
    <row r="11" spans="1:16" ht="45" x14ac:dyDescent="0.25">
      <c r="A11" s="46" t="s">
        <v>653</v>
      </c>
      <c r="B11" s="46" t="s">
        <v>654</v>
      </c>
      <c r="C11" s="14">
        <v>5</v>
      </c>
      <c r="D11" s="14">
        <v>0</v>
      </c>
      <c r="E11" s="29">
        <v>0</v>
      </c>
      <c r="F11" s="14">
        <v>1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TDefE2mMzxZ7G23kFwm2+x2MX91hXSGjMRd6IUQ7ST+/ed8E9X+j4UHNY/0qLdgYt2unRVcQlvt4g9djrzYfiw==" saltValue="58XsgnK6KT/xalklhbCWn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B60B27C9-F723-4F4C-9D63-955797CE41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0E93F7-FB01-4BD1-B340-B12EBF346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5480E-66A0-42B7-877E-07A32646293A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2023-04-13T08:23:30Z</dcterms:created>
  <dcterms:modified xsi:type="dcterms:W3CDTF">2023-05-30T11:40:06Z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