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77" documentId="13_ncr:1_{9BDDC524-804D-45EC-8599-5A41565CB3D4}" xr6:coauthVersionLast="47" xr6:coauthVersionMax="47" xr10:uidLastSave="{076BA19C-7C23-4CBB-B28D-DDF5BE1AD1CF}"/>
  <workbookProtection workbookAlgorithmName="SHA-512" workbookHashValue="etOBIXr3ZvN2h686mVW2rU1gaiM11pJncIgxdxXDztOthVAjXo9cUr8qHuQ1KM6xYti2dBOBpOrOPHNME1Mi+w==" workbookSaltValue="sCkB0I8SvU8N/17Rdf2Ny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48AFCEE-2EBE-4319-91B6-B2367D90DB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070D27E-8031-403E-B0C8-FCEC580A9A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37F316E-9852-41AA-B17C-E07A6C2A70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3B0B139-6547-40CB-B5E4-A7111D5F74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59CC974-67A6-4845-9FFA-E7CB2DC5D1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0D96795-180F-43C5-A890-382124BAAC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90FDDA2-2F49-401A-91A7-B2C118BBA9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BF76C46-1BB0-458D-838B-E16A8CB480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4EF5900-B829-4AE6-8C82-7E6AFBC112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771F3C4-EF0E-4CED-B130-1EE49DA63C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48B72C7-D7E6-42C7-8C33-98FBEDDB9F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90CDC84-EB0E-4CFC-BF59-B4BF557080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1DEA94B-8305-4006-A11F-A0EA20216E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F289FDA-3BBD-4490-8088-4BABC75861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F48A403-5A83-4779-911E-F83FCC9AAB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7BEE4A6-5FB7-4E0D-8244-85131A2AD9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7748366-17B0-4C2E-9DD4-30F8DD2B12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A04A184-37F1-4910-8D38-BE03EA5239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CA261DC-DAB5-4E51-9F65-03CED536AA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707C3E6-A3A6-4CCD-B42A-D9FE655402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D5E9D60-A21D-42ED-941E-E2C24E4019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A761B09-7AC3-4BE8-AA16-36A2FB79E2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DE1F91F-AC5C-4EA4-8B0B-6F3CB89F0F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1637247-3B00-407D-A4F6-4BE01B1157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6080811-FDA4-4AA2-8C51-47AF4EB5DF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6F17E60-E012-47AD-B842-B51C790654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93B700E-D0B0-428F-9B79-EDDB14E6CC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5234ABB-A5A4-4DD7-98DA-AEB8F07D46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99D1E1A-D58E-4804-AB44-42D39A1E16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A027CB6-DD88-47FF-9399-92C4E31C48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97D2D79-7E8E-42B0-802F-189E8A0B78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9D482EE-5784-443F-9E3E-5EC722E296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<sst xmlns="http://schemas.openxmlformats.org/spreadsheetml/2006/main" count="3028" uniqueCount="1831">
  <si>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</si>
  <si>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</si>
  <si>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</si>
  <si>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</si>
  <si>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</si>
  <si>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</si>
  <si>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Madrid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</si>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</sst>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3366BF8B-7C93-4940-90DD-FD3075284F8F}"/>
    <cellStyle name="Normal" xfId="0" builtinId="0"/>
    <cellStyle name="Normal 2" xfId="1" xr:uid="{085C9A37-50F3-4B25-9986-2EC1C563C324}"/>
    <cellStyle name="Normal 3" xfId="3" xr:uid="{23D097C6-CDA0-4F1F-A465-DF2C6CA445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25-4A73-ABF8-33D2597015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25-4A73-ABF8-33D259701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33417</c:v>
                </c:pt>
                <c:pt idx="1">
                  <c:v>133692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5-4A73-ABF8-33D259701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73-433A-9058-EEB21CF7E2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73-433A-9058-EEB21CF7E2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73-433A-9058-EEB21CF7E2B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277</c:v>
                </c:pt>
                <c:pt idx="1">
                  <c:v>7894</c:v>
                </c:pt>
                <c:pt idx="2">
                  <c:v>2491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73-433A-9058-EEB21CF7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1-42C7-BA5A-B9C7D32781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1-42C7-BA5A-B9C7D32781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B1-42C7-BA5A-B9C7D32781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1638</c:v>
                </c:pt>
                <c:pt idx="1">
                  <c:v>2922</c:v>
                </c:pt>
                <c:pt idx="2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1-42C7-BA5A-B9C7D3278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B8-463F-8414-3B93717CA0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B8-463F-8414-3B93717CA0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408</c:v>
                </c:pt>
                <c:pt idx="1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8-463F-8414-3B93717CA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5E-4FB1-A938-FF71293DCE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5E-4FB1-A938-FF71293DCE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39484</c:v>
                </c:pt>
                <c:pt idx="1">
                  <c:v>20880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5E-4FB1-A938-FF71293DC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5873</c:v>
              </c:pt>
              <c:pt idx="1">
                <c:v>25727</c:v>
              </c:pt>
              <c:pt idx="2">
                <c:v>315</c:v>
              </c:pt>
              <c:pt idx="3">
                <c:v>43</c:v>
              </c:pt>
              <c:pt idx="4">
                <c:v>1459</c:v>
              </c:pt>
            </c:numLit>
          </c:val>
          <c:extLst>
            <c:ext xmlns:c16="http://schemas.microsoft.com/office/drawing/2014/chart" uri="{C3380CC4-5D6E-409C-BE32-E72D297353CC}">
              <c16:uniqueId val="{00000000-A2D6-466A-8E22-D53FF7EC3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13555</c:v>
              </c:pt>
              <c:pt idx="1">
                <c:v>18712</c:v>
              </c:pt>
              <c:pt idx="2">
                <c:v>1477</c:v>
              </c:pt>
              <c:pt idx="3">
                <c:v>426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DE9F-4D40-BD72-14F6662D9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44</c:v>
              </c:pt>
              <c:pt idx="1">
                <c:v>570</c:v>
              </c:pt>
              <c:pt idx="2">
                <c:v>86</c:v>
              </c:pt>
              <c:pt idx="3">
                <c:v>38</c:v>
              </c:pt>
              <c:pt idx="4">
                <c:v>416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7D87-45B0-8791-6F9006F2F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228</c:v>
              </c:pt>
              <c:pt idx="1">
                <c:v>633</c:v>
              </c:pt>
              <c:pt idx="2">
                <c:v>390</c:v>
              </c:pt>
            </c:numLit>
          </c:val>
          <c:extLst>
            <c:ext xmlns:c16="http://schemas.microsoft.com/office/drawing/2014/chart" uri="{C3380CC4-5D6E-409C-BE32-E72D297353CC}">
              <c16:uniqueId val="{00000000-2D15-4D8F-866D-D7DA21F4F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19428</c:v>
              </c:pt>
              <c:pt idx="1">
                <c:v>422</c:v>
              </c:pt>
              <c:pt idx="2">
                <c:v>2569</c:v>
              </c:pt>
              <c:pt idx="3">
                <c:v>1191</c:v>
              </c:pt>
              <c:pt idx="4">
                <c:v>482</c:v>
              </c:pt>
              <c:pt idx="5">
                <c:v>338</c:v>
              </c:pt>
              <c:pt idx="6">
                <c:v>2081</c:v>
              </c:pt>
              <c:pt idx="7">
                <c:v>2169</c:v>
              </c:pt>
              <c:pt idx="8">
                <c:v>4635</c:v>
              </c:pt>
              <c:pt idx="9">
                <c:v>4</c:v>
              </c:pt>
              <c:pt idx="10">
                <c:v>1001</c:v>
              </c:pt>
            </c:numLit>
          </c:val>
          <c:extLst>
            <c:ext xmlns:c16="http://schemas.microsoft.com/office/drawing/2014/chart" uri="{C3380CC4-5D6E-409C-BE32-E72D297353CC}">
              <c16:uniqueId val="{00000000-7269-416A-8119-54D760402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238470191226095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Reconocimiento resolución eclesiástica nulidad y medidas cautelares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Adopción</c:v>
                </c:pt>
                <c:pt idx="6">
                  <c:v>Autorización judicial</c:v>
                </c:pt>
                <c:pt idx="7">
                  <c:v>Curatela</c:v>
                </c:pt>
                <c:pt idx="8">
                  <c:v>Defensor judicial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</c:v>
              </c:pt>
              <c:pt idx="1">
                <c:v>1778</c:v>
              </c:pt>
              <c:pt idx="2">
                <c:v>713</c:v>
              </c:pt>
              <c:pt idx="3">
                <c:v>74</c:v>
              </c:pt>
              <c:pt idx="4">
                <c:v>203</c:v>
              </c:pt>
              <c:pt idx="5">
                <c:v>83</c:v>
              </c:pt>
              <c:pt idx="6">
                <c:v>369</c:v>
              </c:pt>
              <c:pt idx="7">
                <c:v>42</c:v>
              </c:pt>
              <c:pt idx="8">
                <c:v>58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663-4713-88E6-100DE0412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7577802774655"/>
          <c:y val="0"/>
          <c:w val="0.3379385076865391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26-463B-9E47-179D77994B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26-463B-9E47-179D77994B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26-463B-9E47-179D77994B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4628</c:v>
                </c:pt>
                <c:pt idx="1">
                  <c:v>5378</c:v>
                </c:pt>
                <c:pt idx="2">
                  <c:v>13555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26-463B-9E47-179D77994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37642</c:v>
              </c:pt>
              <c:pt idx="1">
                <c:v>18100</c:v>
              </c:pt>
              <c:pt idx="2">
                <c:v>6080</c:v>
              </c:pt>
              <c:pt idx="3">
                <c:v>101</c:v>
              </c:pt>
              <c:pt idx="4">
                <c:v>3148</c:v>
              </c:pt>
              <c:pt idx="5">
                <c:v>633</c:v>
              </c:pt>
              <c:pt idx="6">
                <c:v>506</c:v>
              </c:pt>
              <c:pt idx="7">
                <c:v>2281</c:v>
              </c:pt>
              <c:pt idx="8">
                <c:v>35094</c:v>
              </c:pt>
              <c:pt idx="9">
                <c:v>132</c:v>
              </c:pt>
              <c:pt idx="10">
                <c:v>234</c:v>
              </c:pt>
              <c:pt idx="11">
                <c:v>128</c:v>
              </c:pt>
              <c:pt idx="12">
                <c:v>3002</c:v>
              </c:pt>
              <c:pt idx="13">
                <c:v>5037</c:v>
              </c:pt>
              <c:pt idx="14">
                <c:v>2796</c:v>
              </c:pt>
              <c:pt idx="15">
                <c:v>318</c:v>
              </c:pt>
              <c:pt idx="16">
                <c:v>5759</c:v>
              </c:pt>
              <c:pt idx="17">
                <c:v>3101</c:v>
              </c:pt>
              <c:pt idx="18">
                <c:v>36006</c:v>
              </c:pt>
              <c:pt idx="19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0-8566-4D5D-A17D-A030135DC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1.8265824879998106E-2"/>
          <c:w val="0.31822244094488189"/>
          <c:h val="0.9817341751200019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381</c:v>
              </c:pt>
              <c:pt idx="1">
                <c:v>9078</c:v>
              </c:pt>
              <c:pt idx="2">
                <c:v>1102</c:v>
              </c:pt>
              <c:pt idx="3">
                <c:v>74</c:v>
              </c:pt>
              <c:pt idx="4">
                <c:v>71</c:v>
              </c:pt>
              <c:pt idx="5">
                <c:v>1506</c:v>
              </c:pt>
              <c:pt idx="6">
                <c:v>14724</c:v>
              </c:pt>
              <c:pt idx="7">
                <c:v>91</c:v>
              </c:pt>
              <c:pt idx="8">
                <c:v>968</c:v>
              </c:pt>
              <c:pt idx="9">
                <c:v>465</c:v>
              </c:pt>
              <c:pt idx="10">
                <c:v>170</c:v>
              </c:pt>
              <c:pt idx="11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B472-4ECB-99A1-0122265B1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303</c:v>
              </c:pt>
              <c:pt idx="1">
                <c:v>1764</c:v>
              </c:pt>
              <c:pt idx="2">
                <c:v>598</c:v>
              </c:pt>
              <c:pt idx="3">
                <c:v>28</c:v>
              </c:pt>
              <c:pt idx="4">
                <c:v>18</c:v>
              </c:pt>
              <c:pt idx="5">
                <c:v>900</c:v>
              </c:pt>
              <c:pt idx="6">
                <c:v>17</c:v>
              </c:pt>
              <c:pt idx="7">
                <c:v>2085</c:v>
              </c:pt>
              <c:pt idx="8">
                <c:v>12330</c:v>
              </c:pt>
              <c:pt idx="9">
                <c:v>82</c:v>
              </c:pt>
              <c:pt idx="10">
                <c:v>18</c:v>
              </c:pt>
              <c:pt idx="11">
                <c:v>651</c:v>
              </c:pt>
              <c:pt idx="12">
                <c:v>282</c:v>
              </c:pt>
              <c:pt idx="1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1FD0-429B-98C3-B3C8E941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2168</c:v>
              </c:pt>
              <c:pt idx="1">
                <c:v>4219</c:v>
              </c:pt>
              <c:pt idx="2">
                <c:v>806</c:v>
              </c:pt>
              <c:pt idx="3">
                <c:v>700</c:v>
              </c:pt>
              <c:pt idx="4">
                <c:v>110</c:v>
              </c:pt>
              <c:pt idx="5">
                <c:v>56</c:v>
              </c:pt>
              <c:pt idx="6">
                <c:v>837</c:v>
              </c:pt>
              <c:pt idx="7">
                <c:v>10949</c:v>
              </c:pt>
              <c:pt idx="8">
                <c:v>71</c:v>
              </c:pt>
              <c:pt idx="9">
                <c:v>130</c:v>
              </c:pt>
              <c:pt idx="10">
                <c:v>2077</c:v>
              </c:pt>
              <c:pt idx="11">
                <c:v>3107</c:v>
              </c:pt>
              <c:pt idx="12">
                <c:v>1167</c:v>
              </c:pt>
              <c:pt idx="13">
                <c:v>100</c:v>
              </c:pt>
              <c:pt idx="14">
                <c:v>2167</c:v>
              </c:pt>
              <c:pt idx="15">
                <c:v>2210</c:v>
              </c:pt>
              <c:pt idx="16">
                <c:v>643</c:v>
              </c:pt>
              <c:pt idx="17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A569-4396-8EE7-BAB080799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2703</c:v>
              </c:pt>
              <c:pt idx="1">
                <c:v>329</c:v>
              </c:pt>
              <c:pt idx="2">
                <c:v>1020</c:v>
              </c:pt>
              <c:pt idx="3">
                <c:v>453</c:v>
              </c:pt>
              <c:pt idx="4">
                <c:v>73</c:v>
              </c:pt>
              <c:pt idx="5">
                <c:v>446</c:v>
              </c:pt>
              <c:pt idx="6">
                <c:v>7178</c:v>
              </c:pt>
              <c:pt idx="7">
                <c:v>88</c:v>
              </c:pt>
              <c:pt idx="8">
                <c:v>1338</c:v>
              </c:pt>
              <c:pt idx="9">
                <c:v>3003</c:v>
              </c:pt>
              <c:pt idx="10">
                <c:v>1116</c:v>
              </c:pt>
              <c:pt idx="11">
                <c:v>84</c:v>
              </c:pt>
              <c:pt idx="12">
                <c:v>1723</c:v>
              </c:pt>
              <c:pt idx="13">
                <c:v>2153</c:v>
              </c:pt>
              <c:pt idx="14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9766-43B7-9EA5-A143B0681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Constitución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45</c:v>
              </c:pt>
              <c:pt idx="2">
                <c:v>1</c:v>
              </c:pt>
              <c:pt idx="3">
                <c:v>1</c:v>
              </c:pt>
              <c:pt idx="4">
                <c:v>238</c:v>
              </c:pt>
              <c:pt idx="5">
                <c:v>1</c:v>
              </c:pt>
              <c:pt idx="6">
                <c:v>6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1</c:v>
              </c:pt>
              <c:pt idx="11">
                <c:v>1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712-4C91-AA02-5217178F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907350551181102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Constitución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90</c:v>
              </c:pt>
              <c:pt idx="1">
                <c:v>6</c:v>
              </c:pt>
              <c:pt idx="2">
                <c:v>9</c:v>
              </c:pt>
              <c:pt idx="3">
                <c:v>279</c:v>
              </c:pt>
              <c:pt idx="4">
                <c:v>1</c:v>
              </c:pt>
              <c:pt idx="5">
                <c:v>6</c:v>
              </c:pt>
              <c:pt idx="6">
                <c:v>1</c:v>
              </c:pt>
              <c:pt idx="7">
                <c:v>13</c:v>
              </c:pt>
              <c:pt idx="8">
                <c:v>5</c:v>
              </c:pt>
              <c:pt idx="9">
                <c:v>11</c:v>
              </c:pt>
              <c:pt idx="10">
                <c:v>3</c:v>
              </c:pt>
              <c:pt idx="11">
                <c:v>1</c:v>
              </c:pt>
              <c:pt idx="12">
                <c:v>12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0E-45E5-A54D-CF0A7D67F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3.4671226955819069E-2"/>
          <c:w val="0.27398425196850396"/>
          <c:h val="0.9653287730441809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7</c:v>
              </c:pt>
              <c:pt idx="2">
                <c:v>2</c:v>
              </c:pt>
              <c:pt idx="3">
                <c:v>7</c:v>
              </c:pt>
              <c:pt idx="4">
                <c:v>3</c:v>
              </c:pt>
              <c:pt idx="5">
                <c:v>1</c:v>
              </c:pt>
              <c:pt idx="6">
                <c:v>4</c:v>
              </c:pt>
              <c:pt idx="7">
                <c:v>3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F13-4FA8-803B-CC32C1B4A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</c:v>
              </c:pt>
              <c:pt idx="1">
                <c:v>1</c:v>
              </c:pt>
              <c:pt idx="2">
                <c:v>1</c:v>
              </c:pt>
              <c:pt idx="3">
                <c:v>9</c:v>
              </c:pt>
              <c:pt idx="4">
                <c:v>4</c:v>
              </c:pt>
              <c:pt idx="5">
                <c:v>2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05-463B-8AA2-DF67DBF20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57775590551176"/>
          <c:y val="3.9310866141732279E-2"/>
          <c:w val="0.27392224409448818"/>
          <c:h val="0.9573779527559055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Aux!$F$2:$F$16</c:f>
              <c:strCache>
                <c:ptCount val="15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Hacienda Pública / Seguridad Social</c:v>
                </c:pt>
                <c:pt idx="7">
                  <c:v>Ordenación territorio</c:v>
                </c:pt>
                <c:pt idx="8">
                  <c:v>Medio ambiente</c:v>
                </c:pt>
                <c:pt idx="9">
                  <c:v>Incendios</c:v>
                </c:pt>
                <c:pt idx="10">
                  <c:v>Drogas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42</c:v>
              </c:pt>
              <c:pt idx="1">
                <c:v>14</c:v>
              </c:pt>
              <c:pt idx="2">
                <c:v>37</c:v>
              </c:pt>
              <c:pt idx="3">
                <c:v>208</c:v>
              </c:pt>
              <c:pt idx="4">
                <c:v>15</c:v>
              </c:pt>
              <c:pt idx="5">
                <c:v>116</c:v>
              </c:pt>
              <c:pt idx="6">
                <c:v>50</c:v>
              </c:pt>
              <c:pt idx="7">
                <c:v>53</c:v>
              </c:pt>
              <c:pt idx="8">
                <c:v>141</c:v>
              </c:pt>
              <c:pt idx="9">
                <c:v>13</c:v>
              </c:pt>
              <c:pt idx="10">
                <c:v>16</c:v>
              </c:pt>
              <c:pt idx="11">
                <c:v>182</c:v>
              </c:pt>
              <c:pt idx="12">
                <c:v>94</c:v>
              </c:pt>
              <c:pt idx="13">
                <c:v>140</c:v>
              </c:pt>
              <c:pt idx="14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EC9B-4E95-ADE0-C5A7BE5F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253700787401575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1C-4FDB-BC4F-D449E5A933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1C-4FDB-BC4F-D449E5A933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10844</c:v>
                </c:pt>
                <c:pt idx="1">
                  <c:v>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C-4FDB-BC4F-D449E5A9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186</c:v>
              </c:pt>
              <c:pt idx="1">
                <c:v>97</c:v>
              </c:pt>
              <c:pt idx="2">
                <c:v>34</c:v>
              </c:pt>
              <c:pt idx="3">
                <c:v>146</c:v>
              </c:pt>
              <c:pt idx="4">
                <c:v>1024</c:v>
              </c:pt>
              <c:pt idx="5">
                <c:v>2</c:v>
              </c:pt>
              <c:pt idx="6">
                <c:v>713</c:v>
              </c:pt>
              <c:pt idx="7">
                <c:v>5</c:v>
              </c:pt>
              <c:pt idx="8">
                <c:v>14</c:v>
              </c:pt>
              <c:pt idx="9">
                <c:v>66</c:v>
              </c:pt>
              <c:pt idx="10">
                <c:v>8</c:v>
              </c:pt>
              <c:pt idx="11">
                <c:v>33</c:v>
              </c:pt>
              <c:pt idx="12">
                <c:v>3</c:v>
              </c:pt>
              <c:pt idx="1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942-4889-82B0-6FF70ECAB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3263</c:v>
              </c:pt>
              <c:pt idx="1">
                <c:v>3034</c:v>
              </c:pt>
              <c:pt idx="2">
                <c:v>1395</c:v>
              </c:pt>
              <c:pt idx="3">
                <c:v>454</c:v>
              </c:pt>
              <c:pt idx="4">
                <c:v>52</c:v>
              </c:pt>
              <c:pt idx="5">
                <c:v>327</c:v>
              </c:pt>
              <c:pt idx="6">
                <c:v>5351</c:v>
              </c:pt>
              <c:pt idx="7">
                <c:v>51</c:v>
              </c:pt>
              <c:pt idx="8">
                <c:v>59</c:v>
              </c:pt>
              <c:pt idx="9">
                <c:v>1125</c:v>
              </c:pt>
              <c:pt idx="10">
                <c:v>15610</c:v>
              </c:pt>
              <c:pt idx="11">
                <c:v>720</c:v>
              </c:pt>
              <c:pt idx="12">
                <c:v>97</c:v>
              </c:pt>
              <c:pt idx="13">
                <c:v>2245</c:v>
              </c:pt>
              <c:pt idx="14">
                <c:v>1914</c:v>
              </c:pt>
              <c:pt idx="15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6B31-4C41-9034-A2090CF1D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AA-4FB8-8042-8D730BA9FC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AA-4FB8-8042-8D730BA9FC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AA-4FB8-8042-8D730BA9FC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AA-4FB8-8042-8D730BA9FCA7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AA-4FB8-8042-8D730BA9F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223</c:v>
                </c:pt>
                <c:pt idx="1">
                  <c:v>415</c:v>
                </c:pt>
                <c:pt idx="2">
                  <c:v>37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AA-4FB8-8042-8D730BA9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B8-4691-8C9D-AE7BF1615A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B8-4691-8C9D-AE7BF1615A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B8-4691-8C9D-AE7BF1615A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B8-4691-8C9D-AE7BF1615A2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AB8-4691-8C9D-AE7BF1615A2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B8-4691-8C9D-AE7BF1615A2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B8-4691-8C9D-AE7BF1615A26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B8-4691-8C9D-AE7BF1615A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175</c:v>
                </c:pt>
                <c:pt idx="1">
                  <c:v>95</c:v>
                </c:pt>
                <c:pt idx="2">
                  <c:v>80</c:v>
                </c:pt>
                <c:pt idx="3">
                  <c:v>12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B8-4691-8C9D-AE7BF1615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8821</c:v>
              </c:pt>
              <c:pt idx="1">
                <c:v>1034</c:v>
              </c:pt>
              <c:pt idx="2">
                <c:v>913</c:v>
              </c:pt>
              <c:pt idx="3">
                <c:v>5538</c:v>
              </c:pt>
              <c:pt idx="4">
                <c:v>795</c:v>
              </c:pt>
            </c:numLit>
          </c:val>
          <c:extLst>
            <c:ext xmlns:c16="http://schemas.microsoft.com/office/drawing/2014/chart" uri="{C3380CC4-5D6E-409C-BE32-E72D297353CC}">
              <c16:uniqueId val="{00000000-9BFC-4559-8E39-531FF93FD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2386</c:v>
              </c:pt>
              <c:pt idx="1">
                <c:v>247</c:v>
              </c:pt>
              <c:pt idx="2">
                <c:v>6</c:v>
              </c:pt>
              <c:pt idx="3">
                <c:v>2056</c:v>
              </c:pt>
              <c:pt idx="4">
                <c:v>771</c:v>
              </c:pt>
            </c:numLit>
          </c:val>
          <c:extLst>
            <c:ext xmlns:c16="http://schemas.microsoft.com/office/drawing/2014/chart" uri="{C3380CC4-5D6E-409C-BE32-E72D297353CC}">
              <c16:uniqueId val="{00000000-94D2-4CFC-A704-7EBF11DBE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183</c:v>
              </c:pt>
              <c:pt idx="1">
                <c:v>169</c:v>
              </c:pt>
              <c:pt idx="2">
                <c:v>942</c:v>
              </c:pt>
            </c:numLit>
          </c:val>
          <c:extLst>
            <c:ext xmlns:c16="http://schemas.microsoft.com/office/drawing/2014/chart" uri="{C3380CC4-5D6E-409C-BE32-E72D297353CC}">
              <c16:uniqueId val="{00000000-52D7-472B-B3AD-0EFF50D0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769-478C-AA35-938B8DEC5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2157</c:v>
              </c:pt>
              <c:pt idx="1">
                <c:v>777</c:v>
              </c:pt>
              <c:pt idx="2">
                <c:v>14</c:v>
              </c:pt>
              <c:pt idx="3">
                <c:v>1916</c:v>
              </c:pt>
              <c:pt idx="4">
                <c:v>321</c:v>
              </c:pt>
              <c:pt idx="5">
                <c:v>18</c:v>
              </c:pt>
              <c:pt idx="6">
                <c:v>10</c:v>
              </c:pt>
              <c:pt idx="7">
                <c:v>755</c:v>
              </c:pt>
            </c:numLit>
          </c:val>
          <c:extLst>
            <c:ext xmlns:c16="http://schemas.microsoft.com/office/drawing/2014/chart" uri="{C3380CC4-5D6E-409C-BE32-E72D297353CC}">
              <c16:uniqueId val="{00000000-A406-44AA-94BC-97701153F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34</c:v>
              </c:pt>
              <c:pt idx="1">
                <c:v>2598</c:v>
              </c:pt>
              <c:pt idx="2">
                <c:v>157</c:v>
              </c:pt>
              <c:pt idx="3">
                <c:v>268</c:v>
              </c:pt>
              <c:pt idx="4">
                <c:v>264</c:v>
              </c:pt>
              <c:pt idx="5">
                <c:v>928</c:v>
              </c:pt>
              <c:pt idx="6">
                <c:v>1904</c:v>
              </c:pt>
              <c:pt idx="7">
                <c:v>336</c:v>
              </c:pt>
              <c:pt idx="8">
                <c:v>153</c:v>
              </c:pt>
              <c:pt idx="9">
                <c:v>19</c:v>
              </c:pt>
              <c:pt idx="10">
                <c:v>7</c:v>
              </c:pt>
              <c:pt idx="11">
                <c:v>177</c:v>
              </c:pt>
              <c:pt idx="12">
                <c:v>677</c:v>
              </c:pt>
              <c:pt idx="13">
                <c:v>113</c:v>
              </c:pt>
              <c:pt idx="14">
                <c:v>3423</c:v>
              </c:pt>
              <c:pt idx="15">
                <c:v>245</c:v>
              </c:pt>
              <c:pt idx="16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0-6940-4BD3-80CA-40FEEDB0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C5-419B-B766-5D64774059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C5-419B-B766-5D6477405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12962</c:v>
                </c:pt>
                <c:pt idx="1">
                  <c:v>6958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5-419B-B766-5D6477405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772</c:v>
              </c:pt>
              <c:pt idx="1">
                <c:v>238</c:v>
              </c:pt>
              <c:pt idx="2">
                <c:v>6100</c:v>
              </c:pt>
              <c:pt idx="3">
                <c:v>110</c:v>
              </c:pt>
              <c:pt idx="4">
                <c:v>92</c:v>
              </c:pt>
              <c:pt idx="5">
                <c:v>105</c:v>
              </c:pt>
              <c:pt idx="6">
                <c:v>1</c:v>
              </c:pt>
              <c:pt idx="7">
                <c:v>54</c:v>
              </c:pt>
              <c:pt idx="8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576-49D3-B532-0C427F97A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1-4A5D-881C-5DE892E3FD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41-4A5D-881C-5DE892E3FD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371</c:v>
                </c:pt>
                <c:pt idx="1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41-4A5D-881C-5DE892E3F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71-44FA-84E7-B350A045A1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71-44FA-84E7-B350A045A1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71-44FA-84E7-B350A045A1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D71-44FA-84E7-B350A045A17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329</c:v>
                </c:pt>
                <c:pt idx="1">
                  <c:v>246</c:v>
                </c:pt>
                <c:pt idx="2">
                  <c:v>23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71-44FA-84E7-B350A045A17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0.11557952755905512"/>
                  <c:y val="-5.1316850393700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3-41E6-AB2C-8E402773C1EC}"/>
                </c:ext>
              </c:extLst>
            </c:dLbl>
            <c:dLbl>
              <c:idx val="3"/>
              <c:layout>
                <c:manualLayout>
                  <c:x val="9.929527559055118E-2"/>
                  <c:y val="-9.54538582677165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3-41E6-AB2C-8E402773C1EC}"/>
                </c:ext>
              </c:extLst>
            </c:dLbl>
            <c:dLbl>
              <c:idx val="4"/>
              <c:layout>
                <c:manualLayout>
                  <c:x val="-6.9547244094488193E-3"/>
                  <c:y val="-8.14538582677165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3-41E6-AB2C-8E402773C1E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5974</c:v>
              </c:pt>
              <c:pt idx="1">
                <c:v>158</c:v>
              </c:pt>
              <c:pt idx="2">
                <c:v>9</c:v>
              </c:pt>
              <c:pt idx="3">
                <c:v>4</c:v>
              </c:pt>
              <c:pt idx="4">
                <c:v>2</c:v>
              </c:pt>
              <c:pt idx="5">
                <c:v>376</c:v>
              </c:pt>
            </c:numLit>
          </c:val>
          <c:extLst>
            <c:ext xmlns:c16="http://schemas.microsoft.com/office/drawing/2014/chart" uri="{C3380CC4-5D6E-409C-BE32-E72D297353CC}">
              <c16:uniqueId val="{00000000-4998-4952-9FC1-A2356723F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1077</c:v>
              </c:pt>
              <c:pt idx="1">
                <c:v>60</c:v>
              </c:pt>
              <c:pt idx="2">
                <c:v>8</c:v>
              </c:pt>
              <c:pt idx="3">
                <c:v>1</c:v>
              </c:pt>
              <c:pt idx="4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6C3D-4BAA-8C60-17E2B00D8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283</c:v>
              </c:pt>
              <c:pt idx="1">
                <c:v>349</c:v>
              </c:pt>
              <c:pt idx="2">
                <c:v>1367</c:v>
              </c:pt>
              <c:pt idx="3">
                <c:v>1078</c:v>
              </c:pt>
              <c:pt idx="4">
                <c:v>1662</c:v>
              </c:pt>
              <c:pt idx="5">
                <c:v>1152</c:v>
              </c:pt>
              <c:pt idx="6">
                <c:v>590</c:v>
              </c:pt>
              <c:pt idx="7">
                <c:v>29</c:v>
              </c:pt>
              <c:pt idx="8">
                <c:v>16</c:v>
              </c:pt>
              <c:pt idx="9">
                <c:v>1137</c:v>
              </c:pt>
            </c:numLit>
          </c:val>
          <c:extLst>
            <c:ext xmlns:c16="http://schemas.microsoft.com/office/drawing/2014/chart" uri="{C3380CC4-5D6E-409C-BE32-E72D297353CC}">
              <c16:uniqueId val="{00000000-722F-49E5-8838-E9751F24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13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A2E-4016-83ED-D820C93B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D1-4354-9BC1-C0AE296DDB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D1-4354-9BC1-C0AE296DDB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876</c:v>
                </c:pt>
                <c:pt idx="1">
                  <c:v>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1-4354-9BC1-C0AE296DD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C5-4E45-8676-B98582EBE5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C5-4E45-8676-B98582EBE5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C5-4E45-8676-B98582EBE5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0C5-4E45-8676-B98582EBE5D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C5-4E45-8676-B98582EBE5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3525</c:v>
                </c:pt>
                <c:pt idx="1">
                  <c:v>2115</c:v>
                </c:pt>
                <c:pt idx="2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C5-4E45-8676-B98582EBE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22610</c:v>
              </c:pt>
              <c:pt idx="1">
                <c:v>362</c:v>
              </c:pt>
              <c:pt idx="2">
                <c:v>2</c:v>
              </c:pt>
              <c:pt idx="3">
                <c:v>61</c:v>
              </c:pt>
              <c:pt idx="4">
                <c:v>8</c:v>
              </c:pt>
              <c:pt idx="5">
                <c:v>3</c:v>
              </c:pt>
              <c:pt idx="6">
                <c:v>5212</c:v>
              </c:pt>
            </c:numLit>
          </c:val>
          <c:extLst>
            <c:ext xmlns:c16="http://schemas.microsoft.com/office/drawing/2014/chart" uri="{C3380CC4-5D6E-409C-BE32-E72D297353CC}">
              <c16:uniqueId val="{00000000-B818-4A1F-A496-CC17ACA41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A1-4067-876D-F1496B4BE0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A1-4067-876D-F1496B4BE0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8205</c:v>
                </c:pt>
                <c:pt idx="1">
                  <c:v>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1-4067-876D-F1496B4B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4697</c:v>
              </c:pt>
              <c:pt idx="1">
                <c:v>660</c:v>
              </c:pt>
              <c:pt idx="2">
                <c:v>28</c:v>
              </c:pt>
              <c:pt idx="3">
                <c:v>20</c:v>
              </c:pt>
              <c:pt idx="4">
                <c:v>1</c:v>
              </c:pt>
              <c:pt idx="5">
                <c:v>1908</c:v>
              </c:pt>
            </c:numLit>
          </c:val>
          <c:extLst>
            <c:ext xmlns:c16="http://schemas.microsoft.com/office/drawing/2014/chart" uri="{C3380CC4-5D6E-409C-BE32-E72D297353CC}">
              <c16:uniqueId val="{00000000-C717-4712-ACB6-A68FD7F92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467-43D0-AC40-09C00A64B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48</c:v>
              </c:pt>
              <c:pt idx="1">
                <c:v>699</c:v>
              </c:pt>
              <c:pt idx="2">
                <c:v>200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E91-450A-8F57-27DBDC0BC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</c:v>
              </c:pt>
              <c:pt idx="1">
                <c:v>200</c:v>
              </c:pt>
              <c:pt idx="2">
                <c:v>234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F2E-474D-9EA6-BE90DCEE1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</c:v>
              </c:pt>
              <c:pt idx="1">
                <c:v>9</c:v>
              </c:pt>
              <c:pt idx="2">
                <c:v>7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54F-458B-B1ED-17AE56164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57</c:v>
              </c:pt>
              <c:pt idx="1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A8B0-4DFD-9D13-0430AB3AE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54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F88-4143-A934-45E1E123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60</c:v>
              </c:pt>
              <c:pt idx="1">
                <c:v>3061</c:v>
              </c:pt>
              <c:pt idx="2">
                <c:v>271</c:v>
              </c:pt>
              <c:pt idx="3">
                <c:v>17</c:v>
              </c:pt>
              <c:pt idx="4">
                <c:v>53</c:v>
              </c:pt>
              <c:pt idx="5">
                <c:v>1560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BC06-4114-BDF9-1A1CAB0C4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CA-450F-98B4-0403686EED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CA-450F-98B4-0403686EED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732</c:v>
                </c:pt>
                <c:pt idx="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CA-450F-98B4-0403686EE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82</c:v>
              </c:pt>
              <c:pt idx="1">
                <c:v>9311</c:v>
              </c:pt>
              <c:pt idx="2">
                <c:v>113</c:v>
              </c:pt>
              <c:pt idx="3">
                <c:v>9</c:v>
              </c:pt>
              <c:pt idx="4">
                <c:v>133</c:v>
              </c:pt>
              <c:pt idx="5">
                <c:v>5074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5D4-4EB4-AC97-1D28BEF9D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67</c:v>
              </c:pt>
              <c:pt idx="1">
                <c:v>7899</c:v>
              </c:pt>
              <c:pt idx="2">
                <c:v>74</c:v>
              </c:pt>
              <c:pt idx="3">
                <c:v>10</c:v>
              </c:pt>
              <c:pt idx="4">
                <c:v>328</c:v>
              </c:pt>
              <c:pt idx="5">
                <c:v>3952</c:v>
              </c:pt>
            </c:numLit>
          </c:val>
          <c:extLst>
            <c:ext xmlns:c16="http://schemas.microsoft.com/office/drawing/2014/chart" uri="{C3380CC4-5D6E-409C-BE32-E72D297353CC}">
              <c16:uniqueId val="{00000000-72DA-4A4D-B338-371B46608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</c:v>
              </c:pt>
              <c:pt idx="1">
                <c:v>1841</c:v>
              </c:pt>
              <c:pt idx="2">
                <c:v>169</c:v>
              </c:pt>
              <c:pt idx="3">
                <c:v>12</c:v>
              </c:pt>
              <c:pt idx="4">
                <c:v>50</c:v>
              </c:pt>
              <c:pt idx="5">
                <c:v>997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DF9-42B1-96AA-666AACB80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</c:v>
              </c:pt>
              <c:pt idx="1">
                <c:v>1521</c:v>
              </c:pt>
              <c:pt idx="2">
                <c:v>164</c:v>
              </c:pt>
              <c:pt idx="3">
                <c:v>17</c:v>
              </c:pt>
              <c:pt idx="4">
                <c:v>211</c:v>
              </c:pt>
              <c:pt idx="5">
                <c:v>1068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D4D-4A56-A5F7-C429EAA5D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27-496E-980B-B2D08E1C5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986-4EDE-BF46-FD9E6E34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E65-480A-8771-27C3A82F9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94</c:v>
              </c:pt>
              <c:pt idx="1">
                <c:v>9732</c:v>
              </c:pt>
              <c:pt idx="2">
                <c:v>229</c:v>
              </c:pt>
              <c:pt idx="3">
                <c:v>10</c:v>
              </c:pt>
              <c:pt idx="4">
                <c:v>576</c:v>
              </c:pt>
              <c:pt idx="5">
                <c:v>4967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2E5-486B-927F-0BE882902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</c:v>
              </c:pt>
              <c:pt idx="1">
                <c:v>57</c:v>
              </c:pt>
              <c:pt idx="2">
                <c:v>10</c:v>
              </c:pt>
              <c:pt idx="3">
                <c:v>82</c:v>
              </c:pt>
              <c:pt idx="4">
                <c:v>13</c:v>
              </c:pt>
              <c:pt idx="5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DA90-482B-A29C-6879F8302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295</c:v>
              </c:pt>
              <c:pt idx="2">
                <c:v>6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1-718E-4E2B-8655-383468A45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F5-4419-B9A6-57AB1E42E8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F5-4419-B9A6-57AB1E42E8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1053</c:v>
                </c:pt>
                <c:pt idx="1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5-4419-B9A6-57AB1E42E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14</c:v>
              </c:pt>
              <c:pt idx="2">
                <c:v>3</c:v>
              </c:pt>
              <c:pt idx="3">
                <c:v>21</c:v>
              </c:pt>
              <c:pt idx="4">
                <c:v>8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38CE-4A9C-8C84-8CA230C8D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</c:v>
              </c:pt>
              <c:pt idx="2">
                <c:v>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F41-4872-8377-97AD080E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C4-4C2D-A0E7-C3CE5A17AF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C4-4C2D-A0E7-C3CE5A17AF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C4-4C2D-A0E7-C3CE5A17AFC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2359</c:v>
                </c:pt>
                <c:pt idx="1">
                  <c:v>3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C4-4C2D-A0E7-C3CE5A17A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E3-475D-B25E-426E3A5C77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E3-475D-B25E-426E3A5C7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5260</c:v>
                </c:pt>
                <c:pt idx="1">
                  <c:v>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3-475D-B25E-426E3A5C7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31</xdr:row>
      <xdr:rowOff>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57C9849-DDDD-68DA-268D-432CAD3C9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21CF733-8828-2F74-CCA1-E4D54B7FE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34627A9-3C81-BC27-C081-2CD05AAEC5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27</xdr:row>
      <xdr:rowOff>47625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F222CA6-84B2-E2DD-ABC8-B9BB743023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23</xdr:row>
      <xdr:rowOff>9525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43CF12A-7145-5169-F26E-ADFDAFFDF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32F2842-295F-2E4F-9AA0-66AE31AAD2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24</xdr:row>
      <xdr:rowOff>152399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6EFEEF7-B2DF-3194-572D-61D48D0BB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9887A60-72C9-1C32-ED83-5522A6B92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4A5D680-CFF4-B26A-C391-42D26760D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E3F0028-8D52-D361-84C5-3F155C780F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A70990F-241B-30B8-B4E1-295D68743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28574</xdr:rowOff>
    </xdr:from>
    <xdr:to>
      <xdr:col>59</xdr:col>
      <xdr:colOff>3038475</xdr:colOff>
      <xdr:row>23</xdr:row>
      <xdr:rowOff>104775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5BF231A-87B5-9292-0BD8-0993480E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7DB5C5-E74D-41F3-9227-5BF000EAB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5C9785-2D3D-4989-B300-244005874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BE86B29-52FE-E690-C70D-BDBC471898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E89FFF3-AD3D-3CED-FE7D-49B333981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75C0586-C396-2D17-2B23-BD16EAB960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1B4F7208-EA35-3038-D7AC-F50FD9769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7EAB6CFB-B795-D17D-4A2A-AF03062F2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64E1BD3D-D257-F09C-9D32-77D598A967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27F0CA50-EB59-E8E1-DF7C-9F461C373D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E1878A9-C0CF-480E-BEEF-3FF295E84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9044DB1-B62D-452A-92A5-760058A02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39866D2-EA51-4CDB-8898-CB175A32C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E883A82-0A33-4A6B-8F3C-6A9EA4077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C583D41-B715-4E1E-8E22-A1FFB8485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4D685CA-002D-49D8-A2D5-D7C021BF3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56412C4-5583-41DA-8329-20099AA38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6BC6BCD-C7FB-497F-B808-D3F6CC664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8678572-2DE5-443C-84EE-E42B5CEDF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4022CA7-19F8-4DE9-932A-F99A37145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0383806-556D-455E-A346-3878FAF69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C0DB525-C0F2-4E12-8EC8-BBCCFF5E5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5AA1764-D171-47DA-9411-8F2C0E948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692150</xdr:colOff>
      <xdr:row>7</xdr:row>
      <xdr:rowOff>88900</xdr:rowOff>
    </xdr:from>
    <xdr:to>
      <xdr:col>6</xdr:col>
      <xdr:colOff>12700</xdr:colOff>
      <xdr:row>21</xdr:row>
      <xdr:rowOff>107950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2A454B0-3C31-5E5F-0D9C-1ECD6DDA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117475</xdr:colOff>
      <xdr:row>6</xdr:row>
      <xdr:rowOff>219075</xdr:rowOff>
    </xdr:from>
    <xdr:to>
      <xdr:col>21</xdr:col>
      <xdr:colOff>381000</xdr:colOff>
      <xdr:row>18</xdr:row>
      <xdr:rowOff>76200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4C8542E-A821-0D21-3BDA-4D690D7D3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260350</xdr:colOff>
      <xdr:row>8</xdr:row>
      <xdr:rowOff>9525</xdr:rowOff>
    </xdr:from>
    <xdr:to>
      <xdr:col>54</xdr:col>
      <xdr:colOff>22225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2A4E0AE-F5A2-3FF7-5AF0-21EF70FB54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504825</xdr:colOff>
      <xdr:row>6</xdr:row>
      <xdr:rowOff>146050</xdr:rowOff>
    </xdr:from>
    <xdr:to>
      <xdr:col>60</xdr:col>
      <xdr:colOff>400050</xdr:colOff>
      <xdr:row>15</xdr:row>
      <xdr:rowOff>107950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D226611-9DAE-FEFC-183F-D4609293B9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FE48CAC-16F4-92A1-5FD6-FA7138D8E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37</xdr:row>
      <xdr:rowOff>57149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D21AB91-05FE-0281-30B8-5388BEA83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BA56E05-33CB-4C2F-AE96-940F4A8C0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F12DA2-09DA-4A9D-817E-7E8716026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63A8F00-D7F2-342C-9663-DC65A5ED66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BD515EF-1BCB-6B22-9C0F-E4BB40F997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6499117-5F79-D8F1-20EA-B857AA6B0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C9257E0-0B5B-A6D8-8A96-2F9695BB6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A9DE0F1-66CB-4E68-AFCC-A62563EFF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B69C153-44C0-4949-9DA1-437E7D92C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1EDDC49-E1D5-06FF-CB58-625E8E19A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3A1008F-41FC-EEDF-3672-2E262A235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B64D82C-5F0C-E0DB-5F27-9CC840B0B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A226818-7668-4AAD-8409-CA7BE80FA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570709F-1E99-4FD2-9C93-D2CACAE22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C2A5D77-FB1A-5685-AE26-BDFD42EEE6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738D508-038E-F8E6-6951-9AC92D9DA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A7F582D-DA6C-260C-FCAC-7C2B1CED3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D9121A2A-96C3-5250-4C3A-0D14449C7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D29A616-E56E-E2FE-B915-78D447431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996302E-AF74-E46D-9985-65F5BA28F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556B51B-77F5-699C-684B-D329900BA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E5E2294-A071-B37F-F901-F7F23DC20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2B310C7-33C7-AE77-F6AE-48B51CA32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5B219C0-52D3-E474-3EC2-2BDE38745D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8BB08A01-791F-87A1-01F5-0AF370D24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52CF2388-BDAD-2ED2-38EA-D25C782D5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75C47CCC-AC32-4EF6-23AC-B54052C95E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D8B3DD80-09D3-17FE-F3C0-53867008C8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82169EA-C707-BD3A-D626-E274A7B89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A714863-556C-BB24-F284-0CBB1068B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A0DA646-8474-A715-D244-86C707415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2885132-918A-9E0F-AF2F-E9FB69828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U8+3CB/ijR7vAin5D6ut5jJ4JRhZrn1tsosWUDw8ox277T+xwI/aGgAbrHmDMI/NKstec2PNw0G+OP26OLI2Eg==" saltValue="W215c4qhaDtALmuvWbaMn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35</v>
      </c>
      <c r="D5" s="14">
        <v>5</v>
      </c>
      <c r="E5" s="24">
        <v>10</v>
      </c>
    </row>
    <row r="6" spans="1:5" x14ac:dyDescent="0.25">
      <c r="A6" s="22" t="s">
        <v>1180</v>
      </c>
      <c r="B6" s="17"/>
      <c r="C6" s="14">
        <v>57</v>
      </c>
      <c r="D6" s="14">
        <v>25</v>
      </c>
      <c r="E6" s="24">
        <v>15</v>
      </c>
    </row>
    <row r="7" spans="1:5" x14ac:dyDescent="0.25">
      <c r="A7" s="22" t="s">
        <v>1181</v>
      </c>
      <c r="B7" s="17"/>
      <c r="C7" s="14">
        <v>10</v>
      </c>
      <c r="D7" s="14">
        <v>2</v>
      </c>
      <c r="E7" s="24">
        <v>3</v>
      </c>
    </row>
    <row r="8" spans="1:5" x14ac:dyDescent="0.25">
      <c r="A8" s="22" t="s">
        <v>1182</v>
      </c>
      <c r="B8" s="17"/>
      <c r="C8" s="14">
        <v>82</v>
      </c>
      <c r="D8" s="14">
        <v>37</v>
      </c>
      <c r="E8" s="24">
        <v>21</v>
      </c>
    </row>
    <row r="9" spans="1:5" x14ac:dyDescent="0.25">
      <c r="A9" s="22" t="s">
        <v>610</v>
      </c>
      <c r="B9" s="17"/>
      <c r="C9" s="14">
        <v>13</v>
      </c>
      <c r="D9" s="14">
        <v>3</v>
      </c>
      <c r="E9" s="24">
        <v>4</v>
      </c>
    </row>
    <row r="10" spans="1:5" x14ac:dyDescent="0.25">
      <c r="A10" s="22" t="s">
        <v>1183</v>
      </c>
      <c r="B10" s="17"/>
      <c r="C10" s="14">
        <v>32</v>
      </c>
      <c r="D10" s="14">
        <v>11</v>
      </c>
      <c r="E10" s="24">
        <v>9</v>
      </c>
    </row>
    <row r="11" spans="1:5" x14ac:dyDescent="0.25">
      <c r="A11" s="203" t="s">
        <v>951</v>
      </c>
      <c r="B11" s="204"/>
      <c r="C11" s="32">
        <v>229</v>
      </c>
      <c r="D11" s="32">
        <v>83</v>
      </c>
      <c r="E11" s="32">
        <v>62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/>
    </row>
    <row r="15" spans="1:5" x14ac:dyDescent="0.25">
      <c r="A15" s="22" t="s">
        <v>1186</v>
      </c>
      <c r="B15" s="17"/>
      <c r="C15" s="23"/>
    </row>
    <row r="16" spans="1:5" x14ac:dyDescent="0.25">
      <c r="A16" s="22" t="s">
        <v>1187</v>
      </c>
      <c r="B16" s="17"/>
      <c r="C16" s="23"/>
    </row>
    <row r="17" spans="1:3" x14ac:dyDescent="0.25">
      <c r="A17" s="203" t="s">
        <v>951</v>
      </c>
      <c r="B17" s="204"/>
      <c r="C17" s="49"/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18</v>
      </c>
    </row>
    <row r="22" spans="1:3" x14ac:dyDescent="0.25">
      <c r="A22" s="22" t="s">
        <v>1180</v>
      </c>
      <c r="B22" s="17"/>
      <c r="C22" s="24">
        <v>53</v>
      </c>
    </row>
    <row r="23" spans="1:3" x14ac:dyDescent="0.25">
      <c r="A23" s="22" t="s">
        <v>1181</v>
      </c>
      <c r="B23" s="17"/>
      <c r="C23" s="24">
        <v>26</v>
      </c>
    </row>
    <row r="24" spans="1:3" x14ac:dyDescent="0.25">
      <c r="A24" s="22" t="s">
        <v>1182</v>
      </c>
      <c r="B24" s="17"/>
      <c r="C24" s="24">
        <v>132</v>
      </c>
    </row>
    <row r="25" spans="1:3" x14ac:dyDescent="0.25">
      <c r="A25" s="22" t="s">
        <v>610</v>
      </c>
      <c r="B25" s="17"/>
      <c r="C25" s="24">
        <v>31</v>
      </c>
    </row>
    <row r="26" spans="1:3" x14ac:dyDescent="0.25">
      <c r="A26" s="22" t="s">
        <v>1183</v>
      </c>
      <c r="B26" s="17"/>
      <c r="C26" s="24">
        <v>39</v>
      </c>
    </row>
    <row r="27" spans="1:3" x14ac:dyDescent="0.25">
      <c r="A27" s="203" t="s">
        <v>951</v>
      </c>
      <c r="B27" s="204"/>
      <c r="C27" s="32">
        <v>299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4">
        <v>4</v>
      </c>
    </row>
    <row r="32" spans="1:3" x14ac:dyDescent="0.25">
      <c r="A32" s="22" t="s">
        <v>1024</v>
      </c>
      <c r="B32" s="17"/>
      <c r="C32" s="23"/>
    </row>
    <row r="33" spans="1:3" x14ac:dyDescent="0.25">
      <c r="A33" s="22" t="s">
        <v>1189</v>
      </c>
      <c r="B33" s="17"/>
      <c r="C33" s="24">
        <v>295</v>
      </c>
    </row>
    <row r="34" spans="1:3" x14ac:dyDescent="0.25">
      <c r="A34" s="22" t="s">
        <v>1122</v>
      </c>
      <c r="B34" s="17"/>
      <c r="C34" s="24">
        <v>6</v>
      </c>
    </row>
    <row r="35" spans="1:3" x14ac:dyDescent="0.25">
      <c r="A35" s="22" t="s">
        <v>1190</v>
      </c>
      <c r="B35" s="17"/>
      <c r="C35" s="24">
        <v>34</v>
      </c>
    </row>
    <row r="36" spans="1:3" x14ac:dyDescent="0.25">
      <c r="A36" s="22" t="s">
        <v>1026</v>
      </c>
      <c r="B36" s="17"/>
      <c r="C36" s="23"/>
    </row>
    <row r="37" spans="1:3" x14ac:dyDescent="0.25">
      <c r="A37" s="22" t="s">
        <v>1027</v>
      </c>
      <c r="B37" s="17"/>
      <c r="C37" s="23"/>
    </row>
    <row r="38" spans="1:3" x14ac:dyDescent="0.25">
      <c r="A38" s="22" t="s">
        <v>1085</v>
      </c>
      <c r="B38" s="17"/>
      <c r="C38" s="23"/>
    </row>
    <row r="39" spans="1:3" x14ac:dyDescent="0.25">
      <c r="A39" s="22" t="s">
        <v>1086</v>
      </c>
      <c r="B39" s="17"/>
      <c r="C39" s="23"/>
    </row>
    <row r="40" spans="1:3" x14ac:dyDescent="0.25">
      <c r="A40" s="203" t="s">
        <v>951</v>
      </c>
      <c r="B40" s="204"/>
      <c r="C40" s="32">
        <v>339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9</v>
      </c>
    </row>
    <row r="45" spans="1:3" x14ac:dyDescent="0.25">
      <c r="A45" s="22" t="s">
        <v>1180</v>
      </c>
      <c r="B45" s="17"/>
      <c r="C45" s="24">
        <v>47</v>
      </c>
    </row>
    <row r="46" spans="1:3" x14ac:dyDescent="0.25">
      <c r="A46" s="22" t="s">
        <v>1181</v>
      </c>
      <c r="B46" s="17"/>
      <c r="C46" s="24">
        <v>8</v>
      </c>
    </row>
    <row r="47" spans="1:3" x14ac:dyDescent="0.25">
      <c r="A47" s="22" t="s">
        <v>1182</v>
      </c>
      <c r="B47" s="17"/>
      <c r="C47" s="24">
        <v>46</v>
      </c>
    </row>
    <row r="48" spans="1:3" x14ac:dyDescent="0.25">
      <c r="A48" s="22" t="s">
        <v>610</v>
      </c>
      <c r="B48" s="17"/>
      <c r="C48" s="24">
        <v>12</v>
      </c>
    </row>
    <row r="49" spans="1:3" x14ac:dyDescent="0.25">
      <c r="A49" s="22" t="s">
        <v>1183</v>
      </c>
      <c r="B49" s="17"/>
      <c r="C49" s="24">
        <v>26</v>
      </c>
    </row>
    <row r="50" spans="1:3" x14ac:dyDescent="0.25">
      <c r="A50" s="203" t="s">
        <v>951</v>
      </c>
      <c r="B50" s="204"/>
      <c r="C50" s="32">
        <v>148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6" t="s">
        <v>1179</v>
      </c>
      <c r="B53" s="13" t="s">
        <v>76</v>
      </c>
      <c r="C53" s="24">
        <v>6</v>
      </c>
    </row>
    <row r="54" spans="1:3" x14ac:dyDescent="0.25">
      <c r="A54" s="188"/>
      <c r="B54" s="13" t="s">
        <v>77</v>
      </c>
      <c r="C54" s="24">
        <v>1</v>
      </c>
    </row>
    <row r="55" spans="1:3" x14ac:dyDescent="0.25">
      <c r="A55" s="186" t="s">
        <v>1180</v>
      </c>
      <c r="B55" s="13" t="s">
        <v>76</v>
      </c>
      <c r="C55" s="24">
        <v>14</v>
      </c>
    </row>
    <row r="56" spans="1:3" x14ac:dyDescent="0.25">
      <c r="A56" s="188"/>
      <c r="B56" s="13" t="s">
        <v>77</v>
      </c>
      <c r="C56" s="24">
        <v>5</v>
      </c>
    </row>
    <row r="57" spans="1:3" x14ac:dyDescent="0.25">
      <c r="A57" s="186" t="s">
        <v>1181</v>
      </c>
      <c r="B57" s="13" t="s">
        <v>76</v>
      </c>
      <c r="C57" s="24">
        <v>3</v>
      </c>
    </row>
    <row r="58" spans="1:3" x14ac:dyDescent="0.25">
      <c r="A58" s="188"/>
      <c r="B58" s="13" t="s">
        <v>77</v>
      </c>
      <c r="C58" s="23"/>
    </row>
    <row r="59" spans="1:3" x14ac:dyDescent="0.25">
      <c r="A59" s="186" t="s">
        <v>1182</v>
      </c>
      <c r="B59" s="13" t="s">
        <v>76</v>
      </c>
      <c r="C59" s="24">
        <v>21</v>
      </c>
    </row>
    <row r="60" spans="1:3" x14ac:dyDescent="0.25">
      <c r="A60" s="188"/>
      <c r="B60" s="13" t="s">
        <v>77</v>
      </c>
      <c r="C60" s="24">
        <v>9</v>
      </c>
    </row>
    <row r="61" spans="1:3" x14ac:dyDescent="0.25">
      <c r="A61" s="186" t="s">
        <v>610</v>
      </c>
      <c r="B61" s="13" t="s">
        <v>76</v>
      </c>
      <c r="C61" s="24">
        <v>8</v>
      </c>
    </row>
    <row r="62" spans="1:3" x14ac:dyDescent="0.25">
      <c r="A62" s="188"/>
      <c r="B62" s="13" t="s">
        <v>77</v>
      </c>
      <c r="C62" s="23"/>
    </row>
    <row r="63" spans="1:3" x14ac:dyDescent="0.25">
      <c r="A63" s="186" t="s">
        <v>1183</v>
      </c>
      <c r="B63" s="13" t="s">
        <v>76</v>
      </c>
      <c r="C63" s="24">
        <v>21</v>
      </c>
    </row>
    <row r="64" spans="1:3" x14ac:dyDescent="0.25">
      <c r="A64" s="188"/>
      <c r="B64" s="13" t="s">
        <v>77</v>
      </c>
      <c r="C64" s="24">
        <v>1</v>
      </c>
    </row>
    <row r="65" spans="1:3" x14ac:dyDescent="0.25">
      <c r="A65" s="203" t="s">
        <v>951</v>
      </c>
      <c r="B65" s="204"/>
      <c r="C65" s="32">
        <v>89</v>
      </c>
    </row>
  </sheetData>
  <sheetProtection algorithmName="SHA-512" hashValue="amtiHHm0YyGFlxbowLjJcK3wgKNdL2fK66d4gjmKIlUBVGZzR/qS4cS7PE/i0waQa9XhyRSoSp8d05e2lIiJtw==" saltValue="tXD4go+mlW8JTE0hqGCXy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5" t="s">
        <v>1197</v>
      </c>
      <c r="B5" s="39" t="s">
        <v>1198</v>
      </c>
      <c r="C5" s="45">
        <v>9</v>
      </c>
      <c r="D5" s="45">
        <v>4</v>
      </c>
      <c r="E5" s="45">
        <v>8</v>
      </c>
      <c r="F5" s="40">
        <v>0</v>
      </c>
    </row>
    <row r="6" spans="1:6" x14ac:dyDescent="0.25">
      <c r="A6" s="197"/>
      <c r="B6" s="39" t="s">
        <v>1199</v>
      </c>
      <c r="C6" s="45">
        <v>3</v>
      </c>
      <c r="D6" s="45">
        <v>2</v>
      </c>
      <c r="E6" s="45">
        <v>1</v>
      </c>
      <c r="F6" s="40">
        <v>4</v>
      </c>
    </row>
    <row r="7" spans="1:6" x14ac:dyDescent="0.25">
      <c r="A7" s="38" t="s">
        <v>1200</v>
      </c>
      <c r="B7" s="39" t="s">
        <v>1201</v>
      </c>
      <c r="C7" s="45">
        <v>6</v>
      </c>
      <c r="D7" s="45">
        <v>2</v>
      </c>
      <c r="E7" s="45">
        <v>0</v>
      </c>
      <c r="F7" s="40">
        <v>0</v>
      </c>
    </row>
    <row r="8" spans="1:6" ht="22.5" x14ac:dyDescent="0.25">
      <c r="A8" s="195" t="s">
        <v>1202</v>
      </c>
      <c r="B8" s="39" t="s">
        <v>1203</v>
      </c>
      <c r="C8" s="45">
        <v>168</v>
      </c>
      <c r="D8" s="45">
        <v>45</v>
      </c>
      <c r="E8" s="45">
        <v>43</v>
      </c>
      <c r="F8" s="40">
        <v>2</v>
      </c>
    </row>
    <row r="9" spans="1:6" ht="22.5" x14ac:dyDescent="0.25">
      <c r="A9" s="196"/>
      <c r="B9" s="39" t="s">
        <v>1204</v>
      </c>
      <c r="C9" s="45">
        <v>9</v>
      </c>
      <c r="D9" s="45">
        <v>2</v>
      </c>
      <c r="E9" s="45">
        <v>1</v>
      </c>
      <c r="F9" s="40">
        <v>0</v>
      </c>
    </row>
    <row r="10" spans="1:6" ht="22.5" x14ac:dyDescent="0.25">
      <c r="A10" s="197"/>
      <c r="B10" s="39" t="s">
        <v>1205</v>
      </c>
      <c r="C10" s="45">
        <v>51</v>
      </c>
      <c r="D10" s="45">
        <v>19</v>
      </c>
      <c r="E10" s="45">
        <v>22</v>
      </c>
      <c r="F10" s="40">
        <v>2</v>
      </c>
    </row>
    <row r="11" spans="1:6" ht="22.5" x14ac:dyDescent="0.25">
      <c r="A11" s="195" t="s">
        <v>1206</v>
      </c>
      <c r="B11" s="39" t="s">
        <v>1207</v>
      </c>
      <c r="C11" s="45">
        <v>2</v>
      </c>
      <c r="D11" s="45">
        <v>0</v>
      </c>
      <c r="E11" s="45">
        <v>0</v>
      </c>
      <c r="F11" s="40">
        <v>0</v>
      </c>
    </row>
    <row r="12" spans="1:6" x14ac:dyDescent="0.25">
      <c r="A12" s="196"/>
      <c r="B12" s="39" t="s">
        <v>1208</v>
      </c>
      <c r="C12" s="45">
        <v>4</v>
      </c>
      <c r="D12" s="45">
        <v>8</v>
      </c>
      <c r="E12" s="19"/>
      <c r="F12" s="40">
        <v>1</v>
      </c>
    </row>
    <row r="13" spans="1:6" ht="22.5" x14ac:dyDescent="0.25">
      <c r="A13" s="197"/>
      <c r="B13" s="39" t="s">
        <v>1209</v>
      </c>
      <c r="C13" s="45">
        <v>30</v>
      </c>
      <c r="D13" s="45">
        <v>13</v>
      </c>
      <c r="E13" s="45">
        <v>4</v>
      </c>
      <c r="F13" s="40">
        <v>4</v>
      </c>
    </row>
    <row r="14" spans="1:6" ht="22.5" x14ac:dyDescent="0.25">
      <c r="A14" s="38" t="s">
        <v>1210</v>
      </c>
      <c r="B14" s="39" t="s">
        <v>1211</v>
      </c>
      <c r="C14" s="19"/>
      <c r="D14" s="19"/>
      <c r="E14" s="19"/>
      <c r="F14" s="23"/>
    </row>
    <row r="15" spans="1:6" x14ac:dyDescent="0.25">
      <c r="A15" s="195" t="s">
        <v>1212</v>
      </c>
      <c r="B15" s="39" t="s">
        <v>1213</v>
      </c>
      <c r="C15" s="45">
        <v>240</v>
      </c>
      <c r="D15" s="45">
        <v>236</v>
      </c>
      <c r="E15" s="45">
        <v>34</v>
      </c>
      <c r="F15" s="40">
        <v>25</v>
      </c>
    </row>
    <row r="16" spans="1:6" x14ac:dyDescent="0.25">
      <c r="A16" s="196"/>
      <c r="B16" s="39" t="s">
        <v>1214</v>
      </c>
      <c r="C16" s="45">
        <v>5</v>
      </c>
      <c r="D16" s="45">
        <v>2</v>
      </c>
      <c r="E16" s="45">
        <v>0</v>
      </c>
      <c r="F16" s="40">
        <v>0</v>
      </c>
    </row>
    <row r="17" spans="1:6" ht="22.5" x14ac:dyDescent="0.25">
      <c r="A17" s="196"/>
      <c r="B17" s="39" t="s">
        <v>1215</v>
      </c>
      <c r="C17" s="45">
        <v>0</v>
      </c>
      <c r="D17" s="45">
        <v>1</v>
      </c>
      <c r="E17" s="45">
        <v>3</v>
      </c>
      <c r="F17" s="40">
        <v>0</v>
      </c>
    </row>
    <row r="18" spans="1:6" x14ac:dyDescent="0.25">
      <c r="A18" s="196"/>
      <c r="B18" s="39" t="s">
        <v>1216</v>
      </c>
      <c r="C18" s="45">
        <v>19</v>
      </c>
      <c r="D18" s="45">
        <v>2</v>
      </c>
      <c r="E18" s="45">
        <v>1</v>
      </c>
      <c r="F18" s="40">
        <v>1</v>
      </c>
    </row>
    <row r="19" spans="1:6" ht="22.5" x14ac:dyDescent="0.25">
      <c r="A19" s="197"/>
      <c r="B19" s="39" t="s">
        <v>1217</v>
      </c>
      <c r="C19" s="45">
        <v>24</v>
      </c>
      <c r="D19" s="45">
        <v>2</v>
      </c>
      <c r="E19" s="45">
        <v>10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5</v>
      </c>
      <c r="D20" s="45">
        <v>1</v>
      </c>
      <c r="E20" s="45">
        <v>2</v>
      </c>
      <c r="F20" s="40">
        <v>4</v>
      </c>
    </row>
    <row r="21" spans="1:6" ht="22.5" x14ac:dyDescent="0.25">
      <c r="A21" s="38" t="s">
        <v>1220</v>
      </c>
      <c r="B21" s="39" t="s">
        <v>1221</v>
      </c>
      <c r="C21" s="45">
        <v>12</v>
      </c>
      <c r="D21" s="45">
        <v>1</v>
      </c>
      <c r="E21" s="19"/>
      <c r="F21" s="40">
        <v>15</v>
      </c>
    </row>
    <row r="22" spans="1:6" x14ac:dyDescent="0.25">
      <c r="A22" s="193" t="s">
        <v>951</v>
      </c>
      <c r="B22" s="194"/>
      <c r="C22" s="46">
        <v>587</v>
      </c>
      <c r="D22" s="46">
        <v>340</v>
      </c>
      <c r="E22" s="46">
        <v>129</v>
      </c>
      <c r="F22" s="46">
        <v>58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78</v>
      </c>
    </row>
    <row r="26" spans="1:6" x14ac:dyDescent="0.25">
      <c r="A26" s="43" t="s">
        <v>109</v>
      </c>
      <c r="B26" s="17"/>
      <c r="C26" s="40">
        <v>22</v>
      </c>
    </row>
    <row r="27" spans="1:6" x14ac:dyDescent="0.25">
      <c r="A27" s="43" t="s">
        <v>1055</v>
      </c>
      <c r="B27" s="17"/>
      <c r="C27" s="40">
        <v>17</v>
      </c>
    </row>
    <row r="28" spans="1:6" x14ac:dyDescent="0.25">
      <c r="A28" s="193" t="s">
        <v>951</v>
      </c>
      <c r="B28" s="194"/>
      <c r="C28" s="46">
        <v>117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48</v>
      </c>
    </row>
    <row r="33" spans="1:3" x14ac:dyDescent="0.25">
      <c r="A33" s="43" t="s">
        <v>1224</v>
      </c>
      <c r="B33" s="17"/>
      <c r="C33" s="40">
        <v>83</v>
      </c>
    </row>
    <row r="34" spans="1:3" x14ac:dyDescent="0.25">
      <c r="A34" s="43" t="s">
        <v>77</v>
      </c>
      <c r="B34" s="17"/>
      <c r="C34" s="40">
        <v>24</v>
      </c>
    </row>
    <row r="35" spans="1:3" x14ac:dyDescent="0.25">
      <c r="A35" s="193" t="s">
        <v>951</v>
      </c>
      <c r="B35" s="194"/>
      <c r="C35" s="46">
        <v>155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604</v>
      </c>
    </row>
    <row r="40" spans="1:3" x14ac:dyDescent="0.25">
      <c r="A40" s="43" t="s">
        <v>1227</v>
      </c>
      <c r="B40" s="17"/>
      <c r="C40" s="40">
        <v>101</v>
      </c>
    </row>
    <row r="41" spans="1:3" x14ac:dyDescent="0.25">
      <c r="A41" s="193" t="s">
        <v>951</v>
      </c>
      <c r="B41" s="194"/>
      <c r="C41" s="46">
        <v>705</v>
      </c>
    </row>
    <row r="42" spans="1:3" ht="15.95" customHeight="1" x14ac:dyDescent="0.25"/>
  </sheetData>
  <sheetProtection algorithmName="SHA-512" hashValue="ymB2+HomiQpkF1zsLOfVp2CTCnDjQE68jnEKDtimMaAAF1/A6ScXJ5A0Fr9RwWCFd964s0VNoFodsi6ZPMCvaQ==" saltValue="YFgA9WvL7pBHZ9b9Fzk+j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1230</v>
      </c>
      <c r="B5" s="13" t="s">
        <v>1231</v>
      </c>
      <c r="C5" s="14">
        <v>8452</v>
      </c>
      <c r="D5" s="14">
        <v>7260</v>
      </c>
      <c r="E5" s="15">
        <v>0.164187327823691</v>
      </c>
    </row>
    <row r="6" spans="1:5" x14ac:dyDescent="0.25">
      <c r="A6" s="180"/>
      <c r="B6" s="13" t="s">
        <v>1232</v>
      </c>
      <c r="C6" s="14">
        <v>0</v>
      </c>
      <c r="D6" s="14">
        <v>6</v>
      </c>
      <c r="E6" s="15">
        <v>-1</v>
      </c>
    </row>
    <row r="7" spans="1:5" x14ac:dyDescent="0.25">
      <c r="A7" s="181"/>
      <c r="B7" s="13" t="s">
        <v>1233</v>
      </c>
      <c r="C7" s="14">
        <v>6768</v>
      </c>
      <c r="D7" s="14">
        <v>5447</v>
      </c>
      <c r="E7" s="15">
        <v>0.242518817697815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9" t="s">
        <v>1235</v>
      </c>
      <c r="B11" s="13" t="s">
        <v>1236</v>
      </c>
      <c r="C11" s="14">
        <v>213</v>
      </c>
      <c r="D11" s="14">
        <v>210</v>
      </c>
      <c r="E11" s="15">
        <v>1.4285714285714299E-2</v>
      </c>
    </row>
    <row r="12" spans="1:5" x14ac:dyDescent="0.25">
      <c r="A12" s="180"/>
      <c r="B12" s="13" t="s">
        <v>1237</v>
      </c>
      <c r="C12" s="14">
        <v>238</v>
      </c>
      <c r="D12" s="14">
        <v>93</v>
      </c>
      <c r="E12" s="15">
        <v>1.5591397849462401</v>
      </c>
    </row>
    <row r="13" spans="1:5" x14ac:dyDescent="0.25">
      <c r="A13" s="180"/>
      <c r="B13" s="13" t="s">
        <v>1238</v>
      </c>
      <c r="C13" s="14">
        <v>6100</v>
      </c>
      <c r="D13" s="14">
        <v>3770</v>
      </c>
      <c r="E13" s="15">
        <v>0.618037135278514</v>
      </c>
    </row>
    <row r="14" spans="1:5" x14ac:dyDescent="0.25">
      <c r="A14" s="180"/>
      <c r="B14" s="13" t="s">
        <v>1239</v>
      </c>
      <c r="C14" s="14">
        <v>722</v>
      </c>
      <c r="D14" s="14">
        <v>690</v>
      </c>
      <c r="E14" s="15">
        <v>4.6376811594202899E-2</v>
      </c>
    </row>
    <row r="15" spans="1:5" x14ac:dyDescent="0.25">
      <c r="A15" s="180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1241</v>
      </c>
      <c r="C16" s="14">
        <v>54</v>
      </c>
      <c r="D16" s="14">
        <v>36</v>
      </c>
      <c r="E16" s="15">
        <v>0.5</v>
      </c>
    </row>
    <row r="17" spans="1:5" x14ac:dyDescent="0.25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1"/>
      <c r="B19" s="13" t="s">
        <v>1244</v>
      </c>
      <c r="C19" s="14">
        <v>367</v>
      </c>
      <c r="D19" s="14">
        <v>183</v>
      </c>
      <c r="E19" s="15">
        <v>1.0054644808743201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0"/>
      <c r="B24" s="13" t="s">
        <v>1248</v>
      </c>
      <c r="C24" s="14">
        <v>338</v>
      </c>
      <c r="D24" s="14">
        <v>0</v>
      </c>
      <c r="E24" s="15">
        <v>338</v>
      </c>
    </row>
    <row r="25" spans="1:5" x14ac:dyDescent="0.25">
      <c r="A25" s="180"/>
      <c r="B25" s="13" t="s">
        <v>169</v>
      </c>
      <c r="C25" s="14">
        <v>1</v>
      </c>
      <c r="D25" s="14">
        <v>0</v>
      </c>
      <c r="E25" s="15">
        <v>1</v>
      </c>
    </row>
    <row r="26" spans="1:5" x14ac:dyDescent="0.25">
      <c r="A26" s="181"/>
      <c r="B26" s="13" t="s">
        <v>1249</v>
      </c>
      <c r="C26" s="14">
        <v>367</v>
      </c>
      <c r="D26" s="14">
        <v>183</v>
      </c>
      <c r="E26" s="15">
        <v>1.0054644808743201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9" t="s">
        <v>1251</v>
      </c>
      <c r="B30" s="13" t="s">
        <v>1252</v>
      </c>
      <c r="C30" s="14">
        <v>224</v>
      </c>
      <c r="D30" s="14">
        <v>206</v>
      </c>
      <c r="E30" s="15">
        <v>8.7378640776699004E-2</v>
      </c>
    </row>
    <row r="31" spans="1:5" x14ac:dyDescent="0.25">
      <c r="A31" s="180"/>
      <c r="B31" s="13" t="s">
        <v>1253</v>
      </c>
      <c r="C31" s="14">
        <v>159</v>
      </c>
      <c r="D31" s="14">
        <v>156</v>
      </c>
      <c r="E31" s="15">
        <v>1.9230769230769201E-2</v>
      </c>
    </row>
    <row r="32" spans="1:5" x14ac:dyDescent="0.25">
      <c r="A32" s="181"/>
      <c r="B32" s="13" t="s">
        <v>1254</v>
      </c>
      <c r="C32" s="14">
        <v>43</v>
      </c>
      <c r="D32" s="14">
        <v>50</v>
      </c>
      <c r="E32" s="15">
        <v>-0.14000000000000001</v>
      </c>
    </row>
  </sheetData>
  <sheetProtection algorithmName="SHA-512" hashValue="BXEbNOELxqCUeQtgNNw0hJyQUtHXz4KWM9rsezms2l+vx8UDd7rIFPE7IZ5RjTGAIVuEhqxayxazADpryrHb3g==" saltValue="7PIlxLHRK15EgTm5yH6mZ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1257</v>
      </c>
      <c r="B5" s="13" t="s">
        <v>1258</v>
      </c>
      <c r="C5" s="14">
        <v>0</v>
      </c>
      <c r="D5" s="14">
        <v>1</v>
      </c>
      <c r="E5" s="15">
        <v>-1</v>
      </c>
    </row>
    <row r="6" spans="1:5" x14ac:dyDescent="0.25">
      <c r="A6" s="180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0"/>
      <c r="B7" s="13" t="s">
        <v>1260</v>
      </c>
      <c r="C7" s="14">
        <v>31</v>
      </c>
      <c r="D7" s="14">
        <v>2</v>
      </c>
      <c r="E7" s="15">
        <v>14.5</v>
      </c>
    </row>
    <row r="8" spans="1:5" x14ac:dyDescent="0.25">
      <c r="A8" s="180"/>
      <c r="B8" s="13" t="s">
        <v>1261</v>
      </c>
      <c r="C8" s="14">
        <v>66</v>
      </c>
      <c r="D8" s="14">
        <v>43</v>
      </c>
      <c r="E8" s="15">
        <v>0.53488372093023295</v>
      </c>
    </row>
    <row r="9" spans="1:5" x14ac:dyDescent="0.25">
      <c r="A9" s="180"/>
      <c r="B9" s="13" t="s">
        <v>1262</v>
      </c>
      <c r="C9" s="14">
        <v>41</v>
      </c>
      <c r="D9" s="14">
        <v>1</v>
      </c>
      <c r="E9" s="15">
        <v>40</v>
      </c>
    </row>
    <row r="10" spans="1:5" x14ac:dyDescent="0.25">
      <c r="A10" s="180"/>
      <c r="B10" s="13" t="s">
        <v>1263</v>
      </c>
      <c r="C10" s="14">
        <v>4</v>
      </c>
      <c r="D10" s="14">
        <v>1</v>
      </c>
      <c r="E10" s="15">
        <v>3</v>
      </c>
    </row>
    <row r="11" spans="1:5" x14ac:dyDescent="0.25">
      <c r="A11" s="180"/>
      <c r="B11" s="13" t="s">
        <v>1264</v>
      </c>
      <c r="C11" s="14">
        <v>66</v>
      </c>
      <c r="D11" s="14">
        <v>36</v>
      </c>
      <c r="E11" s="15">
        <v>0.83333333333333304</v>
      </c>
    </row>
    <row r="12" spans="1:5" x14ac:dyDescent="0.25">
      <c r="A12" s="180"/>
      <c r="B12" s="13" t="s">
        <v>1265</v>
      </c>
      <c r="C12" s="14">
        <v>34</v>
      </c>
      <c r="D12" s="14">
        <v>3</v>
      </c>
      <c r="E12" s="15">
        <v>10.3333333333333</v>
      </c>
    </row>
    <row r="13" spans="1:5" x14ac:dyDescent="0.25">
      <c r="A13" s="180"/>
      <c r="B13" s="13" t="s">
        <v>1266</v>
      </c>
      <c r="C13" s="14">
        <v>34</v>
      </c>
      <c r="D13" s="14">
        <v>4</v>
      </c>
      <c r="E13" s="15">
        <v>7.5</v>
      </c>
    </row>
    <row r="14" spans="1:5" x14ac:dyDescent="0.25">
      <c r="A14" s="180"/>
      <c r="B14" s="13" t="s">
        <v>1267</v>
      </c>
      <c r="C14" s="14">
        <v>70</v>
      </c>
      <c r="D14" s="14">
        <v>2</v>
      </c>
      <c r="E14" s="15">
        <v>34</v>
      </c>
    </row>
    <row r="15" spans="1:5" x14ac:dyDescent="0.25">
      <c r="A15" s="180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106</v>
      </c>
      <c r="C16" s="14">
        <v>955</v>
      </c>
      <c r="D16" s="14">
        <v>308</v>
      </c>
      <c r="E16" s="15">
        <v>2.1006493506493502</v>
      </c>
    </row>
  </sheetData>
  <sheetProtection algorithmName="SHA-512" hashValue="c1kYuSbXxTVBm4XuL8tuAW0jXBxXezyEOzmcGuXnMm0k/bHqwrSkRFXSR22r9popx8JtdLqDl00nzB0vIDcBNQ==" saltValue="oIM9KP8Pc28y9niKkBtun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9" t="s">
        <v>1280</v>
      </c>
      <c r="B4" s="53" t="s">
        <v>1281</v>
      </c>
      <c r="C4" s="54">
        <v>0</v>
      </c>
      <c r="D4" s="54">
        <v>0</v>
      </c>
      <c r="E4" s="54">
        <v>2</v>
      </c>
      <c r="F4" s="54">
        <v>0</v>
      </c>
      <c r="G4" s="54">
        <v>0</v>
      </c>
      <c r="H4" s="54">
        <v>251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0"/>
      <c r="B5" s="53" t="s">
        <v>1023</v>
      </c>
      <c r="C5" s="54">
        <v>132</v>
      </c>
      <c r="D5" s="54">
        <v>3</v>
      </c>
      <c r="E5" s="54">
        <v>308</v>
      </c>
      <c r="F5" s="54">
        <v>142</v>
      </c>
      <c r="G5" s="54">
        <v>2</v>
      </c>
      <c r="H5" s="54">
        <v>1245</v>
      </c>
      <c r="I5" s="54">
        <v>0</v>
      </c>
      <c r="J5" s="54">
        <v>335</v>
      </c>
      <c r="K5" s="54">
        <v>0</v>
      </c>
      <c r="L5" s="55">
        <v>4</v>
      </c>
    </row>
    <row r="6" spans="1:12" x14ac:dyDescent="0.25">
      <c r="A6" s="180"/>
      <c r="B6" s="53" t="s">
        <v>1282</v>
      </c>
      <c r="C6" s="54">
        <v>0</v>
      </c>
      <c r="D6" s="54">
        <v>0</v>
      </c>
      <c r="E6" s="54">
        <v>28</v>
      </c>
      <c r="F6" s="54">
        <v>0</v>
      </c>
      <c r="G6" s="54">
        <v>0</v>
      </c>
      <c r="H6" s="54">
        <v>102</v>
      </c>
      <c r="I6" s="54">
        <v>0</v>
      </c>
      <c r="J6" s="54">
        <v>5</v>
      </c>
      <c r="K6" s="54">
        <v>0</v>
      </c>
      <c r="L6" s="55">
        <v>0</v>
      </c>
    </row>
    <row r="7" spans="1:12" x14ac:dyDescent="0.25">
      <c r="A7" s="181"/>
      <c r="B7" s="53" t="s">
        <v>1283</v>
      </c>
      <c r="C7" s="54">
        <v>2</v>
      </c>
      <c r="D7" s="54">
        <v>0</v>
      </c>
      <c r="E7" s="54">
        <v>3</v>
      </c>
      <c r="F7" s="54">
        <v>0</v>
      </c>
      <c r="G7" s="54">
        <v>1</v>
      </c>
      <c r="H7" s="54">
        <v>14</v>
      </c>
      <c r="I7" s="54">
        <v>0</v>
      </c>
      <c r="J7" s="54">
        <v>2</v>
      </c>
      <c r="K7" s="54">
        <v>0</v>
      </c>
      <c r="L7" s="55">
        <v>0</v>
      </c>
    </row>
    <row r="8" spans="1:12" x14ac:dyDescent="0.25">
      <c r="A8" s="179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0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0"/>
      <c r="B10" s="53" t="s">
        <v>1287</v>
      </c>
      <c r="C10" s="54">
        <v>50</v>
      </c>
      <c r="D10" s="54">
        <v>0</v>
      </c>
      <c r="E10" s="54">
        <v>44</v>
      </c>
      <c r="F10" s="54">
        <v>5</v>
      </c>
      <c r="G10" s="54">
        <v>0</v>
      </c>
      <c r="H10" s="54">
        <v>303</v>
      </c>
      <c r="I10" s="54">
        <v>0</v>
      </c>
      <c r="J10" s="54">
        <v>19</v>
      </c>
      <c r="K10" s="54">
        <v>0</v>
      </c>
      <c r="L10" s="55">
        <v>1</v>
      </c>
    </row>
    <row r="11" spans="1:12" x14ac:dyDescent="0.25">
      <c r="A11" s="180"/>
      <c r="B11" s="53" t="s">
        <v>1288</v>
      </c>
      <c r="C11" s="54">
        <v>0</v>
      </c>
      <c r="D11" s="54">
        <v>0</v>
      </c>
      <c r="E11" s="54">
        <v>1</v>
      </c>
      <c r="F11" s="54">
        <v>2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0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0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0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0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0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0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0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0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0"/>
      <c r="B20" s="53" t="s">
        <v>1297</v>
      </c>
      <c r="C20" s="54">
        <v>0</v>
      </c>
      <c r="D20" s="54">
        <v>0</v>
      </c>
      <c r="E20" s="54">
        <v>1</v>
      </c>
      <c r="F20" s="54">
        <v>1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0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0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0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0"/>
      <c r="B24" s="53" t="s">
        <v>1301</v>
      </c>
      <c r="C24" s="54">
        <v>11</v>
      </c>
      <c r="D24" s="54">
        <v>0</v>
      </c>
      <c r="E24" s="54">
        <v>70</v>
      </c>
      <c r="F24" s="54">
        <v>3</v>
      </c>
      <c r="G24" s="54">
        <v>0</v>
      </c>
      <c r="H24" s="54">
        <v>92</v>
      </c>
      <c r="I24" s="54">
        <v>0</v>
      </c>
      <c r="J24" s="54">
        <v>17</v>
      </c>
      <c r="K24" s="54">
        <v>0</v>
      </c>
      <c r="L24" s="55">
        <v>1</v>
      </c>
    </row>
    <row r="25" spans="1:12" x14ac:dyDescent="0.25">
      <c r="A25" s="180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0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0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0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0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0"/>
      <c r="B30" s="53" t="s">
        <v>1307</v>
      </c>
      <c r="C30" s="54">
        <v>6</v>
      </c>
      <c r="D30" s="54">
        <v>0</v>
      </c>
      <c r="E30" s="54">
        <v>16</v>
      </c>
      <c r="F30" s="54">
        <v>1</v>
      </c>
      <c r="G30" s="54">
        <v>0</v>
      </c>
      <c r="H30" s="54">
        <v>33</v>
      </c>
      <c r="I30" s="54">
        <v>0</v>
      </c>
      <c r="J30" s="54">
        <v>1</v>
      </c>
      <c r="K30" s="54">
        <v>0</v>
      </c>
      <c r="L30" s="55">
        <v>0</v>
      </c>
    </row>
    <row r="31" spans="1:12" x14ac:dyDescent="0.25">
      <c r="A31" s="180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0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0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0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0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0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0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0"/>
      <c r="B38" s="53" t="s">
        <v>1315</v>
      </c>
      <c r="C38" s="54">
        <v>0</v>
      </c>
      <c r="D38" s="54">
        <v>0</v>
      </c>
      <c r="E38" s="54">
        <v>1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0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0"/>
      <c r="B40" s="53" t="s">
        <v>1317</v>
      </c>
      <c r="C40" s="54">
        <v>0</v>
      </c>
      <c r="D40" s="54">
        <v>0</v>
      </c>
      <c r="E40" s="54">
        <v>4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0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0"/>
      <c r="B42" s="53" t="s">
        <v>1319</v>
      </c>
      <c r="C42" s="54">
        <v>2</v>
      </c>
      <c r="D42" s="54">
        <v>0</v>
      </c>
      <c r="E42" s="54">
        <v>4</v>
      </c>
      <c r="F42" s="54">
        <v>1</v>
      </c>
      <c r="G42" s="54">
        <v>1</v>
      </c>
      <c r="H42" s="54">
        <v>30</v>
      </c>
      <c r="I42" s="54">
        <v>0</v>
      </c>
      <c r="J42" s="54">
        <v>1</v>
      </c>
      <c r="K42" s="54">
        <v>0</v>
      </c>
      <c r="L42" s="55">
        <v>0</v>
      </c>
    </row>
    <row r="43" spans="1:12" x14ac:dyDescent="0.25">
      <c r="A43" s="180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0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0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0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0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0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0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0"/>
      <c r="B50" s="53" t="s">
        <v>1327</v>
      </c>
      <c r="C50" s="54">
        <v>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0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0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2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0"/>
      <c r="B53" s="53" t="s">
        <v>1330</v>
      </c>
      <c r="C53" s="54">
        <v>0</v>
      </c>
      <c r="D53" s="54">
        <v>0</v>
      </c>
      <c r="E53" s="54">
        <v>8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0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0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0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0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0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3</v>
      </c>
      <c r="I58" s="54">
        <v>0</v>
      </c>
      <c r="J58" s="54">
        <v>6</v>
      </c>
      <c r="K58" s="54">
        <v>0</v>
      </c>
      <c r="L58" s="55">
        <v>0</v>
      </c>
    </row>
    <row r="59" spans="1:12" x14ac:dyDescent="0.25">
      <c r="A59" s="180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0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0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0"/>
      <c r="B62" s="53" t="s">
        <v>1339</v>
      </c>
      <c r="C62" s="54">
        <v>0</v>
      </c>
      <c r="D62" s="54">
        <v>0</v>
      </c>
      <c r="E62" s="54">
        <v>2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0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0"/>
      <c r="B64" s="53" t="s">
        <v>1341</v>
      </c>
      <c r="C64" s="54">
        <v>0</v>
      </c>
      <c r="D64" s="54">
        <v>0</v>
      </c>
      <c r="E64" s="54">
        <v>1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0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0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0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0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0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0"/>
      <c r="B70" s="53" t="s">
        <v>1347</v>
      </c>
      <c r="C70" s="54">
        <v>2</v>
      </c>
      <c r="D70" s="54">
        <v>0</v>
      </c>
      <c r="E70" s="54">
        <v>0</v>
      </c>
      <c r="F70" s="54">
        <v>0</v>
      </c>
      <c r="G70" s="54">
        <v>0</v>
      </c>
      <c r="H70" s="54">
        <v>30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0"/>
      <c r="B71" s="53" t="s">
        <v>1348</v>
      </c>
      <c r="C71" s="54">
        <v>0</v>
      </c>
      <c r="D71" s="54">
        <v>0</v>
      </c>
      <c r="E71" s="54">
        <v>10</v>
      </c>
      <c r="F71" s="54">
        <v>1</v>
      </c>
      <c r="G71" s="54">
        <v>0</v>
      </c>
      <c r="H71" s="54">
        <v>18</v>
      </c>
      <c r="I71" s="54">
        <v>0</v>
      </c>
      <c r="J71" s="54">
        <v>3</v>
      </c>
      <c r="K71" s="54">
        <v>0</v>
      </c>
      <c r="L71" s="55">
        <v>0</v>
      </c>
    </row>
    <row r="72" spans="1:12" x14ac:dyDescent="0.25">
      <c r="A72" s="180"/>
      <c r="B72" s="53" t="s">
        <v>1349</v>
      </c>
      <c r="C72" s="54">
        <v>0</v>
      </c>
      <c r="D72" s="54">
        <v>0</v>
      </c>
      <c r="E72" s="54">
        <v>0</v>
      </c>
      <c r="F72" s="54">
        <v>100</v>
      </c>
      <c r="G72" s="54">
        <v>0</v>
      </c>
      <c r="H72" s="54">
        <v>3</v>
      </c>
      <c r="I72" s="54">
        <v>0</v>
      </c>
      <c r="J72" s="54">
        <v>2</v>
      </c>
      <c r="K72" s="54">
        <v>0</v>
      </c>
      <c r="L72" s="55">
        <v>0</v>
      </c>
    </row>
    <row r="73" spans="1:12" x14ac:dyDescent="0.25">
      <c r="A73" s="180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0"/>
      <c r="B74" s="53" t="s">
        <v>1351</v>
      </c>
      <c r="C74" s="54">
        <v>0</v>
      </c>
      <c r="D74" s="54">
        <v>0</v>
      </c>
      <c r="E74" s="54">
        <v>5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0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2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0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0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0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0"/>
      <c r="B79" s="53" t="s">
        <v>1356</v>
      </c>
      <c r="C79" s="54">
        <v>0</v>
      </c>
      <c r="D79" s="54">
        <v>0</v>
      </c>
      <c r="E79" s="54">
        <v>1</v>
      </c>
      <c r="F79" s="54">
        <v>1</v>
      </c>
      <c r="G79" s="54">
        <v>0</v>
      </c>
      <c r="H79" s="54">
        <v>10</v>
      </c>
      <c r="I79" s="54">
        <v>0</v>
      </c>
      <c r="J79" s="54">
        <v>1</v>
      </c>
      <c r="K79" s="54">
        <v>0</v>
      </c>
      <c r="L79" s="55">
        <v>0</v>
      </c>
    </row>
    <row r="80" spans="1:12" x14ac:dyDescent="0.25">
      <c r="A80" s="180"/>
      <c r="B80" s="53" t="s">
        <v>1357</v>
      </c>
      <c r="C80" s="54">
        <v>5</v>
      </c>
      <c r="D80" s="54">
        <v>0</v>
      </c>
      <c r="E80" s="54">
        <v>8</v>
      </c>
      <c r="F80" s="54">
        <v>4</v>
      </c>
      <c r="G80" s="54">
        <v>0</v>
      </c>
      <c r="H80" s="54">
        <v>49</v>
      </c>
      <c r="I80" s="54">
        <v>0</v>
      </c>
      <c r="J80" s="54">
        <v>4</v>
      </c>
      <c r="K80" s="54">
        <v>0</v>
      </c>
      <c r="L80" s="55">
        <v>0</v>
      </c>
    </row>
    <row r="81" spans="1:12" x14ac:dyDescent="0.25">
      <c r="A81" s="180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0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0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0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0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0"/>
      <c r="B86" s="53" t="s">
        <v>1363</v>
      </c>
      <c r="C86" s="54">
        <v>0</v>
      </c>
      <c r="D86" s="54">
        <v>1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0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0"/>
      <c r="B88" s="53" t="s">
        <v>1365</v>
      </c>
      <c r="C88" s="54">
        <v>0</v>
      </c>
      <c r="D88" s="54">
        <v>0</v>
      </c>
      <c r="E88" s="54">
        <v>7</v>
      </c>
      <c r="F88" s="54">
        <v>0</v>
      </c>
      <c r="G88" s="54">
        <v>1</v>
      </c>
      <c r="H88" s="54">
        <v>21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0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0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0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0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0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0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0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0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0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0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0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0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1</v>
      </c>
      <c r="K100" s="54">
        <v>0</v>
      </c>
      <c r="L100" s="55">
        <v>0</v>
      </c>
    </row>
    <row r="101" spans="1:12" x14ac:dyDescent="0.25">
      <c r="A101" s="180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0"/>
      <c r="B102" s="53" t="s">
        <v>1379</v>
      </c>
      <c r="C102" s="54">
        <v>5</v>
      </c>
      <c r="D102" s="54">
        <v>0</v>
      </c>
      <c r="E102" s="54">
        <v>4</v>
      </c>
      <c r="F102" s="54">
        <v>0</v>
      </c>
      <c r="G102" s="54">
        <v>0</v>
      </c>
      <c r="H102" s="54">
        <v>42</v>
      </c>
      <c r="I102" s="54">
        <v>0</v>
      </c>
      <c r="J102" s="54">
        <v>1</v>
      </c>
      <c r="K102" s="54">
        <v>0</v>
      </c>
      <c r="L102" s="55">
        <v>0</v>
      </c>
    </row>
    <row r="103" spans="1:12" x14ac:dyDescent="0.25">
      <c r="A103" s="180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0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0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0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0"/>
      <c r="B107" s="53" t="s">
        <v>1384</v>
      </c>
      <c r="C107" s="54">
        <v>0</v>
      </c>
      <c r="D107" s="54">
        <v>0</v>
      </c>
      <c r="E107" s="54">
        <v>7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0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0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0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0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0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0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0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0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0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0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0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0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0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0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0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0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0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0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0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0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0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0"/>
      <c r="B129" s="53" t="s">
        <v>1406</v>
      </c>
      <c r="C129" s="54">
        <v>2</v>
      </c>
      <c r="D129" s="54">
        <v>0</v>
      </c>
      <c r="E129" s="54">
        <v>3</v>
      </c>
      <c r="F129" s="54">
        <v>2</v>
      </c>
      <c r="G129" s="54">
        <v>0</v>
      </c>
      <c r="H129" s="54">
        <v>22</v>
      </c>
      <c r="I129" s="54">
        <v>0</v>
      </c>
      <c r="J129" s="54">
        <v>3</v>
      </c>
      <c r="K129" s="54">
        <v>0</v>
      </c>
      <c r="L129" s="55">
        <v>0</v>
      </c>
    </row>
    <row r="130" spans="1:12" x14ac:dyDescent="0.25">
      <c r="A130" s="180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0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0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0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0"/>
      <c r="B134" s="53" t="s">
        <v>1411</v>
      </c>
      <c r="C134" s="54">
        <v>0</v>
      </c>
      <c r="D134" s="54">
        <v>0</v>
      </c>
      <c r="E134" s="54">
        <v>1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0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0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0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0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0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0"/>
      <c r="B140" s="53" t="s">
        <v>1417</v>
      </c>
      <c r="C140" s="54">
        <v>0</v>
      </c>
      <c r="D140" s="54">
        <v>0</v>
      </c>
      <c r="E140" s="54">
        <v>1</v>
      </c>
      <c r="F140" s="54">
        <v>1</v>
      </c>
      <c r="G140" s="54">
        <v>0</v>
      </c>
      <c r="H140" s="54">
        <v>10</v>
      </c>
      <c r="I140" s="54">
        <v>0</v>
      </c>
      <c r="J140" s="54">
        <v>2</v>
      </c>
      <c r="K140" s="54">
        <v>0</v>
      </c>
      <c r="L140" s="55">
        <v>0</v>
      </c>
    </row>
    <row r="141" spans="1:12" x14ac:dyDescent="0.25">
      <c r="A141" s="180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0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0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0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1</v>
      </c>
      <c r="K144" s="54">
        <v>0</v>
      </c>
      <c r="L144" s="55">
        <v>0</v>
      </c>
    </row>
    <row r="145" spans="1:12" x14ac:dyDescent="0.25">
      <c r="A145" s="180"/>
      <c r="B145" s="53" t="s">
        <v>1422</v>
      </c>
      <c r="C145" s="54">
        <v>1</v>
      </c>
      <c r="D145" s="54">
        <v>0</v>
      </c>
      <c r="E145" s="54">
        <v>0</v>
      </c>
      <c r="F145" s="54">
        <v>0</v>
      </c>
      <c r="G145" s="54">
        <v>0</v>
      </c>
      <c r="H145" s="54">
        <v>20</v>
      </c>
      <c r="I145" s="54">
        <v>0</v>
      </c>
      <c r="J145" s="54">
        <v>3</v>
      </c>
      <c r="K145" s="54">
        <v>0</v>
      </c>
      <c r="L145" s="55">
        <v>0</v>
      </c>
    </row>
    <row r="146" spans="1:12" x14ac:dyDescent="0.25">
      <c r="A146" s="180"/>
      <c r="B146" s="53" t="s">
        <v>1423</v>
      </c>
      <c r="C146" s="54">
        <v>1</v>
      </c>
      <c r="D146" s="54">
        <v>0</v>
      </c>
      <c r="E146" s="54">
        <v>0</v>
      </c>
      <c r="F146" s="54">
        <v>3</v>
      </c>
      <c r="G146" s="54">
        <v>0</v>
      </c>
      <c r="H146" s="54">
        <v>11</v>
      </c>
      <c r="I146" s="54">
        <v>0</v>
      </c>
      <c r="J146" s="54">
        <v>4</v>
      </c>
      <c r="K146" s="54">
        <v>0</v>
      </c>
      <c r="L146" s="55">
        <v>0</v>
      </c>
    </row>
    <row r="147" spans="1:12" x14ac:dyDescent="0.25">
      <c r="A147" s="180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0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0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0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0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0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0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2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0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0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0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0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0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0"/>
      <c r="B159" s="53" t="s">
        <v>1436</v>
      </c>
      <c r="C159" s="54">
        <v>0</v>
      </c>
      <c r="D159" s="54">
        <v>0</v>
      </c>
      <c r="E159" s="54">
        <v>2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0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0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0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0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0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0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0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0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0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0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0"/>
      <c r="B170" s="53" t="s">
        <v>1447</v>
      </c>
      <c r="C170" s="54">
        <v>0</v>
      </c>
      <c r="D170" s="54">
        <v>0</v>
      </c>
      <c r="E170" s="54">
        <v>1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0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0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0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0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1</v>
      </c>
      <c r="K174" s="54">
        <v>0</v>
      </c>
      <c r="L174" s="55">
        <v>0</v>
      </c>
    </row>
    <row r="175" spans="1:12" x14ac:dyDescent="0.25">
      <c r="A175" s="180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0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0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0"/>
      <c r="B178" s="53" t="s">
        <v>1455</v>
      </c>
      <c r="C178" s="54">
        <v>0</v>
      </c>
      <c r="D178" s="54">
        <v>1</v>
      </c>
      <c r="E178" s="54">
        <v>5</v>
      </c>
      <c r="F178" s="54">
        <v>0</v>
      </c>
      <c r="G178" s="54">
        <v>0</v>
      </c>
      <c r="H178" s="54">
        <v>16</v>
      </c>
      <c r="I178" s="54">
        <v>0</v>
      </c>
      <c r="J178" s="54">
        <v>255</v>
      </c>
      <c r="K178" s="54">
        <v>0</v>
      </c>
      <c r="L178" s="55">
        <v>0</v>
      </c>
    </row>
    <row r="179" spans="1:12" x14ac:dyDescent="0.25">
      <c r="A179" s="180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0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0"/>
      <c r="B181" s="53" t="s">
        <v>1458</v>
      </c>
      <c r="C181" s="54">
        <v>0</v>
      </c>
      <c r="D181" s="54">
        <v>0</v>
      </c>
      <c r="E181" s="54">
        <v>1</v>
      </c>
      <c r="F181" s="54">
        <v>1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0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0"/>
      <c r="B183" s="53" t="s">
        <v>1460</v>
      </c>
      <c r="C183" s="54">
        <v>0</v>
      </c>
      <c r="D183" s="54">
        <v>0</v>
      </c>
      <c r="E183" s="54">
        <v>3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0"/>
      <c r="B184" s="53" t="s">
        <v>1461</v>
      </c>
      <c r="C184" s="54">
        <v>0</v>
      </c>
      <c r="D184" s="54">
        <v>0</v>
      </c>
      <c r="E184" s="54">
        <v>8</v>
      </c>
      <c r="F184" s="54">
        <v>1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0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0"/>
      <c r="B186" s="53" t="s">
        <v>1463</v>
      </c>
      <c r="C186" s="54">
        <v>12</v>
      </c>
      <c r="D186" s="54">
        <v>0</v>
      </c>
      <c r="E186" s="54">
        <v>1</v>
      </c>
      <c r="F186" s="54">
        <v>3</v>
      </c>
      <c r="G186" s="54">
        <v>0</v>
      </c>
      <c r="H186" s="54">
        <v>140</v>
      </c>
      <c r="I186" s="54">
        <v>0</v>
      </c>
      <c r="J186" s="54">
        <v>1</v>
      </c>
      <c r="K186" s="54">
        <v>0</v>
      </c>
      <c r="L186" s="55">
        <v>0</v>
      </c>
    </row>
    <row r="187" spans="1:12" x14ac:dyDescent="0.25">
      <c r="A187" s="180"/>
      <c r="B187" s="53" t="s">
        <v>1464</v>
      </c>
      <c r="C187" s="54">
        <v>24</v>
      </c>
      <c r="D187" s="54">
        <v>0</v>
      </c>
      <c r="E187" s="54">
        <v>56</v>
      </c>
      <c r="F187" s="54">
        <v>6</v>
      </c>
      <c r="G187" s="54">
        <v>0</v>
      </c>
      <c r="H187" s="54">
        <v>261</v>
      </c>
      <c r="I187" s="54">
        <v>0</v>
      </c>
      <c r="J187" s="54">
        <v>8</v>
      </c>
      <c r="K187" s="54">
        <v>0</v>
      </c>
      <c r="L187" s="55">
        <v>1</v>
      </c>
    </row>
    <row r="188" spans="1:12" x14ac:dyDescent="0.25">
      <c r="A188" s="180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0"/>
      <c r="B189" s="53" t="s">
        <v>1466</v>
      </c>
      <c r="C189" s="54">
        <v>0</v>
      </c>
      <c r="D189" s="54">
        <v>0</v>
      </c>
      <c r="E189" s="54">
        <v>1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0"/>
      <c r="B190" s="53" t="s">
        <v>1467</v>
      </c>
      <c r="C190" s="54">
        <v>0</v>
      </c>
      <c r="D190" s="54">
        <v>1</v>
      </c>
      <c r="E190" s="54">
        <v>2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0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0"/>
      <c r="B192" s="53" t="s">
        <v>1469</v>
      </c>
      <c r="C192" s="54">
        <v>4</v>
      </c>
      <c r="D192" s="54">
        <v>0</v>
      </c>
      <c r="E192" s="54">
        <v>2</v>
      </c>
      <c r="F192" s="54">
        <v>0</v>
      </c>
      <c r="G192" s="54">
        <v>0</v>
      </c>
      <c r="H192" s="54">
        <v>65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0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0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0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0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0"/>
      <c r="B197" s="53" t="s">
        <v>1474</v>
      </c>
      <c r="C197" s="54">
        <v>0</v>
      </c>
      <c r="D197" s="54">
        <v>0</v>
      </c>
      <c r="E197" s="54">
        <v>1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0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0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0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0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0"/>
      <c r="B202" s="53" t="s">
        <v>1479</v>
      </c>
      <c r="C202" s="54">
        <v>2</v>
      </c>
      <c r="D202" s="54">
        <v>0</v>
      </c>
      <c r="E202" s="54">
        <v>1</v>
      </c>
      <c r="F202" s="54">
        <v>4</v>
      </c>
      <c r="G202" s="54">
        <v>0</v>
      </c>
      <c r="H202" s="54">
        <v>56</v>
      </c>
      <c r="I202" s="54">
        <v>0</v>
      </c>
      <c r="J202" s="54">
        <v>1</v>
      </c>
      <c r="K202" s="54">
        <v>0</v>
      </c>
      <c r="L202" s="55">
        <v>0</v>
      </c>
    </row>
    <row r="203" spans="1:12" x14ac:dyDescent="0.25">
      <c r="A203" s="180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0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0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0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0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0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0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0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0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0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0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0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0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0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0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0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0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0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0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0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0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0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0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0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0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4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0"/>
      <c r="B228" s="53" t="s">
        <v>1505</v>
      </c>
      <c r="C228" s="54">
        <v>3</v>
      </c>
      <c r="D228" s="54">
        <v>0</v>
      </c>
      <c r="E228" s="54">
        <v>24</v>
      </c>
      <c r="F228" s="54">
        <v>2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0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0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0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0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0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0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0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0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0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0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0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0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0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0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0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0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0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0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0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0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1</v>
      </c>
    </row>
    <row r="249" spans="1:12" x14ac:dyDescent="0.25">
      <c r="A249" s="180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0"/>
      <c r="B250" s="53" t="s">
        <v>1527</v>
      </c>
      <c r="C250" s="54">
        <v>1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0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0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0"/>
      <c r="B253" s="53" t="s">
        <v>1530</v>
      </c>
      <c r="C253" s="54">
        <v>0</v>
      </c>
      <c r="D253" s="54">
        <v>0</v>
      </c>
      <c r="E253" s="54">
        <v>1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0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0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0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0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0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1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79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6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0"/>
      <c r="B261" s="53" t="s">
        <v>1539</v>
      </c>
      <c r="C261" s="54">
        <v>0</v>
      </c>
      <c r="D261" s="54">
        <v>0</v>
      </c>
      <c r="E261" s="54">
        <v>2</v>
      </c>
      <c r="F261" s="54">
        <v>1</v>
      </c>
      <c r="G261" s="54">
        <v>0</v>
      </c>
      <c r="H261" s="54">
        <v>10</v>
      </c>
      <c r="I261" s="54">
        <v>0</v>
      </c>
      <c r="J261" s="54">
        <v>0</v>
      </c>
      <c r="K261" s="54">
        <v>0</v>
      </c>
      <c r="L261" s="55">
        <v>1</v>
      </c>
    </row>
    <row r="262" spans="1:12" x14ac:dyDescent="0.25">
      <c r="A262" s="180"/>
      <c r="B262" s="53" t="s">
        <v>1540</v>
      </c>
      <c r="C262" s="54">
        <v>128</v>
      </c>
      <c r="D262" s="54">
        <v>2</v>
      </c>
      <c r="E262" s="54">
        <v>183</v>
      </c>
      <c r="F262" s="54">
        <v>57</v>
      </c>
      <c r="G262" s="54">
        <v>2</v>
      </c>
      <c r="H262" s="54">
        <v>1171</v>
      </c>
      <c r="I262" s="54">
        <v>0</v>
      </c>
      <c r="J262" s="54">
        <v>39</v>
      </c>
      <c r="K262" s="54">
        <v>0</v>
      </c>
      <c r="L262" s="55">
        <v>3</v>
      </c>
    </row>
    <row r="263" spans="1:12" x14ac:dyDescent="0.25">
      <c r="A263" s="180"/>
      <c r="B263" s="53" t="s">
        <v>1541</v>
      </c>
      <c r="C263" s="54">
        <v>0</v>
      </c>
      <c r="D263" s="54">
        <v>0</v>
      </c>
      <c r="E263" s="54">
        <v>1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0"/>
      <c r="B264" s="53" t="s">
        <v>1542</v>
      </c>
      <c r="C264" s="54">
        <v>0</v>
      </c>
      <c r="D264" s="54">
        <v>0</v>
      </c>
      <c r="E264" s="54">
        <v>3</v>
      </c>
      <c r="F264" s="54">
        <v>0</v>
      </c>
      <c r="G264" s="54">
        <v>0</v>
      </c>
      <c r="H264" s="54">
        <v>3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0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1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0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9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0"/>
      <c r="B267" s="53" t="s">
        <v>1545</v>
      </c>
      <c r="C267" s="54">
        <v>2</v>
      </c>
      <c r="D267" s="54">
        <v>0</v>
      </c>
      <c r="E267" s="54">
        <v>2</v>
      </c>
      <c r="F267" s="54">
        <v>0</v>
      </c>
      <c r="G267" s="54">
        <v>0</v>
      </c>
      <c r="H267" s="54">
        <v>7</v>
      </c>
      <c r="I267" s="54">
        <v>0</v>
      </c>
      <c r="J267" s="54">
        <v>1</v>
      </c>
      <c r="K267" s="54">
        <v>0</v>
      </c>
      <c r="L267" s="55">
        <v>0</v>
      </c>
    </row>
    <row r="268" spans="1:12" x14ac:dyDescent="0.25">
      <c r="A268" s="180"/>
      <c r="B268" s="53" t="s">
        <v>1546</v>
      </c>
      <c r="C268" s="54">
        <v>0</v>
      </c>
      <c r="D268" s="54">
        <v>0</v>
      </c>
      <c r="E268" s="54">
        <v>1</v>
      </c>
      <c r="F268" s="54">
        <v>0</v>
      </c>
      <c r="G268" s="54">
        <v>0</v>
      </c>
      <c r="H268" s="54">
        <v>1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0"/>
      <c r="B269" s="53" t="s">
        <v>1547</v>
      </c>
      <c r="C269" s="54">
        <v>0</v>
      </c>
      <c r="D269" s="54">
        <v>0</v>
      </c>
      <c r="E269" s="54">
        <v>2</v>
      </c>
      <c r="F269" s="54">
        <v>1</v>
      </c>
      <c r="G269" s="54">
        <v>0</v>
      </c>
      <c r="H269" s="54">
        <v>5</v>
      </c>
      <c r="I269" s="54">
        <v>0</v>
      </c>
      <c r="J269" s="54">
        <v>1</v>
      </c>
      <c r="K269" s="54">
        <v>0</v>
      </c>
      <c r="L269" s="55">
        <v>0</v>
      </c>
    </row>
    <row r="270" spans="1:12" x14ac:dyDescent="0.25">
      <c r="A270" s="180"/>
      <c r="B270" s="53" t="s">
        <v>1548</v>
      </c>
      <c r="C270" s="54">
        <v>1</v>
      </c>
      <c r="D270" s="54">
        <v>0</v>
      </c>
      <c r="E270" s="54">
        <v>6</v>
      </c>
      <c r="F270" s="54">
        <v>7</v>
      </c>
      <c r="G270" s="54">
        <v>0</v>
      </c>
      <c r="H270" s="54">
        <v>8</v>
      </c>
      <c r="I270" s="54">
        <v>0</v>
      </c>
      <c r="J270" s="54">
        <v>1</v>
      </c>
      <c r="K270" s="54">
        <v>0</v>
      </c>
      <c r="L270" s="55">
        <v>0</v>
      </c>
    </row>
    <row r="271" spans="1:12" x14ac:dyDescent="0.25">
      <c r="A271" s="180"/>
      <c r="B271" s="53" t="s">
        <v>961</v>
      </c>
      <c r="C271" s="54">
        <v>1</v>
      </c>
      <c r="D271" s="54">
        <v>0</v>
      </c>
      <c r="E271" s="54">
        <v>11</v>
      </c>
      <c r="F271" s="54">
        <v>19</v>
      </c>
      <c r="G271" s="54">
        <v>0</v>
      </c>
      <c r="H271" s="54">
        <v>22</v>
      </c>
      <c r="I271" s="54">
        <v>0</v>
      </c>
      <c r="J271" s="54">
        <v>1</v>
      </c>
      <c r="K271" s="54">
        <v>0</v>
      </c>
      <c r="L271" s="55">
        <v>0</v>
      </c>
    </row>
    <row r="272" spans="1:12" x14ac:dyDescent="0.25">
      <c r="A272" s="180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0"/>
      <c r="B273" s="53" t="s">
        <v>1550</v>
      </c>
      <c r="C273" s="54">
        <v>1</v>
      </c>
      <c r="D273" s="54">
        <v>1</v>
      </c>
      <c r="E273" s="54">
        <v>55</v>
      </c>
      <c r="F273" s="54">
        <v>2</v>
      </c>
      <c r="G273" s="54">
        <v>0</v>
      </c>
      <c r="H273" s="54">
        <v>8</v>
      </c>
      <c r="I273" s="54">
        <v>0</v>
      </c>
      <c r="J273" s="54">
        <v>286</v>
      </c>
      <c r="K273" s="54">
        <v>0</v>
      </c>
      <c r="L273" s="55">
        <v>0</v>
      </c>
    </row>
    <row r="274" spans="1:12" x14ac:dyDescent="0.25">
      <c r="A274" s="180"/>
      <c r="B274" s="53" t="s">
        <v>1551</v>
      </c>
      <c r="C274" s="54">
        <v>0</v>
      </c>
      <c r="D274" s="54">
        <v>0</v>
      </c>
      <c r="E274" s="54">
        <v>4</v>
      </c>
      <c r="F274" s="54">
        <v>1</v>
      </c>
      <c r="G274" s="54">
        <v>0</v>
      </c>
      <c r="H274" s="54">
        <v>2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0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1</v>
      </c>
      <c r="K275" s="54">
        <v>0</v>
      </c>
      <c r="L275" s="55">
        <v>0</v>
      </c>
    </row>
    <row r="276" spans="1:12" x14ac:dyDescent="0.25">
      <c r="A276" s="180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0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0"/>
      <c r="B278" s="53" t="s">
        <v>1555</v>
      </c>
      <c r="C278" s="54">
        <v>4</v>
      </c>
      <c r="D278" s="54">
        <v>0</v>
      </c>
      <c r="E278" s="54">
        <v>5</v>
      </c>
      <c r="F278" s="54">
        <v>1</v>
      </c>
      <c r="G278" s="54">
        <v>0</v>
      </c>
      <c r="H278" s="54">
        <v>17</v>
      </c>
      <c r="I278" s="54">
        <v>0</v>
      </c>
      <c r="J278" s="54">
        <v>1</v>
      </c>
      <c r="K278" s="54">
        <v>0</v>
      </c>
      <c r="L278" s="55">
        <v>1</v>
      </c>
    </row>
    <row r="279" spans="1:12" x14ac:dyDescent="0.25">
      <c r="A279" s="180"/>
      <c r="B279" s="53" t="s">
        <v>1556</v>
      </c>
      <c r="C279" s="54">
        <v>0</v>
      </c>
      <c r="D279" s="54">
        <v>0</v>
      </c>
      <c r="E279" s="54">
        <v>5</v>
      </c>
      <c r="F279" s="54">
        <v>3</v>
      </c>
      <c r="G279" s="54">
        <v>0</v>
      </c>
      <c r="H279" s="54">
        <v>5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0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0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1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0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0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0"/>
      <c r="B284" s="53" t="s">
        <v>1561</v>
      </c>
      <c r="C284" s="54">
        <v>0</v>
      </c>
      <c r="D284" s="54">
        <v>0</v>
      </c>
      <c r="E284" s="54">
        <v>1</v>
      </c>
      <c r="F284" s="54">
        <v>4</v>
      </c>
      <c r="G284" s="54">
        <v>0</v>
      </c>
      <c r="H284" s="54">
        <v>7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0"/>
      <c r="B285" s="53" t="s">
        <v>921</v>
      </c>
      <c r="C285" s="54">
        <v>2</v>
      </c>
      <c r="D285" s="54">
        <v>0</v>
      </c>
      <c r="E285" s="54">
        <v>34</v>
      </c>
      <c r="F285" s="54">
        <v>48</v>
      </c>
      <c r="G285" s="54">
        <v>0</v>
      </c>
      <c r="H285" s="54">
        <v>26</v>
      </c>
      <c r="I285" s="54">
        <v>0</v>
      </c>
      <c r="J285" s="54">
        <v>8</v>
      </c>
      <c r="K285" s="54">
        <v>0</v>
      </c>
      <c r="L285" s="55">
        <v>0</v>
      </c>
    </row>
    <row r="286" spans="1:12" x14ac:dyDescent="0.25">
      <c r="A286" s="180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0"/>
      <c r="B287" s="53" t="s">
        <v>1562</v>
      </c>
      <c r="C287" s="54">
        <v>0</v>
      </c>
      <c r="D287" s="54">
        <v>0</v>
      </c>
      <c r="E287" s="54">
        <v>3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25">
      <c r="A288" s="180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0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0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0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1</v>
      </c>
      <c r="K291" s="54">
        <v>0</v>
      </c>
      <c r="L291" s="55">
        <v>0</v>
      </c>
    </row>
    <row r="292" spans="1:12" x14ac:dyDescent="0.25">
      <c r="A292" s="181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1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79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1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0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830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0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24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0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71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0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1</v>
      </c>
      <c r="H297" s="54">
        <v>803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0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1</v>
      </c>
      <c r="H298" s="54">
        <v>415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0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3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0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2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0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9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0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11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0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97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0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63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0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43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0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1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5ak3yyfCGCE9bSXWMO+ayzu8RDHS2QEVAtbRmXWj9jHzzIoi6eNBWt1PMIlem4Y+VBxCnpV+PBmBAfx4msWVpg==" saltValue="9i9la0ox0ZLV/pjBoHOD/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408</v>
      </c>
      <c r="D5" s="45">
        <v>1565</v>
      </c>
      <c r="E5" s="57">
        <v>-0.73929712460063901</v>
      </c>
    </row>
    <row r="6" spans="1:5" ht="22.5" x14ac:dyDescent="0.25">
      <c r="A6" s="38" t="s">
        <v>1587</v>
      </c>
      <c r="B6" s="44" t="s">
        <v>1588</v>
      </c>
      <c r="C6" s="45">
        <v>1256</v>
      </c>
      <c r="D6" s="19"/>
      <c r="E6" s="57">
        <v>0</v>
      </c>
    </row>
    <row r="7" spans="1:5" ht="22.5" x14ac:dyDescent="0.25">
      <c r="A7" s="38" t="s">
        <v>1585</v>
      </c>
      <c r="B7" s="44" t="s">
        <v>1589</v>
      </c>
      <c r="C7" s="45">
        <v>526</v>
      </c>
      <c r="D7" s="45">
        <v>1124</v>
      </c>
      <c r="E7" s="57">
        <v>-0.53202846975089002</v>
      </c>
    </row>
    <row r="8" spans="1:5" ht="22.5" x14ac:dyDescent="0.25">
      <c r="A8" s="38" t="s">
        <v>1587</v>
      </c>
      <c r="B8" s="44" t="s">
        <v>1590</v>
      </c>
      <c r="C8" s="45">
        <v>2279</v>
      </c>
      <c r="D8" s="19"/>
      <c r="E8" s="57">
        <v>0</v>
      </c>
    </row>
    <row r="9" spans="1:5" ht="22.5" x14ac:dyDescent="0.25">
      <c r="A9" s="38" t="s">
        <v>1585</v>
      </c>
      <c r="B9" s="44" t="s">
        <v>1591</v>
      </c>
      <c r="C9" s="45">
        <v>41</v>
      </c>
      <c r="D9" s="45">
        <v>47</v>
      </c>
      <c r="E9" s="57">
        <v>-0.12765957446808501</v>
      </c>
    </row>
    <row r="10" spans="1:5" ht="22.5" x14ac:dyDescent="0.25">
      <c r="A10" s="38" t="s">
        <v>1587</v>
      </c>
      <c r="B10" s="44" t="s">
        <v>1592</v>
      </c>
      <c r="C10" s="45">
        <v>39</v>
      </c>
      <c r="D10" s="19"/>
      <c r="E10" s="57">
        <v>0</v>
      </c>
    </row>
    <row r="11" spans="1:5" x14ac:dyDescent="0.25">
      <c r="A11" s="38" t="s">
        <v>1593</v>
      </c>
      <c r="B11" s="17"/>
      <c r="C11" s="45">
        <v>531</v>
      </c>
      <c r="D11" s="45">
        <v>924</v>
      </c>
      <c r="E11" s="57">
        <v>-0.42532467532467499</v>
      </c>
    </row>
    <row r="12" spans="1:5" x14ac:dyDescent="0.25">
      <c r="A12" s="38" t="s">
        <v>1594</v>
      </c>
      <c r="B12" s="17"/>
      <c r="C12" s="45">
        <v>2813</v>
      </c>
      <c r="D12" s="19"/>
      <c r="E12" s="57">
        <v>0</v>
      </c>
    </row>
    <row r="13" spans="1:5" x14ac:dyDescent="0.25">
      <c r="A13" s="195" t="s">
        <v>1595</v>
      </c>
      <c r="B13" s="44" t="s">
        <v>1596</v>
      </c>
      <c r="C13" s="45">
        <v>53</v>
      </c>
      <c r="D13" s="19"/>
      <c r="E13" s="57">
        <v>0</v>
      </c>
    </row>
    <row r="14" spans="1:5" x14ac:dyDescent="0.25">
      <c r="A14" s="197"/>
      <c r="B14" s="44" t="s">
        <v>1597</v>
      </c>
      <c r="C14" s="45">
        <v>61</v>
      </c>
      <c r="D14" s="19"/>
      <c r="E14" s="57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8" t="s">
        <v>1599</v>
      </c>
      <c r="B17" s="44" t="s">
        <v>1600</v>
      </c>
      <c r="C17" s="45">
        <v>3</v>
      </c>
      <c r="D17" s="45">
        <v>4</v>
      </c>
      <c r="E17" s="40">
        <v>0</v>
      </c>
    </row>
    <row r="18" spans="1:5" x14ac:dyDescent="0.25">
      <c r="A18" s="199"/>
      <c r="B18" s="44" t="s">
        <v>1601</v>
      </c>
      <c r="C18" s="45">
        <v>3616</v>
      </c>
      <c r="D18" s="45">
        <v>3928</v>
      </c>
      <c r="E18" s="40">
        <v>39</v>
      </c>
    </row>
    <row r="19" spans="1:5" x14ac:dyDescent="0.25">
      <c r="A19" s="199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25">
      <c r="A20" s="199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25">
      <c r="A21" s="199"/>
      <c r="B21" s="44" t="s">
        <v>1604</v>
      </c>
      <c r="C21" s="45">
        <v>57</v>
      </c>
      <c r="D21" s="45">
        <v>78</v>
      </c>
      <c r="E21" s="40">
        <v>28</v>
      </c>
    </row>
    <row r="22" spans="1:5" x14ac:dyDescent="0.25">
      <c r="A22" s="199"/>
      <c r="B22" s="44" t="s">
        <v>975</v>
      </c>
      <c r="C22" s="45">
        <v>16230</v>
      </c>
      <c r="D22" s="45">
        <v>21554</v>
      </c>
      <c r="E22" s="40">
        <v>0</v>
      </c>
    </row>
    <row r="23" spans="1:5" x14ac:dyDescent="0.25">
      <c r="A23" s="199"/>
      <c r="B23" s="44" t="s">
        <v>1605</v>
      </c>
      <c r="C23" s="45">
        <v>54</v>
      </c>
      <c r="D23" s="45">
        <v>44</v>
      </c>
      <c r="E23" s="40">
        <v>1</v>
      </c>
    </row>
    <row r="24" spans="1:5" x14ac:dyDescent="0.25">
      <c r="A24" s="199"/>
      <c r="B24" s="44" t="s">
        <v>1606</v>
      </c>
      <c r="C24" s="45">
        <v>85</v>
      </c>
      <c r="D24" s="45">
        <v>67</v>
      </c>
      <c r="E24" s="40">
        <v>0</v>
      </c>
    </row>
    <row r="25" spans="1:5" x14ac:dyDescent="0.25">
      <c r="A25" s="199"/>
      <c r="B25" s="44" t="s">
        <v>1607</v>
      </c>
      <c r="C25" s="45">
        <v>28</v>
      </c>
      <c r="D25" s="45">
        <v>59</v>
      </c>
      <c r="E25" s="40">
        <v>1</v>
      </c>
    </row>
    <row r="26" spans="1:5" x14ac:dyDescent="0.25">
      <c r="A26" s="199"/>
      <c r="B26" s="44" t="s">
        <v>1608</v>
      </c>
      <c r="C26" s="45">
        <v>1116</v>
      </c>
      <c r="D26" s="45">
        <v>3697</v>
      </c>
      <c r="E26" s="40">
        <v>0</v>
      </c>
    </row>
    <row r="27" spans="1:5" x14ac:dyDescent="0.25">
      <c r="A27" s="199"/>
      <c r="B27" s="44" t="s">
        <v>1609</v>
      </c>
      <c r="C27" s="45">
        <v>486</v>
      </c>
      <c r="D27" s="45">
        <v>489</v>
      </c>
      <c r="E27" s="40">
        <v>0</v>
      </c>
    </row>
    <row r="28" spans="1:5" x14ac:dyDescent="0.25">
      <c r="A28" s="199"/>
      <c r="B28" s="44" t="s">
        <v>1610</v>
      </c>
      <c r="C28" s="45">
        <v>2307</v>
      </c>
      <c r="D28" s="45">
        <v>973</v>
      </c>
      <c r="E28" s="40">
        <v>426</v>
      </c>
    </row>
    <row r="29" spans="1:5" x14ac:dyDescent="0.25">
      <c r="A29" s="199"/>
      <c r="B29" s="44" t="s">
        <v>1611</v>
      </c>
      <c r="C29" s="45">
        <v>706</v>
      </c>
      <c r="D29" s="45">
        <v>654</v>
      </c>
      <c r="E29" s="40">
        <v>574</v>
      </c>
    </row>
    <row r="30" spans="1:5" x14ac:dyDescent="0.25">
      <c r="A30" s="200"/>
      <c r="B30" s="44" t="s">
        <v>1612</v>
      </c>
      <c r="C30" s="45">
        <v>44</v>
      </c>
      <c r="D30" s="45">
        <v>13</v>
      </c>
      <c r="E30" s="40">
        <v>6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fcETPPfHLoTRMiuJHNnhdGhSouO45ao8yrq45zq5LjG8VzQFriA9MAB5+I/OuGJKMhph8lN6URDSrngp1vhTTw==" saltValue="l4p6Wxny/6Ifc1uKDr3Cb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9A0D-6329-4D64-9FD9-D7A0C6FB1EBD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7" t="s">
        <v>1735</v>
      </c>
      <c r="D1" s="207"/>
      <c r="E1" s="207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1"/>
    </row>
    <row r="3" spans="1:93" s="110" customFormat="1" ht="11.25" x14ac:dyDescent="0.25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1"/>
    </row>
    <row r="4" spans="1:93" s="112" customFormat="1" ht="21.75" customHeight="1" x14ac:dyDescent="0.25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9" t="s">
        <v>1741</v>
      </c>
      <c r="BL4" s="208" t="s">
        <v>1742</v>
      </c>
      <c r="BM4" s="208" t="s">
        <v>1743</v>
      </c>
      <c r="BN4" s="208" t="s">
        <v>169</v>
      </c>
      <c r="BO4" s="208" t="s">
        <v>1744</v>
      </c>
      <c r="BP4" s="208" t="s">
        <v>1745</v>
      </c>
      <c r="BQ4" s="208" t="s">
        <v>1746</v>
      </c>
      <c r="BR4" s="208" t="s">
        <v>204</v>
      </c>
      <c r="BS4" s="210" t="s">
        <v>1747</v>
      </c>
      <c r="BT4" s="210" t="s">
        <v>1748</v>
      </c>
      <c r="BU4" s="210" t="s">
        <v>284</v>
      </c>
      <c r="BV4" s="211"/>
      <c r="BY4" s="212" t="s">
        <v>163</v>
      </c>
      <c r="BZ4" s="212"/>
      <c r="CA4" s="212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09" t="s">
        <v>1752</v>
      </c>
      <c r="AW5" s="208" t="s">
        <v>1753</v>
      </c>
      <c r="AX5" s="208" t="s">
        <v>1754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09"/>
      <c r="AW6" s="208"/>
      <c r="AX6" s="208"/>
      <c r="AY6" s="208"/>
      <c r="AZ6" s="208"/>
      <c r="BA6" s="210"/>
      <c r="BE6" s="118" t="s">
        <v>108</v>
      </c>
      <c r="BF6" s="117" t="s">
        <v>109</v>
      </c>
      <c r="BG6" s="119" t="s">
        <v>1767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111436</v>
      </c>
      <c r="D7" s="126">
        <f>SUM(DatosGenerales!C15:C19)</f>
        <v>33417</v>
      </c>
      <c r="E7" s="125">
        <f>SUM(DatosGenerales!C12:C14)</f>
        <v>133692</v>
      </c>
      <c r="I7" s="127">
        <f>DatosGenerales!C31</f>
        <v>24750</v>
      </c>
      <c r="J7" s="126">
        <f>DatosGenerales!C32</f>
        <v>4628</v>
      </c>
      <c r="K7" s="125">
        <f>SUM(DatosGenerales!C33:C34)</f>
        <v>5378</v>
      </c>
      <c r="L7" s="126">
        <f>DatosGenerales!C36</f>
        <v>13555</v>
      </c>
      <c r="M7" s="125">
        <f>DatosGenerales!C95</f>
        <v>10844</v>
      </c>
      <c r="N7" s="128">
        <f>L7-M7</f>
        <v>2711</v>
      </c>
      <c r="O7" s="128"/>
      <c r="Q7" s="127">
        <f>DatosGenerales!C36</f>
        <v>13555</v>
      </c>
      <c r="R7" s="126">
        <f>DatosGenerales!C49</f>
        <v>18712</v>
      </c>
      <c r="S7" s="126">
        <f>DatosGenerales!C50</f>
        <v>1477</v>
      </c>
      <c r="T7" s="126">
        <f>DatosGenerales!C62</f>
        <v>426</v>
      </c>
      <c r="U7" s="126">
        <f>DatosGenerales!C78</f>
        <v>38</v>
      </c>
      <c r="V7" s="129">
        <f>SUM(Q7:U7)</f>
        <v>34208</v>
      </c>
      <c r="Z7" s="127">
        <f>SUM(DatosGenerales!C106,DatosGenerales!C107,DatosGenerales!C109)</f>
        <v>12962</v>
      </c>
      <c r="AA7" s="126">
        <f>SUM(DatosGenerales!C108,DatosGenerales!C110)</f>
        <v>6958</v>
      </c>
      <c r="AB7" s="126">
        <f>DatosGenerales!C106</f>
        <v>8205</v>
      </c>
      <c r="AC7" s="129">
        <f>DatosGenerales!C107</f>
        <v>4047</v>
      </c>
      <c r="AH7" s="127">
        <f>SUM(DatosGenerales!C115,DatosGenerales!C116,DatosGenerales!C118)</f>
        <v>1053</v>
      </c>
      <c r="AI7" s="126">
        <f>SUM(DatosGenerales!C117,DatosGenerales!C119)</f>
        <v>603</v>
      </c>
      <c r="AJ7" s="126">
        <f>DatosGenerales!C115</f>
        <v>732</v>
      </c>
      <c r="AK7" s="129">
        <f>DatosGenerales!C116</f>
        <v>270</v>
      </c>
      <c r="AP7" s="127">
        <f>SUM(DatosGenerales!C135:C136)</f>
        <v>2359</v>
      </c>
      <c r="AQ7" s="126">
        <f>SUM(DatosGenerales!C137:C138)</f>
        <v>3</v>
      </c>
      <c r="AR7" s="129">
        <f>SUM(DatosGenerales!C139:C140)</f>
        <v>138</v>
      </c>
      <c r="AV7" s="127">
        <f>DatosGenerales!C145</f>
        <v>44</v>
      </c>
      <c r="AW7" s="126">
        <f>DatosGenerales!C146</f>
        <v>570</v>
      </c>
      <c r="AX7" s="126">
        <f>DatosGenerales!C147</f>
        <v>86</v>
      </c>
      <c r="AY7" s="126">
        <f>DatosGenerales!C148</f>
        <v>38</v>
      </c>
      <c r="AZ7" s="126">
        <f>DatosGenerales!C149</f>
        <v>416</v>
      </c>
      <c r="BA7" s="129">
        <f>DatosGenerales!C150</f>
        <v>37</v>
      </c>
      <c r="BE7" s="127">
        <f>DatosGenerales!C151</f>
        <v>228</v>
      </c>
      <c r="BF7" s="126">
        <f>DatosGenerales!C152</f>
        <v>633</v>
      </c>
      <c r="BG7" s="129">
        <f>DatosGenerales!C154</f>
        <v>390</v>
      </c>
      <c r="BK7" s="127">
        <f>SUM(DatosGenerales!C297:C311)</f>
        <v>19428</v>
      </c>
      <c r="BL7" s="126">
        <f>SUM(DatosGenerales!C294:C296)</f>
        <v>422</v>
      </c>
      <c r="BM7" s="126">
        <f>SUM(DatosGenerales!C312:C344)</f>
        <v>2569</v>
      </c>
      <c r="BN7" s="126">
        <f>SUM(DatosGenerales!C289)</f>
        <v>1191</v>
      </c>
      <c r="BO7" s="126">
        <f>SUM(DatosGenerales!C356:C364)</f>
        <v>482</v>
      </c>
      <c r="BP7" s="126">
        <f>SUM(DatosGenerales!C286:C288)</f>
        <v>338</v>
      </c>
      <c r="BQ7" s="126">
        <f>SUM(DatosGenerales!C345:C355)</f>
        <v>2081</v>
      </c>
      <c r="BR7" s="126">
        <f>SUM(DatosGenerales!C290:C292)</f>
        <v>2169</v>
      </c>
      <c r="BS7" s="129">
        <f>SUM(DatosGenerales!C283:C285)</f>
        <v>4635</v>
      </c>
      <c r="BT7" s="129">
        <f>SUM(DatosGenerales!C293)</f>
        <v>4</v>
      </c>
      <c r="BU7" s="129">
        <f>SUM(DatosGenerales!C365:C377)</f>
        <v>1001</v>
      </c>
      <c r="BY7" s="127">
        <f>DatosGenerales!C246</f>
        <v>1638</v>
      </c>
      <c r="BZ7" s="126">
        <f>DatosGenerales!C247</f>
        <v>2922</v>
      </c>
      <c r="CA7" s="129">
        <f>DatosGenerales!C248</f>
        <v>1190</v>
      </c>
      <c r="CF7" s="127">
        <f>DatosDiscapacidad!C5</f>
        <v>408</v>
      </c>
      <c r="CG7" s="129">
        <f>DatosDiscapacidad!C11</f>
        <v>531</v>
      </c>
      <c r="CM7" s="127">
        <f>DatosGenerales!C40</f>
        <v>39484</v>
      </c>
      <c r="CN7" s="129">
        <f>DatosGenerales!C41</f>
        <v>20880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5260</v>
      </c>
      <c r="BL53" s="137">
        <f>SUM(DatosGenerales!C311,DatosGenerales!C300,DatosGenerales!C309)</f>
        <v>5402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277</v>
      </c>
      <c r="BL66" s="137">
        <f>SUM(DatosGenerales!C299:C300)</f>
        <v>7894</v>
      </c>
      <c r="BM66" s="137">
        <f>SUM(DatosGenerales!C308:C309)</f>
        <v>2491</v>
      </c>
      <c r="BN66" s="137"/>
      <c r="BO66" s="124"/>
      <c r="BP66" s="124"/>
      <c r="BQ66" s="124"/>
      <c r="BR66" s="124"/>
      <c r="BS66" s="124"/>
    </row>
  </sheetData>
  <sheetProtection algorithmName="SHA-512" hashValue="oCWFUBjxMZ5wewSZisX8HdIVPoZeTws3h7y9vIaXwpOPDpa0LNPRaLkYFSiGlet60U8F7MffB3N9Nas6OCt30w==" saltValue="X5DlwJHRnhRi28EqAd68X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A032-535B-44FD-983C-4DDEFD127E69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hwrKzDeFTWDQ4whQEd1eBPQV5QBQJmOH7CNu6mrxU5ZVa11GnkIXXg0bNp6Ikr9PiNE9aToO2MWNopaIPyXhQw==" saltValue="r0q4jkQb90RF51mDwyi+S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454C-FDB2-488C-BBC0-7F91F8232F7E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4" t="s">
        <v>1796</v>
      </c>
      <c r="D1" s="214"/>
      <c r="E1" s="214"/>
      <c r="F1" s="214"/>
      <c r="G1" s="214"/>
      <c r="H1" s="214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5" t="s">
        <v>998</v>
      </c>
      <c r="D4" s="205"/>
      <c r="E4" s="205"/>
      <c r="F4" s="205"/>
      <c r="G4" s="205"/>
      <c r="H4" s="205"/>
      <c r="I4" s="108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10"/>
      <c r="AN6" s="110"/>
    </row>
    <row r="7" spans="1:50" s="112" customFormat="1" ht="20.85" customHeight="1" x14ac:dyDescent="0.25">
      <c r="C7" s="213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5"/>
      <c r="M7" s="216"/>
      <c r="N7" s="216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772</v>
      </c>
    </row>
    <row r="8" spans="1:50" s="124" customFormat="1" ht="14.85" customHeight="1" x14ac:dyDescent="0.25">
      <c r="C8" s="213"/>
      <c r="D8" s="126">
        <f>DatosMenores!C56</f>
        <v>8821</v>
      </c>
      <c r="E8" s="126">
        <f>DatosMenores!C57</f>
        <v>1034</v>
      </c>
      <c r="F8" s="126">
        <f>DatosMenores!C58</f>
        <v>913</v>
      </c>
      <c r="G8" s="126">
        <f>DatosMenores!C59</f>
        <v>5538</v>
      </c>
      <c r="H8" s="125">
        <f>DatosMenores!C60</f>
        <v>795</v>
      </c>
      <c r="I8" s="108"/>
      <c r="L8" s="125">
        <f>DatosMenores!C48</f>
        <v>183</v>
      </c>
      <c r="M8" s="126">
        <f>DatosMenores!C49</f>
        <v>169</v>
      </c>
      <c r="N8" s="126">
        <f>DatosMenores!C50</f>
        <v>942</v>
      </c>
      <c r="O8" s="126">
        <f>DatosMenores!C51</f>
        <v>19</v>
      </c>
      <c r="P8" s="125">
        <f>DatosMenores!C52</f>
        <v>0</v>
      </c>
      <c r="S8" s="125">
        <f>DatosMenores!C28</f>
        <v>2157</v>
      </c>
      <c r="T8" s="126">
        <f>SUM(DatosMenores!C29:C32)</f>
        <v>777</v>
      </c>
      <c r="U8" s="126">
        <f>DatosMenores!C33</f>
        <v>14</v>
      </c>
      <c r="V8" s="126">
        <f>DatosMenores!C34</f>
        <v>1916</v>
      </c>
      <c r="W8" s="126">
        <f>DatosMenores!C35</f>
        <v>321</v>
      </c>
      <c r="X8" s="126">
        <f>DatosMenores!C36</f>
        <v>0</v>
      </c>
      <c r="Y8" s="126">
        <f>DatosMenores!C38</f>
        <v>18</v>
      </c>
      <c r="Z8" s="126">
        <f>DatosMenores!C37</f>
        <v>10</v>
      </c>
      <c r="AA8" s="125">
        <f>DatosMenores!C39</f>
        <v>755</v>
      </c>
      <c r="AC8" s="110"/>
      <c r="AE8" s="127">
        <f>DatosMenores!C5</f>
        <v>34</v>
      </c>
      <c r="AF8" s="126">
        <f>DatosMenores!C6</f>
        <v>2598</v>
      </c>
      <c r="AG8" s="126">
        <f>DatosMenores!C7</f>
        <v>157</v>
      </c>
      <c r="AH8" s="126">
        <f>DatosMenores!C8</f>
        <v>268</v>
      </c>
      <c r="AI8" s="126">
        <f>DatosMenores!C9</f>
        <v>264</v>
      </c>
      <c r="AJ8" s="125">
        <f>DatosMenores!C10</f>
        <v>928</v>
      </c>
      <c r="AK8" s="126">
        <f>DatosMenores!C11</f>
        <v>1904</v>
      </c>
      <c r="AL8" s="126">
        <f>DatosMenores!C12</f>
        <v>336</v>
      </c>
      <c r="AM8" s="125">
        <f>DatosMenores!C13</f>
        <v>153</v>
      </c>
      <c r="AN8" s="110"/>
      <c r="AP8" s="127">
        <f>DatosMenores!C69</f>
        <v>772</v>
      </c>
      <c r="AQ8" s="127">
        <f>DatosMenores!C70</f>
        <v>238</v>
      </c>
      <c r="AR8" s="126">
        <f>DatosMenores!C71</f>
        <v>6100</v>
      </c>
      <c r="AS8" s="126">
        <f>DatosMenores!C74</f>
        <v>92</v>
      </c>
      <c r="AT8" s="126">
        <f>DatosMenores!C75</f>
        <v>105</v>
      </c>
      <c r="AU8" s="125">
        <f>DatosMenores!C76</f>
        <v>1</v>
      </c>
      <c r="AW8" s="148" t="s">
        <v>1663</v>
      </c>
      <c r="AX8" s="149">
        <f>DatosMenores!C70</f>
        <v>238</v>
      </c>
    </row>
    <row r="9" spans="1:50" ht="14.85" customHeight="1" x14ac:dyDescent="0.25">
      <c r="B9" s="130"/>
      <c r="C9" s="213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6100</v>
      </c>
    </row>
    <row r="10" spans="1:50" ht="29.85" customHeight="1" x14ac:dyDescent="0.25">
      <c r="C10" s="213"/>
      <c r="D10" s="125">
        <f>DatosMenores!C61</f>
        <v>2386</v>
      </c>
      <c r="E10" s="126">
        <f>DatosMenores!C62</f>
        <v>247</v>
      </c>
      <c r="F10" s="129">
        <f>DatosMenores!C63</f>
        <v>6</v>
      </c>
      <c r="G10" s="129">
        <f>DatosMenores!C64</f>
        <v>2056</v>
      </c>
      <c r="H10" s="129">
        <f>DatosMenores!C65</f>
        <v>771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19</v>
      </c>
      <c r="AF11" s="126">
        <f>DatosMenores!C15</f>
        <v>7</v>
      </c>
      <c r="AG11" s="126">
        <f>DatosMenores!C16</f>
        <v>177</v>
      </c>
      <c r="AH11" s="126">
        <f>DatosMenores!C17</f>
        <v>677</v>
      </c>
      <c r="AI11" s="126">
        <f>DatosMenores!C18</f>
        <v>113</v>
      </c>
      <c r="AJ11" s="126">
        <f>DatosMenores!C20</f>
        <v>245</v>
      </c>
      <c r="AK11" s="126">
        <f>DatosMenores!C21</f>
        <v>169</v>
      </c>
      <c r="AL11" s="125">
        <f>DatosMenores!C19</f>
        <v>3423</v>
      </c>
      <c r="AP11" s="127">
        <f>DatosMenores!C78</f>
        <v>14</v>
      </c>
      <c r="AQ11" s="126">
        <f>DatosMenores!C77</f>
        <v>54</v>
      </c>
      <c r="AR11" s="126">
        <f>DatosMenores!C79</f>
        <v>0</v>
      </c>
      <c r="AS11" s="127">
        <f>DatosMenores!C72</f>
        <v>0</v>
      </c>
      <c r="AT11" s="125">
        <f>DatosMenores!C73</f>
        <v>110</v>
      </c>
      <c r="AW11" s="148" t="s">
        <v>1804</v>
      </c>
      <c r="AX11" s="149">
        <f>DatosMenores!C73</f>
        <v>110</v>
      </c>
    </row>
    <row r="12" spans="1:50" ht="12.75" customHeight="1" x14ac:dyDescent="0.25">
      <c r="AW12" s="148" t="s">
        <v>1665</v>
      </c>
      <c r="AX12" s="149">
        <f>DatosMenores!C74</f>
        <v>92</v>
      </c>
    </row>
    <row r="13" spans="1:50" ht="12.75" customHeight="1" x14ac:dyDescent="0.25">
      <c r="AW13" s="148" t="s">
        <v>1016</v>
      </c>
      <c r="AX13" s="149">
        <f>DatosMenores!C75</f>
        <v>105</v>
      </c>
    </row>
    <row r="14" spans="1:50" ht="12.75" customHeight="1" x14ac:dyDescent="0.25">
      <c r="AW14" s="148" t="s">
        <v>1666</v>
      </c>
      <c r="AX14" s="149">
        <f>DatosMenores!C76</f>
        <v>1</v>
      </c>
    </row>
    <row r="15" spans="1:50" ht="12.75" customHeight="1" x14ac:dyDescent="0.25">
      <c r="AW15" s="148" t="s">
        <v>1667</v>
      </c>
      <c r="AX15" s="149">
        <f>DatosMenores!C77</f>
        <v>54</v>
      </c>
    </row>
    <row r="16" spans="1:50" ht="12.75" customHeight="1" x14ac:dyDescent="0.25">
      <c r="AW16" s="148" t="s">
        <v>260</v>
      </c>
      <c r="AX16" s="149">
        <f>DatosMenores!C78</f>
        <v>14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LAnzhPFEUYIXeLWoCt64wZignR6n9ZvZbkpiMlcs7OVw4PJV9GYqfllyFIwtgp//a2Q4mLH1TdScb1EtCtlOsQ==" saltValue="5U7yaKlu09XIO8LJQH8vm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C5397-A9F7-4385-A7B7-A229D17A2577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1805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378</v>
      </c>
      <c r="F4" s="162" t="s">
        <v>1812</v>
      </c>
      <c r="G4" s="164">
        <f>DatosViolenciaDoméstica!E67</f>
        <v>337</v>
      </c>
      <c r="H4" s="165"/>
    </row>
    <row r="5" spans="1:30" x14ac:dyDescent="0.2">
      <c r="C5" s="162" t="s">
        <v>8</v>
      </c>
      <c r="D5" s="163">
        <f>DatosViolenciaDoméstica!C6</f>
        <v>5266</v>
      </c>
      <c r="F5" s="162" t="s">
        <v>1813</v>
      </c>
      <c r="G5" s="166">
        <f>DatosViolenciaDoméstica!F67</f>
        <v>474</v>
      </c>
      <c r="H5" s="165"/>
    </row>
    <row r="6" spans="1:30" x14ac:dyDescent="0.2">
      <c r="C6" s="162" t="s">
        <v>1814</v>
      </c>
      <c r="D6" s="163">
        <f>DatosViolenciaDoméstica!C7</f>
        <v>637</v>
      </c>
    </row>
    <row r="7" spans="1:30" x14ac:dyDescent="0.2">
      <c r="C7" s="162" t="s">
        <v>55</v>
      </c>
      <c r="D7" s="163">
        <f>DatosViolenciaDoméstica!C8</f>
        <v>6</v>
      </c>
    </row>
    <row r="8" spans="1:30" x14ac:dyDescent="0.2">
      <c r="C8" s="162" t="s">
        <v>1815</v>
      </c>
      <c r="D8" s="163">
        <f>DatosViolenciaDoméstica!C9</f>
        <v>5</v>
      </c>
    </row>
    <row r="9" spans="1:30" x14ac:dyDescent="0.2">
      <c r="C9" s="162" t="s">
        <v>1816</v>
      </c>
      <c r="D9" s="163">
        <f>SUM(DatosViolenciaDoméstica!C10:C11)</f>
        <v>1</v>
      </c>
    </row>
    <row r="21" spans="6:32" x14ac:dyDescent="0.2">
      <c r="F21" s="167"/>
      <c r="G21" s="167"/>
    </row>
    <row r="22" spans="6:32" s="167" customFormat="1" ht="12.75" customHeight="1" x14ac:dyDescent="0.2">
      <c r="F22" s="168"/>
      <c r="G22" s="168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8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70qShn8hlRq2MxmmazjNDRXGTkEzZkHObPo6gGTEYG7AlVfR9RAUjFF2MnKc6lePl+rUHxwgst3EkIVXZxV8Kg==" saltValue="a+e8bF/161mjz8aLwLREb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6B89-B127-42DF-A567-A089F84068B5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9" t="s">
        <v>13</v>
      </c>
      <c r="B7" s="13" t="s">
        <v>14</v>
      </c>
      <c r="C7" s="14">
        <v>124347</v>
      </c>
      <c r="D7" s="14">
        <v>120461</v>
      </c>
      <c r="E7" s="15">
        <v>3.22594034583807E-2</v>
      </c>
    </row>
    <row r="8" spans="1:5" x14ac:dyDescent="0.25">
      <c r="A8" s="180"/>
      <c r="B8" s="13" t="s">
        <v>15</v>
      </c>
      <c r="C8" s="14">
        <v>111436</v>
      </c>
      <c r="D8" s="14">
        <v>198137</v>
      </c>
      <c r="E8" s="15">
        <v>-0.43758106764511401</v>
      </c>
    </row>
    <row r="9" spans="1:5" x14ac:dyDescent="0.25">
      <c r="A9" s="180"/>
      <c r="B9" s="13" t="s">
        <v>16</v>
      </c>
      <c r="C9" s="14">
        <v>154589</v>
      </c>
      <c r="D9" s="14">
        <v>145998</v>
      </c>
      <c r="E9" s="15">
        <v>5.8843271825641398E-2</v>
      </c>
    </row>
    <row r="10" spans="1:5" x14ac:dyDescent="0.25">
      <c r="A10" s="180"/>
      <c r="B10" s="13" t="s">
        <v>17</v>
      </c>
      <c r="C10" s="14">
        <v>1221</v>
      </c>
      <c r="D10" s="14">
        <v>1449</v>
      </c>
      <c r="E10" s="15">
        <v>-0.15734989648033099</v>
      </c>
    </row>
    <row r="11" spans="1:5" x14ac:dyDescent="0.25">
      <c r="A11" s="181"/>
      <c r="B11" s="13" t="s">
        <v>18</v>
      </c>
      <c r="C11" s="14">
        <v>118345</v>
      </c>
      <c r="D11" s="14">
        <v>107039</v>
      </c>
      <c r="E11" s="15">
        <v>0.105625052550939</v>
      </c>
    </row>
    <row r="12" spans="1:5" x14ac:dyDescent="0.25">
      <c r="A12" s="179" t="s">
        <v>19</v>
      </c>
      <c r="B12" s="13" t="s">
        <v>20</v>
      </c>
      <c r="C12" s="14">
        <v>32779</v>
      </c>
      <c r="D12" s="14">
        <v>31776</v>
      </c>
      <c r="E12" s="15">
        <v>3.1564702920443097E-2</v>
      </c>
    </row>
    <row r="13" spans="1:5" x14ac:dyDescent="0.25">
      <c r="A13" s="180"/>
      <c r="B13" s="13" t="s">
        <v>21</v>
      </c>
      <c r="C13" s="14">
        <v>9373</v>
      </c>
      <c r="D13" s="14">
        <v>10797</v>
      </c>
      <c r="E13" s="15">
        <v>-0.131888487542836</v>
      </c>
    </row>
    <row r="14" spans="1:5" x14ac:dyDescent="0.25">
      <c r="A14" s="181"/>
      <c r="B14" s="13" t="s">
        <v>22</v>
      </c>
      <c r="C14" s="14">
        <v>91540</v>
      </c>
      <c r="D14" s="14">
        <v>90118</v>
      </c>
      <c r="E14" s="15">
        <v>1.5779311569275801E-2</v>
      </c>
    </row>
    <row r="15" spans="1:5" x14ac:dyDescent="0.25">
      <c r="A15" s="179" t="s">
        <v>23</v>
      </c>
      <c r="B15" s="13" t="s">
        <v>24</v>
      </c>
      <c r="C15" s="14">
        <v>5873</v>
      </c>
      <c r="D15" s="14">
        <v>5737</v>
      </c>
      <c r="E15" s="15">
        <v>2.3705769565975199E-2</v>
      </c>
    </row>
    <row r="16" spans="1:5" x14ac:dyDescent="0.25">
      <c r="A16" s="180"/>
      <c r="B16" s="13" t="s">
        <v>25</v>
      </c>
      <c r="C16" s="14">
        <v>25727</v>
      </c>
      <c r="D16" s="14">
        <v>25434</v>
      </c>
      <c r="E16" s="15">
        <v>1.1520012581583699E-2</v>
      </c>
    </row>
    <row r="17" spans="1:5" x14ac:dyDescent="0.25">
      <c r="A17" s="180"/>
      <c r="B17" s="13" t="s">
        <v>26</v>
      </c>
      <c r="C17" s="14">
        <v>315</v>
      </c>
      <c r="D17" s="14">
        <v>302</v>
      </c>
      <c r="E17" s="15">
        <v>4.3046357615894003E-2</v>
      </c>
    </row>
    <row r="18" spans="1:5" x14ac:dyDescent="0.25">
      <c r="A18" s="180"/>
      <c r="B18" s="13" t="s">
        <v>27</v>
      </c>
      <c r="C18" s="14">
        <v>43</v>
      </c>
      <c r="D18" s="14">
        <v>38</v>
      </c>
      <c r="E18" s="15">
        <v>0.13157894736842099</v>
      </c>
    </row>
    <row r="19" spans="1:5" x14ac:dyDescent="0.25">
      <c r="A19" s="181"/>
      <c r="B19" s="13" t="s">
        <v>28</v>
      </c>
      <c r="C19" s="14">
        <v>1459</v>
      </c>
      <c r="D19" s="14">
        <v>1826</v>
      </c>
      <c r="E19" s="15">
        <v>-0.20098576122672501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48</v>
      </c>
      <c r="D23" s="14">
        <v>98</v>
      </c>
      <c r="E23" s="15">
        <v>-0.51020408163265296</v>
      </c>
    </row>
    <row r="24" spans="1:5" x14ac:dyDescent="0.25">
      <c r="A24" s="12" t="s">
        <v>31</v>
      </c>
      <c r="B24" s="17"/>
      <c r="C24" s="14">
        <v>246</v>
      </c>
      <c r="D24" s="14">
        <v>128</v>
      </c>
      <c r="E24" s="15">
        <v>0.921875</v>
      </c>
    </row>
    <row r="25" spans="1:5" x14ac:dyDescent="0.25">
      <c r="A25" s="12" t="s">
        <v>32</v>
      </c>
      <c r="B25" s="17"/>
      <c r="C25" s="14">
        <v>1513</v>
      </c>
      <c r="D25" s="14">
        <v>1666</v>
      </c>
      <c r="E25" s="15">
        <v>-9.1836734693877597E-2</v>
      </c>
    </row>
    <row r="26" spans="1:5" x14ac:dyDescent="0.25">
      <c r="A26" s="12" t="s">
        <v>33</v>
      </c>
      <c r="B26" s="17"/>
      <c r="C26" s="14">
        <v>1691</v>
      </c>
      <c r="D26" s="14">
        <v>2035</v>
      </c>
      <c r="E26" s="15">
        <v>-0.16904176904176901</v>
      </c>
    </row>
    <row r="27" spans="1:5" x14ac:dyDescent="0.25">
      <c r="A27" s="12" t="s">
        <v>34</v>
      </c>
      <c r="B27" s="17"/>
      <c r="C27" s="14">
        <v>109</v>
      </c>
      <c r="D27" s="14">
        <v>100</v>
      </c>
      <c r="E27" s="15">
        <v>0.09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24750</v>
      </c>
      <c r="D31" s="14">
        <v>23575</v>
      </c>
      <c r="E31" s="15">
        <v>4.9840933191940599E-2</v>
      </c>
    </row>
    <row r="32" spans="1:5" x14ac:dyDescent="0.25">
      <c r="A32" s="179" t="s">
        <v>37</v>
      </c>
      <c r="B32" s="13" t="s">
        <v>38</v>
      </c>
      <c r="C32" s="14">
        <v>4628</v>
      </c>
      <c r="D32" s="14">
        <v>4349</v>
      </c>
      <c r="E32" s="15">
        <v>6.4152678776730296E-2</v>
      </c>
    </row>
    <row r="33" spans="1:5" x14ac:dyDescent="0.25">
      <c r="A33" s="180"/>
      <c r="B33" s="13" t="s">
        <v>39</v>
      </c>
      <c r="C33" s="14">
        <v>4678</v>
      </c>
      <c r="D33" s="14">
        <v>4478</v>
      </c>
      <c r="E33" s="15">
        <v>4.4662795891022802E-2</v>
      </c>
    </row>
    <row r="34" spans="1:5" x14ac:dyDescent="0.25">
      <c r="A34" s="180"/>
      <c r="B34" s="13" t="s">
        <v>40</v>
      </c>
      <c r="C34" s="14">
        <v>700</v>
      </c>
      <c r="D34" s="14">
        <v>747</v>
      </c>
      <c r="E34" s="15">
        <v>-6.2918340026773795E-2</v>
      </c>
    </row>
    <row r="35" spans="1:5" x14ac:dyDescent="0.25">
      <c r="A35" s="180"/>
      <c r="B35" s="13" t="s">
        <v>41</v>
      </c>
      <c r="C35" s="14">
        <v>818</v>
      </c>
      <c r="D35" s="14">
        <v>804</v>
      </c>
      <c r="E35" s="15">
        <v>1.7412935323383099E-2</v>
      </c>
    </row>
    <row r="36" spans="1:5" x14ac:dyDescent="0.25">
      <c r="A36" s="181"/>
      <c r="B36" s="13" t="s">
        <v>42</v>
      </c>
      <c r="C36" s="14">
        <v>13555</v>
      </c>
      <c r="D36" s="14">
        <v>13336</v>
      </c>
      <c r="E36" s="15">
        <v>1.6421715656868601E-2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39484</v>
      </c>
      <c r="D40" s="14">
        <v>36114</v>
      </c>
      <c r="E40" s="15">
        <v>9.3315611674142998E-2</v>
      </c>
    </row>
    <row r="41" spans="1:5" x14ac:dyDescent="0.25">
      <c r="A41" s="12" t="s">
        <v>45</v>
      </c>
      <c r="B41" s="17"/>
      <c r="C41" s="14">
        <v>20880</v>
      </c>
      <c r="D41" s="14">
        <v>20331</v>
      </c>
      <c r="E41" s="15">
        <v>2.70030987162461E-2</v>
      </c>
    </row>
    <row r="42" spans="1:5" x14ac:dyDescent="0.25">
      <c r="A42" s="16"/>
    </row>
    <row r="43" spans="1:5" x14ac:dyDescent="0.25">
      <c r="A43" s="182" t="s">
        <v>46</v>
      </c>
      <c r="B43" s="182"/>
      <c r="C43" s="182"/>
      <c r="D43" s="182"/>
      <c r="E43" s="182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9" t="s">
        <v>47</v>
      </c>
      <c r="B45" s="13" t="s">
        <v>14</v>
      </c>
      <c r="C45" s="14">
        <v>17992</v>
      </c>
      <c r="D45" s="14">
        <v>16986</v>
      </c>
      <c r="E45" s="15">
        <v>5.9225244318850803E-2</v>
      </c>
    </row>
    <row r="46" spans="1:5" x14ac:dyDescent="0.25">
      <c r="A46" s="180"/>
      <c r="B46" s="13" t="s">
        <v>48</v>
      </c>
      <c r="C46" s="14">
        <v>382</v>
      </c>
      <c r="D46" s="14">
        <v>416</v>
      </c>
      <c r="E46" s="15">
        <v>-8.1730769230769204E-2</v>
      </c>
    </row>
    <row r="47" spans="1:5" x14ac:dyDescent="0.25">
      <c r="A47" s="180"/>
      <c r="B47" s="13" t="s">
        <v>49</v>
      </c>
      <c r="C47" s="14">
        <v>25727</v>
      </c>
      <c r="D47" s="14">
        <v>25434</v>
      </c>
      <c r="E47" s="15">
        <v>1.1520012581583699E-2</v>
      </c>
    </row>
    <row r="48" spans="1:5" x14ac:dyDescent="0.25">
      <c r="A48" s="181"/>
      <c r="B48" s="13" t="s">
        <v>18</v>
      </c>
      <c r="C48" s="14">
        <v>16894</v>
      </c>
      <c r="D48" s="14">
        <v>14968</v>
      </c>
      <c r="E48" s="15">
        <v>0.128674505611972</v>
      </c>
    </row>
    <row r="49" spans="1:5" x14ac:dyDescent="0.25">
      <c r="A49" s="179" t="s">
        <v>50</v>
      </c>
      <c r="B49" s="13" t="s">
        <v>51</v>
      </c>
      <c r="C49" s="14">
        <v>18712</v>
      </c>
      <c r="D49" s="14">
        <v>18979</v>
      </c>
      <c r="E49" s="15">
        <v>-1.4068180620686E-2</v>
      </c>
    </row>
    <row r="50" spans="1:5" x14ac:dyDescent="0.25">
      <c r="A50" s="180"/>
      <c r="B50" s="13" t="s">
        <v>52</v>
      </c>
      <c r="C50" s="14">
        <v>1477</v>
      </c>
      <c r="D50" s="14">
        <v>1176</v>
      </c>
      <c r="E50" s="15">
        <v>0.25595238095238099</v>
      </c>
    </row>
    <row r="51" spans="1:5" x14ac:dyDescent="0.25">
      <c r="A51" s="180"/>
      <c r="B51" s="13" t="s">
        <v>53</v>
      </c>
      <c r="C51" s="14">
        <v>4048</v>
      </c>
      <c r="D51" s="14">
        <v>4417</v>
      </c>
      <c r="E51" s="15">
        <v>-8.3540864840389403E-2</v>
      </c>
    </row>
    <row r="52" spans="1:5" x14ac:dyDescent="0.25">
      <c r="A52" s="181"/>
      <c r="B52" s="13" t="s">
        <v>54</v>
      </c>
      <c r="C52" s="14">
        <v>741</v>
      </c>
      <c r="D52" s="14">
        <v>726</v>
      </c>
      <c r="E52" s="15">
        <v>2.0661157024793399E-2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9" t="s">
        <v>56</v>
      </c>
      <c r="B56" s="13" t="s">
        <v>49</v>
      </c>
      <c r="C56" s="14">
        <v>348</v>
      </c>
      <c r="D56" s="14">
        <v>302</v>
      </c>
      <c r="E56" s="15">
        <v>0.15231788079470199</v>
      </c>
    </row>
    <row r="57" spans="1:5" x14ac:dyDescent="0.25">
      <c r="A57" s="180"/>
      <c r="B57" s="13" t="s">
        <v>48</v>
      </c>
      <c r="C57" s="14">
        <v>2</v>
      </c>
      <c r="D57" s="14">
        <v>0</v>
      </c>
      <c r="E57" s="15">
        <v>0</v>
      </c>
    </row>
    <row r="58" spans="1:5" x14ac:dyDescent="0.25">
      <c r="A58" s="180"/>
      <c r="B58" s="13" t="s">
        <v>14</v>
      </c>
      <c r="C58" s="14">
        <v>766</v>
      </c>
      <c r="D58" s="14">
        <v>759</v>
      </c>
      <c r="E58" s="15">
        <v>9.22266139657444E-3</v>
      </c>
    </row>
    <row r="59" spans="1:5" x14ac:dyDescent="0.25">
      <c r="A59" s="180"/>
      <c r="B59" s="13" t="s">
        <v>18</v>
      </c>
      <c r="C59" s="14">
        <v>749</v>
      </c>
      <c r="D59" s="14">
        <v>698</v>
      </c>
      <c r="E59" s="15">
        <v>7.3065902578796596E-2</v>
      </c>
    </row>
    <row r="60" spans="1:5" x14ac:dyDescent="0.25">
      <c r="A60" s="180"/>
      <c r="B60" s="13" t="s">
        <v>57</v>
      </c>
      <c r="C60" s="14">
        <v>166</v>
      </c>
      <c r="D60" s="14">
        <v>133</v>
      </c>
      <c r="E60" s="15">
        <v>0.24812030075187999</v>
      </c>
    </row>
    <row r="61" spans="1:5" x14ac:dyDescent="0.25">
      <c r="A61" s="181"/>
      <c r="B61" s="13" t="s">
        <v>58</v>
      </c>
      <c r="C61" s="14">
        <v>10</v>
      </c>
      <c r="D61" s="14">
        <v>5</v>
      </c>
      <c r="E61" s="15">
        <v>1</v>
      </c>
    </row>
    <row r="62" spans="1:5" x14ac:dyDescent="0.25">
      <c r="A62" s="179" t="s">
        <v>59</v>
      </c>
      <c r="B62" s="13" t="s">
        <v>60</v>
      </c>
      <c r="C62" s="14">
        <v>426</v>
      </c>
      <c r="D62" s="14">
        <v>417</v>
      </c>
      <c r="E62" s="15">
        <v>2.15827338129496E-2</v>
      </c>
    </row>
    <row r="63" spans="1:5" x14ac:dyDescent="0.25">
      <c r="A63" s="180"/>
      <c r="B63" s="13" t="s">
        <v>53</v>
      </c>
      <c r="C63" s="14">
        <v>29</v>
      </c>
      <c r="D63" s="14">
        <v>29</v>
      </c>
      <c r="E63" s="15">
        <v>0</v>
      </c>
    </row>
    <row r="64" spans="1:5" x14ac:dyDescent="0.25">
      <c r="A64" s="181"/>
      <c r="B64" s="13" t="s">
        <v>61</v>
      </c>
      <c r="C64" s="14">
        <v>15</v>
      </c>
      <c r="D64" s="14">
        <v>13</v>
      </c>
      <c r="E64" s="15">
        <v>0.15384615384615399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3</v>
      </c>
      <c r="D68" s="14">
        <v>6</v>
      </c>
      <c r="E68" s="15">
        <v>-0.5</v>
      </c>
    </row>
    <row r="69" spans="1:5" x14ac:dyDescent="0.25">
      <c r="A69" s="12" t="s">
        <v>31</v>
      </c>
      <c r="B69" s="17"/>
      <c r="C69" s="14">
        <v>3</v>
      </c>
      <c r="D69" s="14">
        <v>1</v>
      </c>
      <c r="E69" s="15">
        <v>2</v>
      </c>
    </row>
    <row r="70" spans="1:5" x14ac:dyDescent="0.25">
      <c r="A70" s="12" t="s">
        <v>32</v>
      </c>
      <c r="B70" s="17"/>
      <c r="C70" s="14">
        <v>23</v>
      </c>
      <c r="D70" s="14">
        <v>14</v>
      </c>
      <c r="E70" s="15">
        <v>0.64285714285714302</v>
      </c>
    </row>
    <row r="71" spans="1:5" x14ac:dyDescent="0.25">
      <c r="A71" s="12" t="s">
        <v>33</v>
      </c>
      <c r="B71" s="17"/>
      <c r="C71" s="14">
        <v>27</v>
      </c>
      <c r="D71" s="14">
        <v>14</v>
      </c>
      <c r="E71" s="15">
        <v>0.92857142857142805</v>
      </c>
    </row>
    <row r="72" spans="1:5" x14ac:dyDescent="0.25">
      <c r="A72" s="12" t="s">
        <v>34</v>
      </c>
      <c r="B72" s="17"/>
      <c r="C72" s="14">
        <v>2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3"/>
      <c r="B76" s="13" t="s">
        <v>44</v>
      </c>
      <c r="C76" s="14">
        <v>56</v>
      </c>
      <c r="D76" s="14">
        <v>42</v>
      </c>
      <c r="E76" s="15">
        <v>0.33333333333333298</v>
      </c>
    </row>
    <row r="77" spans="1:5" x14ac:dyDescent="0.25">
      <c r="A77" s="184"/>
      <c r="B77" s="13" t="s">
        <v>53</v>
      </c>
      <c r="C77" s="14">
        <v>13</v>
      </c>
      <c r="D77" s="14">
        <v>17</v>
      </c>
      <c r="E77" s="15">
        <v>-0.23529411764705899</v>
      </c>
    </row>
    <row r="78" spans="1:5" x14ac:dyDescent="0.25">
      <c r="A78" s="184"/>
      <c r="B78" s="13" t="s">
        <v>60</v>
      </c>
      <c r="C78" s="14">
        <v>38</v>
      </c>
      <c r="D78" s="14">
        <v>25</v>
      </c>
      <c r="E78" s="15">
        <v>0.52</v>
      </c>
    </row>
    <row r="79" spans="1:5" x14ac:dyDescent="0.25">
      <c r="A79" s="184"/>
      <c r="B79" s="13" t="s">
        <v>64</v>
      </c>
      <c r="C79" s="14">
        <v>20</v>
      </c>
      <c r="D79" s="14">
        <v>29</v>
      </c>
      <c r="E79" s="15">
        <v>-0.31034482758620702</v>
      </c>
    </row>
    <row r="80" spans="1:5" x14ac:dyDescent="0.25">
      <c r="A80" s="185"/>
      <c r="B80" s="13" t="s">
        <v>65</v>
      </c>
      <c r="C80" s="14">
        <v>15</v>
      </c>
      <c r="D80" s="14">
        <v>12</v>
      </c>
      <c r="E80" s="15">
        <v>0.25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9" t="s">
        <v>67</v>
      </c>
      <c r="B84" s="13" t="s">
        <v>68</v>
      </c>
      <c r="C84" s="14">
        <v>21349</v>
      </c>
      <c r="D84" s="14">
        <v>14352</v>
      </c>
      <c r="E84" s="15">
        <v>0.487527870680044</v>
      </c>
    </row>
    <row r="85" spans="1:5" x14ac:dyDescent="0.25">
      <c r="A85" s="181"/>
      <c r="B85" s="13" t="s">
        <v>69</v>
      </c>
      <c r="C85" s="14">
        <v>1178</v>
      </c>
      <c r="D85" s="14">
        <v>1121</v>
      </c>
      <c r="E85" s="15">
        <v>5.0847457627118599E-2</v>
      </c>
    </row>
    <row r="86" spans="1:5" x14ac:dyDescent="0.25">
      <c r="A86" s="179" t="s">
        <v>70</v>
      </c>
      <c r="B86" s="13" t="s">
        <v>68</v>
      </c>
      <c r="C86" s="14">
        <v>20211</v>
      </c>
      <c r="D86" s="14">
        <v>16514</v>
      </c>
      <c r="E86" s="15">
        <v>0.22387065520164701</v>
      </c>
    </row>
    <row r="87" spans="1:5" x14ac:dyDescent="0.25">
      <c r="A87" s="181"/>
      <c r="B87" s="13" t="s">
        <v>69</v>
      </c>
      <c r="C87" s="14">
        <v>11006</v>
      </c>
      <c r="D87" s="14">
        <v>9826</v>
      </c>
      <c r="E87" s="15">
        <v>0.12008955831467499</v>
      </c>
    </row>
    <row r="88" spans="1:5" x14ac:dyDescent="0.25">
      <c r="A88" s="179" t="s">
        <v>71</v>
      </c>
      <c r="B88" s="13" t="s">
        <v>68</v>
      </c>
      <c r="C88" s="14">
        <v>1673</v>
      </c>
      <c r="D88" s="14">
        <v>1506</v>
      </c>
      <c r="E88" s="15">
        <v>0.110889774236388</v>
      </c>
    </row>
    <row r="89" spans="1:5" x14ac:dyDescent="0.25">
      <c r="A89" s="181"/>
      <c r="B89" s="13" t="s">
        <v>69</v>
      </c>
      <c r="C89" s="14">
        <v>582</v>
      </c>
      <c r="D89" s="14">
        <v>621</v>
      </c>
      <c r="E89" s="15">
        <v>-6.2801932367149801E-2</v>
      </c>
    </row>
    <row r="90" spans="1:5" x14ac:dyDescent="0.25">
      <c r="A90" s="179" t="s">
        <v>72</v>
      </c>
      <c r="B90" s="13" t="s">
        <v>68</v>
      </c>
      <c r="C90" s="19"/>
      <c r="D90" s="19"/>
      <c r="E90" s="15">
        <v>0</v>
      </c>
    </row>
    <row r="91" spans="1:5" x14ac:dyDescent="0.25">
      <c r="A91" s="181"/>
      <c r="B91" s="13" t="s">
        <v>69</v>
      </c>
      <c r="C91" s="19"/>
      <c r="D91" s="19"/>
      <c r="E91" s="15">
        <v>0</v>
      </c>
    </row>
    <row r="92" spans="1:5" x14ac:dyDescent="0.25">
      <c r="A92" s="16"/>
    </row>
    <row r="93" spans="1:5" x14ac:dyDescent="0.25">
      <c r="A93" s="182" t="s">
        <v>73</v>
      </c>
      <c r="B93" s="182"/>
      <c r="C93" s="182"/>
      <c r="D93" s="182"/>
      <c r="E93" s="182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8"/>
      <c r="B95" s="17"/>
      <c r="C95" s="14">
        <v>10844</v>
      </c>
      <c r="D95" s="14">
        <v>9843</v>
      </c>
      <c r="E95" s="15">
        <v>0.101696637204104</v>
      </c>
    </row>
    <row r="96" spans="1:5" x14ac:dyDescent="0.25">
      <c r="A96" s="12" t="s">
        <v>74</v>
      </c>
      <c r="B96" s="17"/>
      <c r="C96" s="14">
        <v>3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12670</v>
      </c>
      <c r="D100" s="14">
        <v>12291</v>
      </c>
      <c r="E100" s="15">
        <v>3.0835570742819899E-2</v>
      </c>
    </row>
    <row r="101" spans="1:5" x14ac:dyDescent="0.25">
      <c r="A101" s="12" t="s">
        <v>77</v>
      </c>
      <c r="B101" s="17"/>
      <c r="C101" s="14">
        <v>6027</v>
      </c>
      <c r="D101" s="14">
        <v>6855</v>
      </c>
      <c r="E101" s="15">
        <v>-0.120787746170678</v>
      </c>
    </row>
    <row r="102" spans="1:5" x14ac:dyDescent="0.25">
      <c r="A102" s="12" t="s">
        <v>74</v>
      </c>
      <c r="B102" s="17"/>
      <c r="C102" s="14">
        <v>100</v>
      </c>
      <c r="D102" s="14">
        <v>117</v>
      </c>
      <c r="E102" s="15">
        <v>-0.145299145299145</v>
      </c>
    </row>
    <row r="103" spans="1:5" x14ac:dyDescent="0.25">
      <c r="A103" s="16"/>
    </row>
    <row r="104" spans="1:5" x14ac:dyDescent="0.25">
      <c r="A104" s="182" t="s">
        <v>78</v>
      </c>
      <c r="B104" s="182"/>
      <c r="C104" s="182"/>
      <c r="D104" s="182"/>
      <c r="E104" s="182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9" t="s">
        <v>76</v>
      </c>
      <c r="B106" s="13" t="s">
        <v>79</v>
      </c>
      <c r="C106" s="14">
        <v>8205</v>
      </c>
      <c r="D106" s="14">
        <v>7395</v>
      </c>
      <c r="E106" s="15">
        <v>0.109533468559838</v>
      </c>
    </row>
    <row r="107" spans="1:5" x14ac:dyDescent="0.25">
      <c r="A107" s="180"/>
      <c r="B107" s="13" t="s">
        <v>80</v>
      </c>
      <c r="C107" s="14">
        <v>4047</v>
      </c>
      <c r="D107" s="14">
        <v>3708</v>
      </c>
      <c r="E107" s="15">
        <v>9.1423948220064694E-2</v>
      </c>
    </row>
    <row r="108" spans="1:5" x14ac:dyDescent="0.25">
      <c r="A108" s="181"/>
      <c r="B108" s="13" t="s">
        <v>81</v>
      </c>
      <c r="C108" s="14">
        <v>2491</v>
      </c>
      <c r="D108" s="14">
        <v>2176</v>
      </c>
      <c r="E108" s="15">
        <v>0.144761029411765</v>
      </c>
    </row>
    <row r="109" spans="1:5" x14ac:dyDescent="0.25">
      <c r="A109" s="179" t="s">
        <v>77</v>
      </c>
      <c r="B109" s="13" t="s">
        <v>82</v>
      </c>
      <c r="C109" s="14">
        <v>710</v>
      </c>
      <c r="D109" s="14">
        <v>626</v>
      </c>
      <c r="E109" s="15">
        <v>0.13418530351437699</v>
      </c>
    </row>
    <row r="110" spans="1:5" x14ac:dyDescent="0.25">
      <c r="A110" s="181"/>
      <c r="B110" s="13" t="s">
        <v>81</v>
      </c>
      <c r="C110" s="14">
        <v>4467</v>
      </c>
      <c r="D110" s="14">
        <v>4243</v>
      </c>
      <c r="E110" s="15">
        <v>5.2792835258072102E-2</v>
      </c>
    </row>
    <row r="111" spans="1:5" x14ac:dyDescent="0.25">
      <c r="A111" s="12" t="s">
        <v>74</v>
      </c>
      <c r="B111" s="17"/>
      <c r="C111" s="14">
        <v>554</v>
      </c>
      <c r="D111" s="14">
        <v>309</v>
      </c>
      <c r="E111" s="15">
        <v>0.79288025889967595</v>
      </c>
    </row>
    <row r="112" spans="1:5" x14ac:dyDescent="0.25">
      <c r="A112" s="16"/>
    </row>
    <row r="113" spans="1:5" x14ac:dyDescent="0.25">
      <c r="A113" s="182" t="s">
        <v>83</v>
      </c>
      <c r="B113" s="182"/>
      <c r="C113" s="182"/>
      <c r="D113" s="182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9" t="s">
        <v>76</v>
      </c>
      <c r="B115" s="13" t="s">
        <v>79</v>
      </c>
      <c r="C115" s="14">
        <v>732</v>
      </c>
      <c r="D115" s="14">
        <v>573</v>
      </c>
      <c r="E115" s="15">
        <v>0.27748691099476402</v>
      </c>
    </row>
    <row r="116" spans="1:5" x14ac:dyDescent="0.25">
      <c r="A116" s="180"/>
      <c r="B116" s="13" t="s">
        <v>80</v>
      </c>
      <c r="C116" s="14">
        <v>270</v>
      </c>
      <c r="D116" s="14">
        <v>240</v>
      </c>
      <c r="E116" s="15">
        <v>0.125</v>
      </c>
    </row>
    <row r="117" spans="1:5" x14ac:dyDescent="0.25">
      <c r="A117" s="181"/>
      <c r="B117" s="13" t="s">
        <v>81</v>
      </c>
      <c r="C117" s="14">
        <v>315</v>
      </c>
      <c r="D117" s="14">
        <v>257</v>
      </c>
      <c r="E117" s="15">
        <v>0.22568093385214</v>
      </c>
    </row>
    <row r="118" spans="1:5" x14ac:dyDescent="0.25">
      <c r="A118" s="179" t="s">
        <v>77</v>
      </c>
      <c r="B118" s="13" t="s">
        <v>82</v>
      </c>
      <c r="C118" s="14">
        <v>51</v>
      </c>
      <c r="D118" s="14">
        <v>66</v>
      </c>
      <c r="E118" s="15">
        <v>-0.22727272727272699</v>
      </c>
    </row>
    <row r="119" spans="1:5" x14ac:dyDescent="0.25">
      <c r="A119" s="181"/>
      <c r="B119" s="13" t="s">
        <v>81</v>
      </c>
      <c r="C119" s="14">
        <v>288</v>
      </c>
      <c r="D119" s="14">
        <v>259</v>
      </c>
      <c r="E119" s="15">
        <v>0.111969111969112</v>
      </c>
    </row>
    <row r="120" spans="1:5" x14ac:dyDescent="0.25">
      <c r="A120" s="12" t="s">
        <v>74</v>
      </c>
      <c r="B120" s="17"/>
      <c r="C120" s="14">
        <v>50</v>
      </c>
      <c r="D120" s="14">
        <v>41</v>
      </c>
      <c r="E120" s="15">
        <v>0.219512195121951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9" t="s">
        <v>85</v>
      </c>
      <c r="B124" s="13" t="s">
        <v>86</v>
      </c>
      <c r="C124" s="19"/>
      <c r="D124" s="19"/>
      <c r="E124" s="15">
        <v>0</v>
      </c>
    </row>
    <row r="125" spans="1:5" x14ac:dyDescent="0.25">
      <c r="A125" s="181"/>
      <c r="B125" s="13" t="s">
        <v>87</v>
      </c>
      <c r="C125" s="19"/>
      <c r="D125" s="19"/>
      <c r="E125" s="15">
        <v>0</v>
      </c>
    </row>
    <row r="126" spans="1:5" x14ac:dyDescent="0.25">
      <c r="A126" s="179" t="s">
        <v>88</v>
      </c>
      <c r="B126" s="13" t="s">
        <v>86</v>
      </c>
      <c r="C126" s="14">
        <v>10100</v>
      </c>
      <c r="D126" s="14">
        <v>8065</v>
      </c>
      <c r="E126" s="15">
        <v>0.252324860508369</v>
      </c>
    </row>
    <row r="127" spans="1:5" x14ac:dyDescent="0.25">
      <c r="A127" s="181"/>
      <c r="B127" s="13" t="s">
        <v>87</v>
      </c>
      <c r="C127" s="14">
        <v>13471</v>
      </c>
      <c r="D127" s="14">
        <v>11353</v>
      </c>
      <c r="E127" s="15">
        <v>0.18655861886726</v>
      </c>
    </row>
    <row r="128" spans="1:5" x14ac:dyDescent="0.25">
      <c r="A128" s="179" t="s">
        <v>89</v>
      </c>
      <c r="B128" s="13" t="s">
        <v>86</v>
      </c>
      <c r="C128" s="14">
        <v>37133</v>
      </c>
      <c r="D128" s="14">
        <v>38974</v>
      </c>
      <c r="E128" s="15">
        <v>-4.7236619284651303E-2</v>
      </c>
    </row>
    <row r="129" spans="1:5" x14ac:dyDescent="0.25">
      <c r="A129" s="181"/>
      <c r="B129" s="13" t="s">
        <v>87</v>
      </c>
      <c r="C129" s="14">
        <v>59391</v>
      </c>
      <c r="D129" s="14">
        <v>63505</v>
      </c>
      <c r="E129" s="15">
        <v>-6.4782300606251494E-2</v>
      </c>
    </row>
    <row r="130" spans="1:5" x14ac:dyDescent="0.25">
      <c r="A130" s="179" t="s">
        <v>90</v>
      </c>
      <c r="B130" s="13" t="s">
        <v>86</v>
      </c>
      <c r="C130" s="14">
        <v>257</v>
      </c>
      <c r="D130" s="14">
        <v>146</v>
      </c>
      <c r="E130" s="15">
        <v>0.76027397260273999</v>
      </c>
    </row>
    <row r="131" spans="1:5" x14ac:dyDescent="0.25">
      <c r="A131" s="181"/>
      <c r="B131" s="13" t="s">
        <v>87</v>
      </c>
      <c r="C131" s="14">
        <v>366</v>
      </c>
      <c r="D131" s="14">
        <v>185</v>
      </c>
      <c r="E131" s="15">
        <v>0.97837837837837804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9" t="s">
        <v>92</v>
      </c>
      <c r="B135" s="13" t="s">
        <v>93</v>
      </c>
      <c r="C135" s="14">
        <v>1731</v>
      </c>
      <c r="D135" s="14">
        <v>1411</v>
      </c>
      <c r="E135" s="15">
        <v>0.22678951098511699</v>
      </c>
    </row>
    <row r="136" spans="1:5" x14ac:dyDescent="0.25">
      <c r="A136" s="181"/>
      <c r="B136" s="13" t="s">
        <v>94</v>
      </c>
      <c r="C136" s="14">
        <v>628</v>
      </c>
      <c r="D136" s="14">
        <v>595</v>
      </c>
      <c r="E136" s="15">
        <v>5.5462184873949598E-2</v>
      </c>
    </row>
    <row r="137" spans="1:5" x14ac:dyDescent="0.25">
      <c r="A137" s="179" t="s">
        <v>95</v>
      </c>
      <c r="B137" s="13" t="s">
        <v>93</v>
      </c>
      <c r="C137" s="14">
        <v>2</v>
      </c>
      <c r="D137" s="14">
        <v>0</v>
      </c>
      <c r="E137" s="15">
        <v>0</v>
      </c>
    </row>
    <row r="138" spans="1:5" x14ac:dyDescent="0.25">
      <c r="A138" s="181"/>
      <c r="B138" s="13" t="s">
        <v>94</v>
      </c>
      <c r="C138" s="14">
        <v>1</v>
      </c>
      <c r="D138" s="14">
        <v>2</v>
      </c>
      <c r="E138" s="15">
        <v>-0.5</v>
      </c>
    </row>
    <row r="139" spans="1:5" x14ac:dyDescent="0.25">
      <c r="A139" s="179" t="s">
        <v>96</v>
      </c>
      <c r="B139" s="13" t="s">
        <v>93</v>
      </c>
      <c r="C139" s="14">
        <v>122</v>
      </c>
      <c r="D139" s="14">
        <v>156</v>
      </c>
      <c r="E139" s="15">
        <v>-0.21794871794871801</v>
      </c>
    </row>
    <row r="140" spans="1:5" x14ac:dyDescent="0.25">
      <c r="A140" s="181"/>
      <c r="B140" s="13" t="s">
        <v>97</v>
      </c>
      <c r="C140" s="14">
        <v>16</v>
      </c>
      <c r="D140" s="14">
        <v>29</v>
      </c>
      <c r="E140" s="15">
        <v>-0.44827586206896503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1191</v>
      </c>
      <c r="D144" s="14">
        <v>1172</v>
      </c>
      <c r="E144" s="15">
        <v>1.62116040955631E-2</v>
      </c>
    </row>
    <row r="145" spans="1:5" x14ac:dyDescent="0.25">
      <c r="A145" s="179" t="s">
        <v>100</v>
      </c>
      <c r="B145" s="13" t="s">
        <v>101</v>
      </c>
      <c r="C145" s="14">
        <v>44</v>
      </c>
      <c r="D145" s="14">
        <v>41</v>
      </c>
      <c r="E145" s="15">
        <v>7.3170731707317097E-2</v>
      </c>
    </row>
    <row r="146" spans="1:5" x14ac:dyDescent="0.25">
      <c r="A146" s="180"/>
      <c r="B146" s="13" t="s">
        <v>102</v>
      </c>
      <c r="C146" s="14">
        <v>570</v>
      </c>
      <c r="D146" s="14">
        <v>660</v>
      </c>
      <c r="E146" s="15">
        <v>-0.13636363636363599</v>
      </c>
    </row>
    <row r="147" spans="1:5" x14ac:dyDescent="0.25">
      <c r="A147" s="180"/>
      <c r="B147" s="13" t="s">
        <v>103</v>
      </c>
      <c r="C147" s="14">
        <v>86</v>
      </c>
      <c r="D147" s="14">
        <v>51</v>
      </c>
      <c r="E147" s="15">
        <v>0.68627450980392102</v>
      </c>
    </row>
    <row r="148" spans="1:5" x14ac:dyDescent="0.25">
      <c r="A148" s="180"/>
      <c r="B148" s="13" t="s">
        <v>104</v>
      </c>
      <c r="C148" s="14">
        <v>38</v>
      </c>
      <c r="D148" s="14">
        <v>0</v>
      </c>
      <c r="E148" s="15">
        <v>0</v>
      </c>
    </row>
    <row r="149" spans="1:5" x14ac:dyDescent="0.25">
      <c r="A149" s="180"/>
      <c r="B149" s="13" t="s">
        <v>105</v>
      </c>
      <c r="C149" s="14">
        <v>416</v>
      </c>
      <c r="D149" s="14">
        <v>230</v>
      </c>
      <c r="E149" s="15">
        <v>0.80869565217391304</v>
      </c>
    </row>
    <row r="150" spans="1:5" x14ac:dyDescent="0.25">
      <c r="A150" s="181"/>
      <c r="B150" s="13" t="s">
        <v>106</v>
      </c>
      <c r="C150" s="14">
        <v>37</v>
      </c>
      <c r="D150" s="14">
        <v>190</v>
      </c>
      <c r="E150" s="15">
        <v>-0.80526315789473701</v>
      </c>
    </row>
    <row r="151" spans="1:5" x14ac:dyDescent="0.25">
      <c r="A151" s="179" t="s">
        <v>107</v>
      </c>
      <c r="B151" s="13" t="s">
        <v>108</v>
      </c>
      <c r="C151" s="14">
        <v>228</v>
      </c>
      <c r="D151" s="14">
        <v>451</v>
      </c>
      <c r="E151" s="15">
        <v>-0.494456762749446</v>
      </c>
    </row>
    <row r="152" spans="1:5" x14ac:dyDescent="0.25">
      <c r="A152" s="181"/>
      <c r="B152" s="13" t="s">
        <v>109</v>
      </c>
      <c r="C152" s="14">
        <v>633</v>
      </c>
      <c r="D152" s="14">
        <v>623</v>
      </c>
      <c r="E152" s="15">
        <v>1.6051364365971099E-2</v>
      </c>
    </row>
    <row r="153" spans="1:5" x14ac:dyDescent="0.25">
      <c r="A153" s="179" t="s">
        <v>110</v>
      </c>
      <c r="B153" s="13" t="s">
        <v>14</v>
      </c>
      <c r="C153" s="14">
        <v>60</v>
      </c>
      <c r="D153" s="14">
        <v>282</v>
      </c>
      <c r="E153" s="15">
        <v>-0.78723404255319096</v>
      </c>
    </row>
    <row r="154" spans="1:5" x14ac:dyDescent="0.25">
      <c r="A154" s="181"/>
      <c r="B154" s="13" t="s">
        <v>18</v>
      </c>
      <c r="C154" s="14">
        <v>390</v>
      </c>
      <c r="D154" s="14">
        <v>380</v>
      </c>
      <c r="E154" s="15">
        <v>2.6315789473684199E-2</v>
      </c>
    </row>
    <row r="155" spans="1:5" x14ac:dyDescent="0.25">
      <c r="A155" s="12" t="s">
        <v>111</v>
      </c>
      <c r="B155" s="17"/>
      <c r="C155" s="14">
        <v>2</v>
      </c>
      <c r="D155" s="14">
        <v>4</v>
      </c>
      <c r="E155" s="15">
        <v>-0.5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9" t="s">
        <v>113</v>
      </c>
      <c r="B159" s="13" t="s">
        <v>114</v>
      </c>
      <c r="C159" s="14">
        <v>24216</v>
      </c>
      <c r="D159" s="14">
        <v>28555</v>
      </c>
      <c r="E159" s="15">
        <v>-0.15195237261425301</v>
      </c>
    </row>
    <row r="160" spans="1:5" x14ac:dyDescent="0.25">
      <c r="A160" s="180"/>
      <c r="B160" s="13" t="s">
        <v>115</v>
      </c>
      <c r="C160" s="14">
        <v>2359</v>
      </c>
      <c r="D160" s="14">
        <v>3604</v>
      </c>
      <c r="E160" s="15">
        <v>-0.345449500554939</v>
      </c>
    </row>
    <row r="161" spans="1:5" x14ac:dyDescent="0.25">
      <c r="A161" s="180"/>
      <c r="B161" s="13" t="s">
        <v>116</v>
      </c>
      <c r="C161" s="14">
        <v>1838</v>
      </c>
      <c r="D161" s="14">
        <v>1576</v>
      </c>
      <c r="E161" s="15">
        <v>0.166243654822335</v>
      </c>
    </row>
    <row r="162" spans="1:5" x14ac:dyDescent="0.25">
      <c r="A162" s="180"/>
      <c r="B162" s="13" t="s">
        <v>117</v>
      </c>
      <c r="C162" s="14">
        <v>387</v>
      </c>
      <c r="D162" s="14">
        <v>368</v>
      </c>
      <c r="E162" s="15">
        <v>5.1630434782608703E-2</v>
      </c>
    </row>
    <row r="163" spans="1:5" x14ac:dyDescent="0.25">
      <c r="A163" s="180"/>
      <c r="B163" s="13" t="s">
        <v>118</v>
      </c>
      <c r="C163" s="19"/>
      <c r="D163" s="14">
        <v>0</v>
      </c>
      <c r="E163" s="15">
        <v>0</v>
      </c>
    </row>
    <row r="164" spans="1:5" x14ac:dyDescent="0.25">
      <c r="A164" s="180"/>
      <c r="B164" s="13" t="s">
        <v>119</v>
      </c>
      <c r="C164" s="14">
        <v>420</v>
      </c>
      <c r="D164" s="14">
        <v>102</v>
      </c>
      <c r="E164" s="15">
        <v>3.1176470588235299</v>
      </c>
    </row>
    <row r="165" spans="1:5" x14ac:dyDescent="0.25">
      <c r="A165" s="180"/>
      <c r="B165" s="13" t="s">
        <v>120</v>
      </c>
      <c r="C165" s="14">
        <v>2760</v>
      </c>
      <c r="D165" s="14">
        <v>2175</v>
      </c>
      <c r="E165" s="15">
        <v>0.26896551724137902</v>
      </c>
    </row>
    <row r="166" spans="1:5" x14ac:dyDescent="0.25">
      <c r="A166" s="180"/>
      <c r="B166" s="13" t="s">
        <v>121</v>
      </c>
      <c r="C166" s="19"/>
      <c r="D166" s="14">
        <v>0</v>
      </c>
      <c r="E166" s="15">
        <v>0</v>
      </c>
    </row>
    <row r="167" spans="1:5" x14ac:dyDescent="0.25">
      <c r="A167" s="180"/>
      <c r="B167" s="13" t="s">
        <v>122</v>
      </c>
      <c r="C167" s="14">
        <v>730</v>
      </c>
      <c r="D167" s="14">
        <v>581</v>
      </c>
      <c r="E167" s="15">
        <v>0.25645438898450901</v>
      </c>
    </row>
    <row r="168" spans="1:5" x14ac:dyDescent="0.25">
      <c r="A168" s="180"/>
      <c r="B168" s="13" t="s">
        <v>123</v>
      </c>
      <c r="C168" s="14">
        <v>3448</v>
      </c>
      <c r="D168" s="14">
        <v>3885</v>
      </c>
      <c r="E168" s="15">
        <v>-0.112483912483912</v>
      </c>
    </row>
    <row r="169" spans="1:5" x14ac:dyDescent="0.25">
      <c r="A169" s="180"/>
      <c r="B169" s="13" t="s">
        <v>124</v>
      </c>
      <c r="C169" s="14">
        <v>105</v>
      </c>
      <c r="D169" s="14">
        <v>47</v>
      </c>
      <c r="E169" s="15">
        <v>1.23404255319149</v>
      </c>
    </row>
    <row r="170" spans="1:5" x14ac:dyDescent="0.25">
      <c r="A170" s="180"/>
      <c r="B170" s="13" t="s">
        <v>125</v>
      </c>
      <c r="C170" s="14">
        <v>3262</v>
      </c>
      <c r="D170" s="14">
        <v>2518</v>
      </c>
      <c r="E170" s="15">
        <v>0.29547259729944397</v>
      </c>
    </row>
    <row r="171" spans="1:5" x14ac:dyDescent="0.25">
      <c r="A171" s="180"/>
      <c r="B171" s="13" t="s">
        <v>126</v>
      </c>
      <c r="C171" s="14">
        <v>14</v>
      </c>
      <c r="D171" s="14">
        <v>9</v>
      </c>
      <c r="E171" s="15">
        <v>0.55555555555555503</v>
      </c>
    </row>
    <row r="172" spans="1:5" x14ac:dyDescent="0.25">
      <c r="A172" s="180"/>
      <c r="B172" s="13" t="s">
        <v>127</v>
      </c>
      <c r="C172" s="14">
        <v>5</v>
      </c>
      <c r="D172" s="14">
        <v>7</v>
      </c>
      <c r="E172" s="15">
        <v>-0.28571428571428598</v>
      </c>
    </row>
    <row r="173" spans="1:5" x14ac:dyDescent="0.25">
      <c r="A173" s="180"/>
      <c r="B173" s="13" t="s">
        <v>128</v>
      </c>
      <c r="C173" s="14">
        <v>82</v>
      </c>
      <c r="D173" s="14">
        <v>89</v>
      </c>
      <c r="E173" s="15">
        <v>-7.8651685393258397E-2</v>
      </c>
    </row>
    <row r="174" spans="1:5" x14ac:dyDescent="0.25">
      <c r="A174" s="180"/>
      <c r="B174" s="13" t="s">
        <v>129</v>
      </c>
      <c r="C174" s="14">
        <v>3</v>
      </c>
      <c r="D174" s="14">
        <v>9</v>
      </c>
      <c r="E174" s="15">
        <v>-0.66666666666666696</v>
      </c>
    </row>
    <row r="175" spans="1:5" x14ac:dyDescent="0.25">
      <c r="A175" s="180"/>
      <c r="B175" s="13" t="s">
        <v>130</v>
      </c>
      <c r="C175" s="14">
        <v>243</v>
      </c>
      <c r="D175" s="14">
        <v>40</v>
      </c>
      <c r="E175" s="15">
        <v>5.0750000000000002</v>
      </c>
    </row>
    <row r="176" spans="1:5" x14ac:dyDescent="0.25">
      <c r="A176" s="180"/>
      <c r="B176" s="13" t="s">
        <v>131</v>
      </c>
      <c r="C176" s="14">
        <v>9648</v>
      </c>
      <c r="D176" s="14">
        <v>6585</v>
      </c>
      <c r="E176" s="15">
        <v>0.46514806378132101</v>
      </c>
    </row>
    <row r="177" spans="1:5" x14ac:dyDescent="0.25">
      <c r="A177" s="180"/>
      <c r="B177" s="13" t="s">
        <v>132</v>
      </c>
      <c r="C177" s="19"/>
      <c r="D177" s="14">
        <v>0</v>
      </c>
      <c r="E177" s="15">
        <v>0</v>
      </c>
    </row>
    <row r="178" spans="1:5" x14ac:dyDescent="0.25">
      <c r="A178" s="180"/>
      <c r="B178" s="13" t="s">
        <v>133</v>
      </c>
      <c r="C178" s="14">
        <v>1749</v>
      </c>
      <c r="D178" s="14">
        <v>1741</v>
      </c>
      <c r="E178" s="15">
        <v>4.5950603101665701E-3</v>
      </c>
    </row>
    <row r="179" spans="1:5" x14ac:dyDescent="0.25">
      <c r="A179" s="180"/>
      <c r="B179" s="13" t="s">
        <v>134</v>
      </c>
      <c r="C179" s="14">
        <v>4636</v>
      </c>
      <c r="D179" s="14">
        <v>4886</v>
      </c>
      <c r="E179" s="15">
        <v>-5.1166598444535402E-2</v>
      </c>
    </row>
    <row r="180" spans="1:5" x14ac:dyDescent="0.25">
      <c r="A180" s="180"/>
      <c r="B180" s="13" t="s">
        <v>135</v>
      </c>
      <c r="C180" s="14">
        <v>971</v>
      </c>
      <c r="D180" s="14">
        <v>888</v>
      </c>
      <c r="E180" s="15">
        <v>9.3468468468468499E-2</v>
      </c>
    </row>
    <row r="181" spans="1:5" x14ac:dyDescent="0.25">
      <c r="A181" s="180"/>
      <c r="B181" s="13" t="s">
        <v>136</v>
      </c>
      <c r="C181" s="14">
        <v>38</v>
      </c>
      <c r="D181" s="14">
        <v>50</v>
      </c>
      <c r="E181" s="15">
        <v>-0.24</v>
      </c>
    </row>
    <row r="182" spans="1:5" x14ac:dyDescent="0.25">
      <c r="A182" s="180"/>
      <c r="B182" s="13" t="s">
        <v>137</v>
      </c>
      <c r="C182" s="14">
        <v>12</v>
      </c>
      <c r="D182" s="14">
        <v>12</v>
      </c>
      <c r="E182" s="15">
        <v>0</v>
      </c>
    </row>
    <row r="183" spans="1:5" x14ac:dyDescent="0.25">
      <c r="A183" s="180"/>
      <c r="B183" s="13" t="s">
        <v>138</v>
      </c>
      <c r="C183" s="14">
        <v>2</v>
      </c>
      <c r="D183" s="14">
        <v>0</v>
      </c>
      <c r="E183" s="15">
        <v>0</v>
      </c>
    </row>
    <row r="184" spans="1:5" x14ac:dyDescent="0.25">
      <c r="A184" s="180"/>
      <c r="B184" s="13" t="s">
        <v>139</v>
      </c>
      <c r="C184" s="14">
        <v>118</v>
      </c>
      <c r="D184" s="14">
        <v>40</v>
      </c>
      <c r="E184" s="15">
        <v>1.95</v>
      </c>
    </row>
    <row r="185" spans="1:5" x14ac:dyDescent="0.25">
      <c r="A185" s="180"/>
      <c r="B185" s="13" t="s">
        <v>140</v>
      </c>
      <c r="C185" s="14">
        <v>162</v>
      </c>
      <c r="D185" s="14">
        <v>72</v>
      </c>
      <c r="E185" s="15">
        <v>1.25</v>
      </c>
    </row>
    <row r="186" spans="1:5" x14ac:dyDescent="0.25">
      <c r="A186" s="180"/>
      <c r="B186" s="13" t="s">
        <v>141</v>
      </c>
      <c r="C186" s="14">
        <v>225</v>
      </c>
      <c r="D186" s="14">
        <v>223</v>
      </c>
      <c r="E186" s="15">
        <v>8.9686098654708502E-3</v>
      </c>
    </row>
    <row r="187" spans="1:5" x14ac:dyDescent="0.25">
      <c r="A187" s="180"/>
      <c r="B187" s="13" t="s">
        <v>142</v>
      </c>
      <c r="C187" s="14">
        <v>404</v>
      </c>
      <c r="D187" s="14">
        <v>607</v>
      </c>
      <c r="E187" s="15">
        <v>-0.33443163097199302</v>
      </c>
    </row>
    <row r="188" spans="1:5" x14ac:dyDescent="0.25">
      <c r="A188" s="180"/>
      <c r="B188" s="13" t="s">
        <v>143</v>
      </c>
      <c r="C188" s="14">
        <v>25</v>
      </c>
      <c r="D188" s="14">
        <v>40</v>
      </c>
      <c r="E188" s="15">
        <v>-0.375</v>
      </c>
    </row>
    <row r="189" spans="1:5" x14ac:dyDescent="0.25">
      <c r="A189" s="180"/>
      <c r="B189" s="13" t="s">
        <v>144</v>
      </c>
      <c r="C189" s="14">
        <v>102</v>
      </c>
      <c r="D189" s="14">
        <v>138</v>
      </c>
      <c r="E189" s="15">
        <v>-0.26086956521739102</v>
      </c>
    </row>
    <row r="190" spans="1:5" x14ac:dyDescent="0.25">
      <c r="A190" s="180"/>
      <c r="B190" s="13" t="s">
        <v>145</v>
      </c>
      <c r="C190" s="14">
        <v>32</v>
      </c>
      <c r="D190" s="14">
        <v>0</v>
      </c>
      <c r="E190" s="15">
        <v>0</v>
      </c>
    </row>
    <row r="191" spans="1:5" x14ac:dyDescent="0.25">
      <c r="A191" s="180"/>
      <c r="B191" s="13" t="s">
        <v>146</v>
      </c>
      <c r="C191" s="14">
        <v>1854</v>
      </c>
      <c r="D191" s="14">
        <v>1393</v>
      </c>
      <c r="E191" s="15">
        <v>0.330940416367552</v>
      </c>
    </row>
    <row r="192" spans="1:5" x14ac:dyDescent="0.25">
      <c r="A192" s="180"/>
      <c r="B192" s="13" t="s">
        <v>147</v>
      </c>
      <c r="C192" s="14">
        <v>17</v>
      </c>
      <c r="D192" s="14">
        <v>0</v>
      </c>
      <c r="E192" s="15">
        <v>0</v>
      </c>
    </row>
    <row r="193" spans="1:5" x14ac:dyDescent="0.25">
      <c r="A193" s="180"/>
      <c r="B193" s="13" t="s">
        <v>148</v>
      </c>
      <c r="C193" s="14">
        <v>9648</v>
      </c>
      <c r="D193" s="14">
        <v>6855</v>
      </c>
      <c r="E193" s="15">
        <v>0.40743982494529501</v>
      </c>
    </row>
    <row r="194" spans="1:5" x14ac:dyDescent="0.25">
      <c r="A194" s="180"/>
      <c r="B194" s="13" t="s">
        <v>149</v>
      </c>
      <c r="C194" s="14">
        <v>134</v>
      </c>
      <c r="D194" s="14">
        <v>35</v>
      </c>
      <c r="E194" s="15">
        <v>2.8285714285714301</v>
      </c>
    </row>
    <row r="195" spans="1:5" x14ac:dyDescent="0.25">
      <c r="A195" s="180"/>
      <c r="B195" s="13" t="s">
        <v>150</v>
      </c>
      <c r="C195" s="19"/>
      <c r="D195" s="14">
        <v>0</v>
      </c>
      <c r="E195" s="15">
        <v>0</v>
      </c>
    </row>
    <row r="196" spans="1:5" x14ac:dyDescent="0.25">
      <c r="A196" s="180"/>
      <c r="B196" s="13" t="s">
        <v>151</v>
      </c>
      <c r="C196" s="14">
        <v>23</v>
      </c>
      <c r="D196" s="14">
        <v>0</v>
      </c>
      <c r="E196" s="15">
        <v>0</v>
      </c>
    </row>
    <row r="197" spans="1:5" x14ac:dyDescent="0.25">
      <c r="A197" s="180"/>
      <c r="B197" s="13" t="s">
        <v>152</v>
      </c>
      <c r="C197" s="14">
        <v>490</v>
      </c>
      <c r="D197" s="14">
        <v>603</v>
      </c>
      <c r="E197" s="15">
        <v>-0.187396351575456</v>
      </c>
    </row>
    <row r="198" spans="1:5" x14ac:dyDescent="0.25">
      <c r="A198" s="180"/>
      <c r="B198" s="13" t="s">
        <v>153</v>
      </c>
      <c r="C198" s="14">
        <v>3626</v>
      </c>
      <c r="D198" s="14">
        <v>3401</v>
      </c>
      <c r="E198" s="15">
        <v>6.6157012643340202E-2</v>
      </c>
    </row>
    <row r="199" spans="1:5" x14ac:dyDescent="0.25">
      <c r="A199" s="180"/>
      <c r="B199" s="13" t="s">
        <v>154</v>
      </c>
      <c r="C199" s="14">
        <v>21</v>
      </c>
      <c r="D199" s="14">
        <v>20</v>
      </c>
      <c r="E199" s="15">
        <v>0.05</v>
      </c>
    </row>
    <row r="200" spans="1:5" x14ac:dyDescent="0.25">
      <c r="A200" s="181"/>
      <c r="B200" s="13" t="s">
        <v>155</v>
      </c>
      <c r="C200" s="19"/>
      <c r="D200" s="14">
        <v>0</v>
      </c>
      <c r="E200" s="15">
        <v>0</v>
      </c>
    </row>
    <row r="201" spans="1:5" x14ac:dyDescent="0.25">
      <c r="A201" s="179" t="s">
        <v>156</v>
      </c>
      <c r="B201" s="13" t="s">
        <v>157</v>
      </c>
      <c r="C201" s="14">
        <v>6250</v>
      </c>
      <c r="D201" s="14">
        <v>9575</v>
      </c>
      <c r="E201" s="15">
        <v>-0.34725848563968698</v>
      </c>
    </row>
    <row r="202" spans="1:5" x14ac:dyDescent="0.25">
      <c r="A202" s="180"/>
      <c r="B202" s="13" t="s">
        <v>115</v>
      </c>
      <c r="C202" s="14">
        <v>3755</v>
      </c>
      <c r="D202" s="14">
        <v>4911</v>
      </c>
      <c r="E202" s="15">
        <v>-0.23538994094888999</v>
      </c>
    </row>
    <row r="203" spans="1:5" x14ac:dyDescent="0.25">
      <c r="A203" s="180"/>
      <c r="B203" s="13" t="s">
        <v>158</v>
      </c>
      <c r="C203" s="14">
        <v>928</v>
      </c>
      <c r="D203" s="14">
        <v>1576</v>
      </c>
      <c r="E203" s="15">
        <v>-0.41116751269035501</v>
      </c>
    </row>
    <row r="204" spans="1:5" x14ac:dyDescent="0.25">
      <c r="A204" s="180"/>
      <c r="B204" s="13" t="s">
        <v>117</v>
      </c>
      <c r="C204" s="14">
        <v>479</v>
      </c>
      <c r="D204" s="14">
        <v>368</v>
      </c>
      <c r="E204" s="15">
        <v>0.30163043478260898</v>
      </c>
    </row>
    <row r="205" spans="1:5" x14ac:dyDescent="0.25">
      <c r="A205" s="180"/>
      <c r="B205" s="13" t="s">
        <v>118</v>
      </c>
      <c r="C205" s="19"/>
      <c r="D205" s="14">
        <v>0</v>
      </c>
      <c r="E205" s="15">
        <v>0</v>
      </c>
    </row>
    <row r="206" spans="1:5" x14ac:dyDescent="0.25">
      <c r="A206" s="180"/>
      <c r="B206" s="13" t="s">
        <v>119</v>
      </c>
      <c r="C206" s="14">
        <v>223</v>
      </c>
      <c r="D206" s="14">
        <v>102</v>
      </c>
      <c r="E206" s="15">
        <v>1.18627450980392</v>
      </c>
    </row>
    <row r="207" spans="1:5" x14ac:dyDescent="0.25">
      <c r="A207" s="180"/>
      <c r="B207" s="13" t="s">
        <v>120</v>
      </c>
      <c r="C207" s="14">
        <v>2287</v>
      </c>
      <c r="D207" s="14">
        <v>3350</v>
      </c>
      <c r="E207" s="15">
        <v>-0.31731343283582097</v>
      </c>
    </row>
    <row r="208" spans="1:5" x14ac:dyDescent="0.25">
      <c r="A208" s="180"/>
      <c r="B208" s="13" t="s">
        <v>159</v>
      </c>
      <c r="C208" s="19"/>
      <c r="D208" s="14">
        <v>3</v>
      </c>
      <c r="E208" s="15">
        <v>0</v>
      </c>
    </row>
    <row r="209" spans="1:5" x14ac:dyDescent="0.25">
      <c r="A209" s="180"/>
      <c r="B209" s="13" t="s">
        <v>122</v>
      </c>
      <c r="C209" s="14">
        <v>736</v>
      </c>
      <c r="D209" s="14">
        <v>581</v>
      </c>
      <c r="E209" s="15">
        <v>0.266781411359725</v>
      </c>
    </row>
    <row r="210" spans="1:5" x14ac:dyDescent="0.25">
      <c r="A210" s="180"/>
      <c r="B210" s="13" t="s">
        <v>160</v>
      </c>
      <c r="C210" s="14">
        <v>4448</v>
      </c>
      <c r="D210" s="14">
        <v>7760</v>
      </c>
      <c r="E210" s="15">
        <v>-0.42680412371134002</v>
      </c>
    </row>
    <row r="211" spans="1:5" x14ac:dyDescent="0.25">
      <c r="A211" s="180"/>
      <c r="B211" s="13" t="s">
        <v>124</v>
      </c>
      <c r="C211" s="14">
        <v>105</v>
      </c>
      <c r="D211" s="14">
        <v>94</v>
      </c>
      <c r="E211" s="15">
        <v>0.117021276595745</v>
      </c>
    </row>
    <row r="212" spans="1:5" x14ac:dyDescent="0.25">
      <c r="A212" s="180"/>
      <c r="B212" s="13" t="s">
        <v>125</v>
      </c>
      <c r="C212" s="14">
        <v>3262</v>
      </c>
      <c r="D212" s="14">
        <v>2518</v>
      </c>
      <c r="E212" s="15">
        <v>0.29547259729944397</v>
      </c>
    </row>
    <row r="213" spans="1:5" x14ac:dyDescent="0.25">
      <c r="A213" s="180"/>
      <c r="B213" s="13" t="s">
        <v>126</v>
      </c>
      <c r="C213" s="14">
        <v>14</v>
      </c>
      <c r="D213" s="14">
        <v>9</v>
      </c>
      <c r="E213" s="15">
        <v>0.55555555555555503</v>
      </c>
    </row>
    <row r="214" spans="1:5" x14ac:dyDescent="0.25">
      <c r="A214" s="180"/>
      <c r="B214" s="13" t="s">
        <v>127</v>
      </c>
      <c r="C214" s="14">
        <v>5</v>
      </c>
      <c r="D214" s="14">
        <v>7</v>
      </c>
      <c r="E214" s="15">
        <v>-0.28571428571428598</v>
      </c>
    </row>
    <row r="215" spans="1:5" x14ac:dyDescent="0.25">
      <c r="A215" s="180"/>
      <c r="B215" s="13" t="s">
        <v>128</v>
      </c>
      <c r="C215" s="14">
        <v>82</v>
      </c>
      <c r="D215" s="14">
        <v>89</v>
      </c>
      <c r="E215" s="15">
        <v>-7.8651685393258397E-2</v>
      </c>
    </row>
    <row r="216" spans="1:5" x14ac:dyDescent="0.25">
      <c r="A216" s="180"/>
      <c r="B216" s="13" t="s">
        <v>129</v>
      </c>
      <c r="C216" s="14">
        <v>41</v>
      </c>
      <c r="D216" s="14">
        <v>9</v>
      </c>
      <c r="E216" s="15">
        <v>3.5555555555555598</v>
      </c>
    </row>
    <row r="217" spans="1:5" x14ac:dyDescent="0.25">
      <c r="A217" s="180"/>
      <c r="B217" s="13" t="s">
        <v>130</v>
      </c>
      <c r="C217" s="14">
        <v>584</v>
      </c>
      <c r="D217" s="14">
        <v>660</v>
      </c>
      <c r="E217" s="15">
        <v>-0.115151515151515</v>
      </c>
    </row>
    <row r="218" spans="1:5" x14ac:dyDescent="0.25">
      <c r="A218" s="180"/>
      <c r="B218" s="13" t="s">
        <v>131</v>
      </c>
      <c r="C218" s="14">
        <v>9648</v>
      </c>
      <c r="D218" s="14">
        <v>6585</v>
      </c>
      <c r="E218" s="15">
        <v>0.46514806378132101</v>
      </c>
    </row>
    <row r="219" spans="1:5" x14ac:dyDescent="0.25">
      <c r="A219" s="180"/>
      <c r="B219" s="13" t="s">
        <v>132</v>
      </c>
      <c r="C219" s="19"/>
      <c r="D219" s="14">
        <v>0</v>
      </c>
      <c r="E219" s="15">
        <v>0</v>
      </c>
    </row>
    <row r="220" spans="1:5" x14ac:dyDescent="0.25">
      <c r="A220" s="180"/>
      <c r="B220" s="13" t="s">
        <v>133</v>
      </c>
      <c r="C220" s="14">
        <v>1749</v>
      </c>
      <c r="D220" s="14">
        <v>1741</v>
      </c>
      <c r="E220" s="15">
        <v>4.5950603101665701E-3</v>
      </c>
    </row>
    <row r="221" spans="1:5" x14ac:dyDescent="0.25">
      <c r="A221" s="180"/>
      <c r="B221" s="13" t="s">
        <v>134</v>
      </c>
      <c r="C221" s="14">
        <v>4068</v>
      </c>
      <c r="D221" s="14">
        <v>4886</v>
      </c>
      <c r="E221" s="15">
        <v>-0.16741711011051999</v>
      </c>
    </row>
    <row r="222" spans="1:5" x14ac:dyDescent="0.25">
      <c r="A222" s="180"/>
      <c r="B222" s="13" t="s">
        <v>161</v>
      </c>
      <c r="C222" s="14">
        <v>937</v>
      </c>
      <c r="D222" s="14">
        <v>888</v>
      </c>
      <c r="E222" s="15">
        <v>5.5180180180180199E-2</v>
      </c>
    </row>
    <row r="223" spans="1:5" x14ac:dyDescent="0.25">
      <c r="A223" s="180"/>
      <c r="B223" s="13" t="s">
        <v>136</v>
      </c>
      <c r="C223" s="14">
        <v>38</v>
      </c>
      <c r="D223" s="14">
        <v>50</v>
      </c>
      <c r="E223" s="15">
        <v>-0.24</v>
      </c>
    </row>
    <row r="224" spans="1:5" x14ac:dyDescent="0.25">
      <c r="A224" s="180"/>
      <c r="B224" s="13" t="s">
        <v>137</v>
      </c>
      <c r="C224" s="14">
        <v>12</v>
      </c>
      <c r="D224" s="14">
        <v>12</v>
      </c>
      <c r="E224" s="15">
        <v>0</v>
      </c>
    </row>
    <row r="225" spans="1:5" x14ac:dyDescent="0.25">
      <c r="A225" s="180"/>
      <c r="B225" s="13" t="s">
        <v>138</v>
      </c>
      <c r="C225" s="14">
        <v>2</v>
      </c>
      <c r="D225" s="14">
        <v>0</v>
      </c>
      <c r="E225" s="15">
        <v>0</v>
      </c>
    </row>
    <row r="226" spans="1:5" x14ac:dyDescent="0.25">
      <c r="A226" s="180"/>
      <c r="B226" s="13" t="s">
        <v>139</v>
      </c>
      <c r="C226" s="14">
        <v>118</v>
      </c>
      <c r="D226" s="14">
        <v>40</v>
      </c>
      <c r="E226" s="15">
        <v>1.95</v>
      </c>
    </row>
    <row r="227" spans="1:5" x14ac:dyDescent="0.25">
      <c r="A227" s="180"/>
      <c r="B227" s="13" t="s">
        <v>162</v>
      </c>
      <c r="C227" s="14">
        <v>162</v>
      </c>
      <c r="D227" s="14">
        <v>72</v>
      </c>
      <c r="E227" s="15">
        <v>1.25</v>
      </c>
    </row>
    <row r="228" spans="1:5" x14ac:dyDescent="0.25">
      <c r="A228" s="180"/>
      <c r="B228" s="13" t="s">
        <v>141</v>
      </c>
      <c r="C228" s="14">
        <v>218</v>
      </c>
      <c r="D228" s="14">
        <v>223</v>
      </c>
      <c r="E228" s="15">
        <v>-2.2421524663677101E-2</v>
      </c>
    </row>
    <row r="229" spans="1:5" x14ac:dyDescent="0.25">
      <c r="A229" s="180"/>
      <c r="B229" s="13" t="s">
        <v>142</v>
      </c>
      <c r="C229" s="14">
        <v>404</v>
      </c>
      <c r="D229" s="14">
        <v>607</v>
      </c>
      <c r="E229" s="15">
        <v>-0.33443163097199302</v>
      </c>
    </row>
    <row r="230" spans="1:5" x14ac:dyDescent="0.25">
      <c r="A230" s="180"/>
      <c r="B230" s="13" t="s">
        <v>143</v>
      </c>
      <c r="C230" s="14">
        <v>25</v>
      </c>
      <c r="D230" s="14">
        <v>40</v>
      </c>
      <c r="E230" s="15">
        <v>-0.375</v>
      </c>
    </row>
    <row r="231" spans="1:5" x14ac:dyDescent="0.25">
      <c r="A231" s="180"/>
      <c r="B231" s="13" t="s">
        <v>144</v>
      </c>
      <c r="C231" s="14">
        <v>102</v>
      </c>
      <c r="D231" s="14">
        <v>138</v>
      </c>
      <c r="E231" s="15">
        <v>-0.26086956521739102</v>
      </c>
    </row>
    <row r="232" spans="1:5" x14ac:dyDescent="0.25">
      <c r="A232" s="180"/>
      <c r="B232" s="13" t="s">
        <v>145</v>
      </c>
      <c r="C232" s="14">
        <v>63</v>
      </c>
      <c r="D232" s="14">
        <v>0</v>
      </c>
      <c r="E232" s="15">
        <v>0</v>
      </c>
    </row>
    <row r="233" spans="1:5" x14ac:dyDescent="0.25">
      <c r="A233" s="180"/>
      <c r="B233" s="13" t="s">
        <v>146</v>
      </c>
      <c r="C233" s="14">
        <v>1854</v>
      </c>
      <c r="D233" s="14">
        <v>1393</v>
      </c>
      <c r="E233" s="15">
        <v>0.330940416367552</v>
      </c>
    </row>
    <row r="234" spans="1:5" x14ac:dyDescent="0.25">
      <c r="A234" s="180"/>
      <c r="B234" s="13" t="s">
        <v>147</v>
      </c>
      <c r="C234" s="14">
        <v>17</v>
      </c>
      <c r="D234" s="14">
        <v>0</v>
      </c>
      <c r="E234" s="15">
        <v>0</v>
      </c>
    </row>
    <row r="235" spans="1:5" x14ac:dyDescent="0.25">
      <c r="A235" s="180"/>
      <c r="B235" s="13" t="s">
        <v>148</v>
      </c>
      <c r="C235" s="14">
        <v>9648</v>
      </c>
      <c r="D235" s="14">
        <v>6855</v>
      </c>
      <c r="E235" s="15">
        <v>0.40743982494529501</v>
      </c>
    </row>
    <row r="236" spans="1:5" x14ac:dyDescent="0.25">
      <c r="A236" s="180"/>
      <c r="B236" s="13" t="s">
        <v>149</v>
      </c>
      <c r="C236" s="14">
        <v>134</v>
      </c>
      <c r="D236" s="14">
        <v>35</v>
      </c>
      <c r="E236" s="15">
        <v>2.8285714285714301</v>
      </c>
    </row>
    <row r="237" spans="1:5" x14ac:dyDescent="0.25">
      <c r="A237" s="180"/>
      <c r="B237" s="13" t="s">
        <v>150</v>
      </c>
      <c r="C237" s="19"/>
      <c r="D237" s="14">
        <v>0</v>
      </c>
      <c r="E237" s="15">
        <v>0</v>
      </c>
    </row>
    <row r="238" spans="1:5" x14ac:dyDescent="0.25">
      <c r="A238" s="180"/>
      <c r="B238" s="13" t="s">
        <v>151</v>
      </c>
      <c r="C238" s="14">
        <v>23</v>
      </c>
      <c r="D238" s="14">
        <v>0</v>
      </c>
      <c r="E238" s="15">
        <v>0</v>
      </c>
    </row>
    <row r="239" spans="1:5" x14ac:dyDescent="0.25">
      <c r="A239" s="180"/>
      <c r="B239" s="13" t="s">
        <v>152</v>
      </c>
      <c r="C239" s="14">
        <v>432</v>
      </c>
      <c r="D239" s="14">
        <v>603</v>
      </c>
      <c r="E239" s="15">
        <v>-0.28358208955223901</v>
      </c>
    </row>
    <row r="240" spans="1:5" x14ac:dyDescent="0.25">
      <c r="A240" s="180"/>
      <c r="B240" s="13" t="s">
        <v>153</v>
      </c>
      <c r="C240" s="14">
        <v>3826</v>
      </c>
      <c r="D240" s="14">
        <v>3411</v>
      </c>
      <c r="E240" s="15">
        <v>0.12166520082087399</v>
      </c>
    </row>
    <row r="241" spans="1:5" x14ac:dyDescent="0.25">
      <c r="A241" s="180"/>
      <c r="B241" s="13" t="s">
        <v>154</v>
      </c>
      <c r="C241" s="14">
        <v>21</v>
      </c>
      <c r="D241" s="14">
        <v>40</v>
      </c>
      <c r="E241" s="15">
        <v>-0.47499999999999998</v>
      </c>
    </row>
    <row r="242" spans="1:5" x14ac:dyDescent="0.25">
      <c r="A242" s="181"/>
      <c r="B242" s="13" t="s">
        <v>155</v>
      </c>
      <c r="C242" s="19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1638</v>
      </c>
      <c r="D246" s="14">
        <v>14537</v>
      </c>
      <c r="E246" s="15">
        <v>-0.88732200591593902</v>
      </c>
    </row>
    <row r="247" spans="1:5" x14ac:dyDescent="0.25">
      <c r="A247" s="12" t="s">
        <v>165</v>
      </c>
      <c r="B247" s="17"/>
      <c r="C247" s="14">
        <v>2922</v>
      </c>
      <c r="D247" s="14">
        <v>6353</v>
      </c>
      <c r="E247" s="15">
        <v>-0.54005981426097904</v>
      </c>
    </row>
    <row r="248" spans="1:5" x14ac:dyDescent="0.25">
      <c r="A248" s="12" t="s">
        <v>166</v>
      </c>
      <c r="B248" s="17"/>
      <c r="C248" s="14">
        <v>1190</v>
      </c>
      <c r="D248" s="14">
        <v>15106</v>
      </c>
      <c r="E248" s="15">
        <v>-0.92122335495829499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1002</v>
      </c>
      <c r="D252" s="14">
        <v>901</v>
      </c>
      <c r="E252" s="15">
        <v>0.112097669256382</v>
      </c>
    </row>
    <row r="253" spans="1:5" x14ac:dyDescent="0.25">
      <c r="A253" s="179" t="s">
        <v>169</v>
      </c>
      <c r="B253" s="13" t="s">
        <v>170</v>
      </c>
      <c r="C253" s="14">
        <v>199</v>
      </c>
      <c r="D253" s="14">
        <v>142</v>
      </c>
      <c r="E253" s="15">
        <v>0.40140845070422498</v>
      </c>
    </row>
    <row r="254" spans="1:5" x14ac:dyDescent="0.25">
      <c r="A254" s="180"/>
      <c r="B254" s="13" t="s">
        <v>171</v>
      </c>
      <c r="C254" s="14">
        <v>112</v>
      </c>
      <c r="D254" s="14">
        <v>115</v>
      </c>
      <c r="E254" s="15">
        <v>-2.6086956521739101E-2</v>
      </c>
    </row>
    <row r="255" spans="1:5" x14ac:dyDescent="0.25">
      <c r="A255" s="181"/>
      <c r="B255" s="13" t="s">
        <v>172</v>
      </c>
      <c r="C255" s="14">
        <v>19</v>
      </c>
      <c r="D255" s="14">
        <v>21</v>
      </c>
      <c r="E255" s="15">
        <v>-9.5238095238095205E-2</v>
      </c>
    </row>
    <row r="256" spans="1:5" x14ac:dyDescent="0.25">
      <c r="A256" s="12" t="s">
        <v>173</v>
      </c>
      <c r="B256" s="17"/>
      <c r="C256" s="19"/>
      <c r="D256" s="14">
        <v>7</v>
      </c>
      <c r="E256" s="15">
        <v>0</v>
      </c>
    </row>
    <row r="257" spans="1:5" x14ac:dyDescent="0.25">
      <c r="A257" s="12" t="s">
        <v>174</v>
      </c>
      <c r="B257" s="17"/>
      <c r="C257" s="14">
        <v>218</v>
      </c>
      <c r="D257" s="14">
        <v>159</v>
      </c>
      <c r="E257" s="15">
        <v>0.37106918238993702</v>
      </c>
    </row>
    <row r="258" spans="1:5" x14ac:dyDescent="0.25">
      <c r="A258" s="12" t="s">
        <v>106</v>
      </c>
      <c r="B258" s="17"/>
      <c r="C258" s="14">
        <v>2213</v>
      </c>
      <c r="D258" s="14">
        <v>2089</v>
      </c>
      <c r="E258" s="15">
        <v>5.9358544758257498E-2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871</v>
      </c>
      <c r="D262" s="14">
        <v>691</v>
      </c>
      <c r="E262" s="15">
        <v>0.26049204052098401</v>
      </c>
    </row>
    <row r="263" spans="1:5" x14ac:dyDescent="0.25">
      <c r="A263" s="179" t="s">
        <v>64</v>
      </c>
      <c r="B263" s="13" t="s">
        <v>177</v>
      </c>
      <c r="C263" s="14">
        <v>419</v>
      </c>
      <c r="D263" s="14">
        <v>265</v>
      </c>
      <c r="E263" s="15">
        <v>0.58113207547169798</v>
      </c>
    </row>
    <row r="264" spans="1:5" x14ac:dyDescent="0.25">
      <c r="A264" s="181"/>
      <c r="B264" s="13" t="s">
        <v>106</v>
      </c>
      <c r="C264" s="14">
        <v>6341</v>
      </c>
      <c r="D264" s="14">
        <v>2274</v>
      </c>
      <c r="E264" s="15">
        <v>1.78847845206684</v>
      </c>
    </row>
    <row r="265" spans="1:5" x14ac:dyDescent="0.25">
      <c r="A265" s="12" t="s">
        <v>178</v>
      </c>
      <c r="B265" s="17"/>
      <c r="C265" s="14">
        <v>15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38</v>
      </c>
      <c r="D266" s="14">
        <v>285</v>
      </c>
      <c r="E266" s="15">
        <v>-0.86666666666666703</v>
      </c>
    </row>
    <row r="267" spans="1:5" x14ac:dyDescent="0.25">
      <c r="A267" s="12" t="s">
        <v>180</v>
      </c>
      <c r="B267" s="17"/>
      <c r="C267" s="19"/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9" t="s">
        <v>182</v>
      </c>
      <c r="B271" s="13" t="s">
        <v>183</v>
      </c>
      <c r="C271" s="14">
        <v>52</v>
      </c>
      <c r="D271" s="14">
        <v>9</v>
      </c>
      <c r="E271" s="15">
        <v>4.7777777777777803</v>
      </c>
    </row>
    <row r="272" spans="1:5" x14ac:dyDescent="0.25">
      <c r="A272" s="181"/>
      <c r="B272" s="13" t="s">
        <v>184</v>
      </c>
      <c r="C272" s="14">
        <v>165</v>
      </c>
      <c r="D272" s="14">
        <v>163</v>
      </c>
      <c r="E272" s="15">
        <v>1.22699386503067E-2</v>
      </c>
    </row>
    <row r="273" spans="1:5" x14ac:dyDescent="0.25">
      <c r="A273" s="12" t="s">
        <v>185</v>
      </c>
      <c r="B273" s="17"/>
      <c r="C273" s="14">
        <v>203</v>
      </c>
      <c r="D273" s="14">
        <v>74</v>
      </c>
      <c r="E273" s="15">
        <v>1.7432432432432401</v>
      </c>
    </row>
    <row r="274" spans="1:5" x14ac:dyDescent="0.25">
      <c r="A274" s="12" t="s">
        <v>186</v>
      </c>
      <c r="B274" s="17"/>
      <c r="C274" s="19"/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9"/>
      <c r="D278" s="19"/>
      <c r="E278" s="15">
        <v>0</v>
      </c>
    </row>
    <row r="279" spans="1:5" x14ac:dyDescent="0.25">
      <c r="A279" s="12" t="s">
        <v>189</v>
      </c>
      <c r="B279" s="17"/>
      <c r="C279" s="19"/>
      <c r="D279" s="19"/>
      <c r="E279" s="15">
        <v>0</v>
      </c>
    </row>
    <row r="280" spans="1:5" x14ac:dyDescent="0.25">
      <c r="A280" s="12" t="s">
        <v>190</v>
      </c>
      <c r="B280" s="17"/>
      <c r="C280" s="19"/>
      <c r="D280" s="19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6" t="s">
        <v>193</v>
      </c>
      <c r="B283" s="13" t="s">
        <v>194</v>
      </c>
      <c r="C283" s="19"/>
      <c r="D283" s="19"/>
      <c r="E283" s="23"/>
    </row>
    <row r="284" spans="1:5" x14ac:dyDescent="0.25">
      <c r="A284" s="187"/>
      <c r="B284" s="13" t="s">
        <v>195</v>
      </c>
      <c r="C284" s="14">
        <v>4497</v>
      </c>
      <c r="D284" s="14">
        <v>4796</v>
      </c>
      <c r="E284" s="24">
        <v>0</v>
      </c>
    </row>
    <row r="285" spans="1:5" x14ac:dyDescent="0.25">
      <c r="A285" s="188"/>
      <c r="B285" s="13" t="s">
        <v>196</v>
      </c>
      <c r="C285" s="14">
        <v>138</v>
      </c>
      <c r="D285" s="14">
        <v>135</v>
      </c>
      <c r="E285" s="24">
        <v>3</v>
      </c>
    </row>
    <row r="286" spans="1:5" x14ac:dyDescent="0.25">
      <c r="A286" s="186" t="s">
        <v>197</v>
      </c>
      <c r="B286" s="13" t="s">
        <v>198</v>
      </c>
      <c r="C286" s="14">
        <v>1</v>
      </c>
      <c r="D286" s="14">
        <v>1</v>
      </c>
      <c r="E286" s="24">
        <v>0</v>
      </c>
    </row>
    <row r="287" spans="1:5" x14ac:dyDescent="0.25">
      <c r="A287" s="187"/>
      <c r="B287" s="13" t="s">
        <v>199</v>
      </c>
      <c r="C287" s="14">
        <v>16</v>
      </c>
      <c r="D287" s="14">
        <v>15</v>
      </c>
      <c r="E287" s="24">
        <v>0</v>
      </c>
    </row>
    <row r="288" spans="1:5" x14ac:dyDescent="0.25">
      <c r="A288" s="188"/>
      <c r="B288" s="13" t="s">
        <v>200</v>
      </c>
      <c r="C288" s="14">
        <v>321</v>
      </c>
      <c r="D288" s="14">
        <v>70</v>
      </c>
      <c r="E288" s="24">
        <v>70</v>
      </c>
    </row>
    <row r="289" spans="1:5" x14ac:dyDescent="0.25">
      <c r="A289" s="22" t="s">
        <v>201</v>
      </c>
      <c r="B289" s="13" t="s">
        <v>202</v>
      </c>
      <c r="C289" s="14">
        <v>1191</v>
      </c>
      <c r="D289" s="14">
        <v>560</v>
      </c>
      <c r="E289" s="24">
        <v>248</v>
      </c>
    </row>
    <row r="290" spans="1:5" x14ac:dyDescent="0.25">
      <c r="A290" s="186" t="s">
        <v>203</v>
      </c>
      <c r="B290" s="13" t="s">
        <v>204</v>
      </c>
      <c r="C290" s="14">
        <v>1481</v>
      </c>
      <c r="D290" s="14">
        <v>327</v>
      </c>
      <c r="E290" s="24">
        <v>45</v>
      </c>
    </row>
    <row r="291" spans="1:5" x14ac:dyDescent="0.25">
      <c r="A291" s="187"/>
      <c r="B291" s="13" t="s">
        <v>205</v>
      </c>
      <c r="C291" s="14">
        <v>2</v>
      </c>
      <c r="D291" s="14">
        <v>33</v>
      </c>
      <c r="E291" s="23"/>
    </row>
    <row r="292" spans="1:5" x14ac:dyDescent="0.25">
      <c r="A292" s="188"/>
      <c r="B292" s="13" t="s">
        <v>206</v>
      </c>
      <c r="C292" s="14">
        <v>686</v>
      </c>
      <c r="D292" s="14">
        <v>503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4">
        <v>4</v>
      </c>
      <c r="D293" s="14">
        <v>3</v>
      </c>
      <c r="E293" s="24">
        <v>0</v>
      </c>
    </row>
    <row r="294" spans="1:5" x14ac:dyDescent="0.25">
      <c r="A294" s="186" t="s">
        <v>209</v>
      </c>
      <c r="B294" s="13" t="s">
        <v>200</v>
      </c>
      <c r="C294" s="14">
        <v>66</v>
      </c>
      <c r="D294" s="14">
        <v>31</v>
      </c>
      <c r="E294" s="24">
        <v>3</v>
      </c>
    </row>
    <row r="295" spans="1:5" x14ac:dyDescent="0.25">
      <c r="A295" s="187"/>
      <c r="B295" s="13" t="s">
        <v>210</v>
      </c>
      <c r="C295" s="14">
        <v>327</v>
      </c>
      <c r="D295" s="14">
        <v>116</v>
      </c>
      <c r="E295" s="24">
        <v>57</v>
      </c>
    </row>
    <row r="296" spans="1:5" x14ac:dyDescent="0.25">
      <c r="A296" s="188"/>
      <c r="B296" s="13" t="s">
        <v>211</v>
      </c>
      <c r="C296" s="14">
        <v>29</v>
      </c>
      <c r="D296" s="14">
        <v>37</v>
      </c>
      <c r="E296" s="24">
        <v>3</v>
      </c>
    </row>
    <row r="297" spans="1:5" x14ac:dyDescent="0.25">
      <c r="A297" s="186" t="s">
        <v>212</v>
      </c>
      <c r="B297" s="13" t="s">
        <v>213</v>
      </c>
      <c r="C297" s="14">
        <v>1187</v>
      </c>
      <c r="D297" s="14">
        <v>519</v>
      </c>
      <c r="E297" s="24">
        <v>46</v>
      </c>
    </row>
    <row r="298" spans="1:5" x14ac:dyDescent="0.25">
      <c r="A298" s="187"/>
      <c r="B298" s="13" t="s">
        <v>214</v>
      </c>
      <c r="C298" s="14">
        <v>1</v>
      </c>
      <c r="D298" s="14">
        <v>2</v>
      </c>
      <c r="E298" s="24">
        <v>0</v>
      </c>
    </row>
    <row r="299" spans="1:5" x14ac:dyDescent="0.25">
      <c r="A299" s="187"/>
      <c r="B299" s="13" t="s">
        <v>215</v>
      </c>
      <c r="C299" s="14">
        <v>3408</v>
      </c>
      <c r="D299" s="14">
        <v>3699</v>
      </c>
      <c r="E299" s="24">
        <v>1139</v>
      </c>
    </row>
    <row r="300" spans="1:5" x14ac:dyDescent="0.25">
      <c r="A300" s="187"/>
      <c r="B300" s="13" t="s">
        <v>216</v>
      </c>
      <c r="C300" s="14">
        <v>4486</v>
      </c>
      <c r="D300" s="14">
        <v>2444</v>
      </c>
      <c r="E300" s="24">
        <v>481</v>
      </c>
    </row>
    <row r="301" spans="1:5" x14ac:dyDescent="0.25">
      <c r="A301" s="187"/>
      <c r="B301" s="13" t="s">
        <v>217</v>
      </c>
      <c r="C301" s="14">
        <v>1507</v>
      </c>
      <c r="D301" s="14">
        <v>727</v>
      </c>
      <c r="E301" s="24">
        <v>56</v>
      </c>
    </row>
    <row r="302" spans="1:5" x14ac:dyDescent="0.25">
      <c r="A302" s="187"/>
      <c r="B302" s="13" t="s">
        <v>218</v>
      </c>
      <c r="C302" s="14">
        <v>2883</v>
      </c>
      <c r="D302" s="14">
        <v>2623</v>
      </c>
      <c r="E302" s="24">
        <v>1187</v>
      </c>
    </row>
    <row r="303" spans="1:5" x14ac:dyDescent="0.25">
      <c r="A303" s="187"/>
      <c r="B303" s="13" t="s">
        <v>219</v>
      </c>
      <c r="C303" s="14">
        <v>943</v>
      </c>
      <c r="D303" s="14">
        <v>894</v>
      </c>
      <c r="E303" s="24">
        <v>95</v>
      </c>
    </row>
    <row r="304" spans="1:5" x14ac:dyDescent="0.25">
      <c r="A304" s="187"/>
      <c r="B304" s="13" t="s">
        <v>220</v>
      </c>
      <c r="C304" s="14">
        <v>73</v>
      </c>
      <c r="D304" s="14">
        <v>35</v>
      </c>
      <c r="E304" s="24">
        <v>1</v>
      </c>
    </row>
    <row r="305" spans="1:5" x14ac:dyDescent="0.25">
      <c r="A305" s="187"/>
      <c r="B305" s="13" t="s">
        <v>221</v>
      </c>
      <c r="C305" s="14">
        <v>2123</v>
      </c>
      <c r="D305" s="14">
        <v>855</v>
      </c>
      <c r="E305" s="24">
        <v>480</v>
      </c>
    </row>
    <row r="306" spans="1:5" x14ac:dyDescent="0.25">
      <c r="A306" s="187"/>
      <c r="B306" s="13" t="s">
        <v>222</v>
      </c>
      <c r="C306" s="14">
        <v>19</v>
      </c>
      <c r="D306" s="14">
        <v>17</v>
      </c>
      <c r="E306" s="24">
        <v>2</v>
      </c>
    </row>
    <row r="307" spans="1:5" x14ac:dyDescent="0.25">
      <c r="A307" s="187"/>
      <c r="B307" s="13" t="s">
        <v>223</v>
      </c>
      <c r="C307" s="14">
        <v>30</v>
      </c>
      <c r="D307" s="14">
        <v>25</v>
      </c>
      <c r="E307" s="24">
        <v>1</v>
      </c>
    </row>
    <row r="308" spans="1:5" x14ac:dyDescent="0.25">
      <c r="A308" s="187"/>
      <c r="B308" s="13" t="s">
        <v>224</v>
      </c>
      <c r="C308" s="14">
        <v>1778</v>
      </c>
      <c r="D308" s="14">
        <v>1887</v>
      </c>
      <c r="E308" s="24">
        <v>467</v>
      </c>
    </row>
    <row r="309" spans="1:5" x14ac:dyDescent="0.25">
      <c r="A309" s="187"/>
      <c r="B309" s="13" t="s">
        <v>225</v>
      </c>
      <c r="C309" s="14">
        <v>713</v>
      </c>
      <c r="D309" s="14">
        <v>458</v>
      </c>
      <c r="E309" s="24">
        <v>0</v>
      </c>
    </row>
    <row r="310" spans="1:5" x14ac:dyDescent="0.25">
      <c r="A310" s="187"/>
      <c r="B310" s="13" t="s">
        <v>226</v>
      </c>
      <c r="C310" s="14">
        <v>74</v>
      </c>
      <c r="D310" s="14">
        <v>94</v>
      </c>
      <c r="E310" s="24">
        <v>31</v>
      </c>
    </row>
    <row r="311" spans="1:5" x14ac:dyDescent="0.25">
      <c r="A311" s="188"/>
      <c r="B311" s="13" t="s">
        <v>227</v>
      </c>
      <c r="C311" s="14">
        <v>203</v>
      </c>
      <c r="D311" s="14">
        <v>129</v>
      </c>
      <c r="E311" s="24">
        <v>21</v>
      </c>
    </row>
    <row r="312" spans="1:5" x14ac:dyDescent="0.25">
      <c r="A312" s="186" t="s">
        <v>228</v>
      </c>
      <c r="B312" s="13" t="s">
        <v>229</v>
      </c>
      <c r="C312" s="19"/>
      <c r="D312" s="19"/>
      <c r="E312" s="23"/>
    </row>
    <row r="313" spans="1:5" x14ac:dyDescent="0.25">
      <c r="A313" s="187"/>
      <c r="B313" s="13" t="s">
        <v>230</v>
      </c>
      <c r="C313" s="14">
        <v>2</v>
      </c>
      <c r="D313" s="14">
        <v>4</v>
      </c>
      <c r="E313" s="24">
        <v>1</v>
      </c>
    </row>
    <row r="314" spans="1:5" x14ac:dyDescent="0.25">
      <c r="A314" s="187"/>
      <c r="B314" s="13" t="s">
        <v>231</v>
      </c>
      <c r="C314" s="19"/>
      <c r="D314" s="19"/>
      <c r="E314" s="23"/>
    </row>
    <row r="315" spans="1:5" x14ac:dyDescent="0.25">
      <c r="A315" s="187"/>
      <c r="B315" s="13" t="s">
        <v>232</v>
      </c>
      <c r="C315" s="14">
        <v>0</v>
      </c>
      <c r="D315" s="14">
        <v>1</v>
      </c>
      <c r="E315" s="24">
        <v>0</v>
      </c>
    </row>
    <row r="316" spans="1:5" x14ac:dyDescent="0.25">
      <c r="A316" s="187"/>
      <c r="B316" s="13" t="s">
        <v>233</v>
      </c>
      <c r="C316" s="14">
        <v>83</v>
      </c>
      <c r="D316" s="14">
        <v>98</v>
      </c>
      <c r="E316" s="24">
        <v>6</v>
      </c>
    </row>
    <row r="317" spans="1:5" x14ac:dyDescent="0.25">
      <c r="A317" s="187"/>
      <c r="B317" s="13" t="s">
        <v>234</v>
      </c>
      <c r="C317" s="19"/>
      <c r="D317" s="19"/>
      <c r="E317" s="23"/>
    </row>
    <row r="318" spans="1:5" x14ac:dyDescent="0.25">
      <c r="A318" s="187"/>
      <c r="B318" s="13" t="s">
        <v>235</v>
      </c>
      <c r="C318" s="14">
        <v>0</v>
      </c>
      <c r="D318" s="14">
        <v>1</v>
      </c>
      <c r="E318" s="24">
        <v>0</v>
      </c>
    </row>
    <row r="319" spans="1:5" x14ac:dyDescent="0.25">
      <c r="A319" s="187"/>
      <c r="B319" s="13" t="s">
        <v>236</v>
      </c>
      <c r="C319" s="14">
        <v>369</v>
      </c>
      <c r="D319" s="14">
        <v>355</v>
      </c>
      <c r="E319" s="24">
        <v>35</v>
      </c>
    </row>
    <row r="320" spans="1:5" x14ac:dyDescent="0.25">
      <c r="A320" s="187"/>
      <c r="B320" s="13" t="s">
        <v>237</v>
      </c>
      <c r="C320" s="14">
        <v>42</v>
      </c>
      <c r="D320" s="14">
        <v>16</v>
      </c>
      <c r="E320" s="24">
        <v>0</v>
      </c>
    </row>
    <row r="321" spans="1:5" x14ac:dyDescent="0.25">
      <c r="A321" s="187"/>
      <c r="B321" s="13" t="s">
        <v>238</v>
      </c>
      <c r="C321" s="14">
        <v>58</v>
      </c>
      <c r="D321" s="14">
        <v>40</v>
      </c>
      <c r="E321" s="24">
        <v>6</v>
      </c>
    </row>
    <row r="322" spans="1:5" x14ac:dyDescent="0.25">
      <c r="A322" s="187"/>
      <c r="B322" s="13" t="s">
        <v>239</v>
      </c>
      <c r="C322" s="14">
        <v>52</v>
      </c>
      <c r="D322" s="14">
        <v>77</v>
      </c>
      <c r="E322" s="24">
        <v>12</v>
      </c>
    </row>
    <row r="323" spans="1:5" x14ac:dyDescent="0.25">
      <c r="A323" s="187"/>
      <c r="B323" s="13" t="s">
        <v>240</v>
      </c>
      <c r="C323" s="14">
        <v>16</v>
      </c>
      <c r="D323" s="14">
        <v>6</v>
      </c>
      <c r="E323" s="24">
        <v>4</v>
      </c>
    </row>
    <row r="324" spans="1:5" x14ac:dyDescent="0.25">
      <c r="A324" s="187"/>
      <c r="B324" s="13" t="s">
        <v>241</v>
      </c>
      <c r="C324" s="19"/>
      <c r="D324" s="19"/>
      <c r="E324" s="23"/>
    </row>
    <row r="325" spans="1:5" x14ac:dyDescent="0.25">
      <c r="A325" s="187"/>
      <c r="B325" s="13" t="s">
        <v>242</v>
      </c>
      <c r="C325" s="14">
        <v>4</v>
      </c>
      <c r="D325" s="14">
        <v>7</v>
      </c>
      <c r="E325" s="24">
        <v>0</v>
      </c>
    </row>
    <row r="326" spans="1:5" x14ac:dyDescent="0.25">
      <c r="A326" s="187"/>
      <c r="B326" s="13" t="s">
        <v>243</v>
      </c>
      <c r="C326" s="14">
        <v>220</v>
      </c>
      <c r="D326" s="14">
        <v>107</v>
      </c>
      <c r="E326" s="24">
        <v>104</v>
      </c>
    </row>
    <row r="327" spans="1:5" x14ac:dyDescent="0.25">
      <c r="A327" s="187"/>
      <c r="B327" s="13" t="s">
        <v>244</v>
      </c>
      <c r="C327" s="14">
        <v>7</v>
      </c>
      <c r="D327" s="14">
        <v>2</v>
      </c>
      <c r="E327" s="24">
        <v>0</v>
      </c>
    </row>
    <row r="328" spans="1:5" x14ac:dyDescent="0.25">
      <c r="A328" s="187"/>
      <c r="B328" s="13" t="s">
        <v>245</v>
      </c>
      <c r="C328" s="19"/>
      <c r="D328" s="19"/>
      <c r="E328" s="23"/>
    </row>
    <row r="329" spans="1:5" x14ac:dyDescent="0.25">
      <c r="A329" s="187"/>
      <c r="B329" s="13" t="s">
        <v>246</v>
      </c>
      <c r="C329" s="14">
        <v>146</v>
      </c>
      <c r="D329" s="14">
        <v>49</v>
      </c>
      <c r="E329" s="24">
        <v>10</v>
      </c>
    </row>
    <row r="330" spans="1:5" x14ac:dyDescent="0.25">
      <c r="A330" s="187"/>
      <c r="B330" s="13" t="s">
        <v>247</v>
      </c>
      <c r="C330" s="14">
        <v>32</v>
      </c>
      <c r="D330" s="14">
        <v>37</v>
      </c>
      <c r="E330" s="24">
        <v>4</v>
      </c>
    </row>
    <row r="331" spans="1:5" x14ac:dyDescent="0.25">
      <c r="A331" s="187"/>
      <c r="B331" s="13" t="s">
        <v>248</v>
      </c>
      <c r="C331" s="19"/>
      <c r="D331" s="19"/>
      <c r="E331" s="23"/>
    </row>
    <row r="332" spans="1:5" x14ac:dyDescent="0.25">
      <c r="A332" s="187"/>
      <c r="B332" s="13" t="s">
        <v>249</v>
      </c>
      <c r="C332" s="19"/>
      <c r="D332" s="19"/>
      <c r="E332" s="23"/>
    </row>
    <row r="333" spans="1:5" x14ac:dyDescent="0.25">
      <c r="A333" s="187"/>
      <c r="B333" s="13" t="s">
        <v>250</v>
      </c>
      <c r="C333" s="14">
        <v>116</v>
      </c>
      <c r="D333" s="14">
        <v>133</v>
      </c>
      <c r="E333" s="24">
        <v>95</v>
      </c>
    </row>
    <row r="334" spans="1:5" x14ac:dyDescent="0.25">
      <c r="A334" s="187"/>
      <c r="B334" s="13" t="s">
        <v>251</v>
      </c>
      <c r="C334" s="14">
        <v>98</v>
      </c>
      <c r="D334" s="14">
        <v>60</v>
      </c>
      <c r="E334" s="24">
        <v>0</v>
      </c>
    </row>
    <row r="335" spans="1:5" x14ac:dyDescent="0.25">
      <c r="A335" s="187"/>
      <c r="B335" s="13" t="s">
        <v>252</v>
      </c>
      <c r="C335" s="14">
        <v>3</v>
      </c>
      <c r="D335" s="14">
        <v>5</v>
      </c>
      <c r="E335" s="24">
        <v>0</v>
      </c>
    </row>
    <row r="336" spans="1:5" x14ac:dyDescent="0.25">
      <c r="A336" s="187"/>
      <c r="B336" s="13" t="s">
        <v>253</v>
      </c>
      <c r="C336" s="14">
        <v>410</v>
      </c>
      <c r="D336" s="14">
        <v>448</v>
      </c>
      <c r="E336" s="24">
        <v>116</v>
      </c>
    </row>
    <row r="337" spans="1:5" x14ac:dyDescent="0.25">
      <c r="A337" s="187"/>
      <c r="B337" s="13" t="s">
        <v>254</v>
      </c>
      <c r="C337" s="14">
        <v>1</v>
      </c>
      <c r="D337" s="19"/>
      <c r="E337" s="23"/>
    </row>
    <row r="338" spans="1:5" x14ac:dyDescent="0.25">
      <c r="A338" s="187"/>
      <c r="B338" s="13" t="s">
        <v>255</v>
      </c>
      <c r="C338" s="14">
        <v>37</v>
      </c>
      <c r="D338" s="14">
        <v>33</v>
      </c>
      <c r="E338" s="24">
        <v>1</v>
      </c>
    </row>
    <row r="339" spans="1:5" x14ac:dyDescent="0.25">
      <c r="A339" s="187"/>
      <c r="B339" s="13" t="s">
        <v>256</v>
      </c>
      <c r="C339" s="19"/>
      <c r="D339" s="19"/>
      <c r="E339" s="23"/>
    </row>
    <row r="340" spans="1:5" x14ac:dyDescent="0.25">
      <c r="A340" s="187"/>
      <c r="B340" s="13" t="s">
        <v>257</v>
      </c>
      <c r="C340" s="14">
        <v>16</v>
      </c>
      <c r="D340" s="14">
        <v>25</v>
      </c>
      <c r="E340" s="24">
        <v>1</v>
      </c>
    </row>
    <row r="341" spans="1:5" x14ac:dyDescent="0.25">
      <c r="A341" s="187"/>
      <c r="B341" s="13" t="s">
        <v>258</v>
      </c>
      <c r="C341" s="14">
        <v>197</v>
      </c>
      <c r="D341" s="14">
        <v>332</v>
      </c>
      <c r="E341" s="24">
        <v>0</v>
      </c>
    </row>
    <row r="342" spans="1:5" x14ac:dyDescent="0.25">
      <c r="A342" s="187"/>
      <c r="B342" s="13" t="s">
        <v>259</v>
      </c>
      <c r="C342" s="14">
        <v>3</v>
      </c>
      <c r="D342" s="14">
        <v>2</v>
      </c>
      <c r="E342" s="24">
        <v>0</v>
      </c>
    </row>
    <row r="343" spans="1:5" x14ac:dyDescent="0.25">
      <c r="A343" s="187"/>
      <c r="B343" s="13" t="s">
        <v>260</v>
      </c>
      <c r="C343" s="14">
        <v>1</v>
      </c>
      <c r="D343" s="14">
        <v>2</v>
      </c>
      <c r="E343" s="24">
        <v>0</v>
      </c>
    </row>
    <row r="344" spans="1:5" x14ac:dyDescent="0.25">
      <c r="A344" s="188"/>
      <c r="B344" s="13" t="s">
        <v>261</v>
      </c>
      <c r="C344" s="14">
        <v>656</v>
      </c>
      <c r="D344" s="14">
        <v>1277</v>
      </c>
      <c r="E344" s="24">
        <v>1</v>
      </c>
    </row>
    <row r="345" spans="1:5" x14ac:dyDescent="0.25">
      <c r="A345" s="186" t="s">
        <v>262</v>
      </c>
      <c r="B345" s="13" t="s">
        <v>263</v>
      </c>
      <c r="C345" s="14">
        <v>1</v>
      </c>
      <c r="D345" s="14">
        <v>2</v>
      </c>
      <c r="E345" s="23"/>
    </row>
    <row r="346" spans="1:5" x14ac:dyDescent="0.25">
      <c r="A346" s="187"/>
      <c r="B346" s="13" t="s">
        <v>264</v>
      </c>
      <c r="C346" s="14">
        <v>6</v>
      </c>
      <c r="D346" s="14">
        <v>6</v>
      </c>
      <c r="E346" s="24">
        <v>0</v>
      </c>
    </row>
    <row r="347" spans="1:5" x14ac:dyDescent="0.25">
      <c r="A347" s="187"/>
      <c r="B347" s="13" t="s">
        <v>265</v>
      </c>
      <c r="C347" s="14">
        <v>2</v>
      </c>
      <c r="D347" s="14">
        <v>2</v>
      </c>
      <c r="E347" s="24">
        <v>0</v>
      </c>
    </row>
    <row r="348" spans="1:5" x14ac:dyDescent="0.25">
      <c r="A348" s="187"/>
      <c r="B348" s="13" t="s">
        <v>266</v>
      </c>
      <c r="C348" s="14">
        <v>2059</v>
      </c>
      <c r="D348" s="14">
        <v>1782</v>
      </c>
      <c r="E348" s="24">
        <v>0</v>
      </c>
    </row>
    <row r="349" spans="1:5" x14ac:dyDescent="0.25">
      <c r="A349" s="187"/>
      <c r="B349" s="13" t="s">
        <v>267</v>
      </c>
      <c r="C349" s="19"/>
      <c r="D349" s="19"/>
      <c r="E349" s="23"/>
    </row>
    <row r="350" spans="1:5" x14ac:dyDescent="0.25">
      <c r="A350" s="187"/>
      <c r="B350" s="13" t="s">
        <v>268</v>
      </c>
      <c r="C350" s="14">
        <v>7</v>
      </c>
      <c r="D350" s="14">
        <v>5</v>
      </c>
      <c r="E350" s="24">
        <v>0</v>
      </c>
    </row>
    <row r="351" spans="1:5" x14ac:dyDescent="0.25">
      <c r="A351" s="187"/>
      <c r="B351" s="13" t="s">
        <v>269</v>
      </c>
      <c r="C351" s="14">
        <v>1</v>
      </c>
      <c r="D351" s="14">
        <v>7</v>
      </c>
      <c r="E351" s="24">
        <v>0</v>
      </c>
    </row>
    <row r="352" spans="1:5" x14ac:dyDescent="0.25">
      <c r="A352" s="187"/>
      <c r="B352" s="13" t="s">
        <v>270</v>
      </c>
      <c r="C352" s="19"/>
      <c r="D352" s="19"/>
      <c r="E352" s="23"/>
    </row>
    <row r="353" spans="1:5" x14ac:dyDescent="0.25">
      <c r="A353" s="187"/>
      <c r="B353" s="13" t="s">
        <v>271</v>
      </c>
      <c r="C353" s="14">
        <v>5</v>
      </c>
      <c r="D353" s="14">
        <v>17</v>
      </c>
      <c r="E353" s="24">
        <v>0</v>
      </c>
    </row>
    <row r="354" spans="1:5" x14ac:dyDescent="0.25">
      <c r="A354" s="187"/>
      <c r="B354" s="13" t="s">
        <v>272</v>
      </c>
      <c r="C354" s="19"/>
      <c r="D354" s="19"/>
      <c r="E354" s="23"/>
    </row>
    <row r="355" spans="1:5" x14ac:dyDescent="0.25">
      <c r="A355" s="188"/>
      <c r="B355" s="13" t="s">
        <v>273</v>
      </c>
      <c r="C355" s="19"/>
      <c r="D355" s="19"/>
      <c r="E355" s="23"/>
    </row>
    <row r="356" spans="1:5" x14ac:dyDescent="0.25">
      <c r="A356" s="186" t="s">
        <v>274</v>
      </c>
      <c r="B356" s="13" t="s">
        <v>275</v>
      </c>
      <c r="C356" s="14">
        <v>179</v>
      </c>
      <c r="D356" s="14">
        <v>204</v>
      </c>
      <c r="E356" s="24">
        <v>58</v>
      </c>
    </row>
    <row r="357" spans="1:5" x14ac:dyDescent="0.25">
      <c r="A357" s="187"/>
      <c r="B357" s="13" t="s">
        <v>276</v>
      </c>
      <c r="C357" s="14">
        <v>2</v>
      </c>
      <c r="D357" s="14">
        <v>1</v>
      </c>
      <c r="E357" s="23"/>
    </row>
    <row r="358" spans="1:5" x14ac:dyDescent="0.25">
      <c r="A358" s="187"/>
      <c r="B358" s="13" t="s">
        <v>277</v>
      </c>
      <c r="C358" s="14">
        <v>7</v>
      </c>
      <c r="D358" s="19"/>
      <c r="E358" s="23"/>
    </row>
    <row r="359" spans="1:5" x14ac:dyDescent="0.25">
      <c r="A359" s="187"/>
      <c r="B359" s="13" t="s">
        <v>278</v>
      </c>
      <c r="C359" s="14">
        <v>45</v>
      </c>
      <c r="D359" s="14">
        <v>51</v>
      </c>
      <c r="E359" s="24">
        <v>1</v>
      </c>
    </row>
    <row r="360" spans="1:5" x14ac:dyDescent="0.25">
      <c r="A360" s="187"/>
      <c r="B360" s="13" t="s">
        <v>279</v>
      </c>
      <c r="C360" s="14">
        <v>7</v>
      </c>
      <c r="D360" s="14">
        <v>6</v>
      </c>
      <c r="E360" s="24">
        <v>0</v>
      </c>
    </row>
    <row r="361" spans="1:5" x14ac:dyDescent="0.25">
      <c r="A361" s="187"/>
      <c r="B361" s="13" t="s">
        <v>280</v>
      </c>
      <c r="C361" s="14">
        <v>34</v>
      </c>
      <c r="D361" s="14">
        <v>26</v>
      </c>
      <c r="E361" s="23"/>
    </row>
    <row r="362" spans="1:5" x14ac:dyDescent="0.25">
      <c r="A362" s="187"/>
      <c r="B362" s="13" t="s">
        <v>281</v>
      </c>
      <c r="C362" s="14">
        <v>207</v>
      </c>
      <c r="D362" s="14">
        <v>134</v>
      </c>
      <c r="E362" s="24">
        <v>3</v>
      </c>
    </row>
    <row r="363" spans="1:5" x14ac:dyDescent="0.25">
      <c r="A363" s="187"/>
      <c r="B363" s="13" t="s">
        <v>282</v>
      </c>
      <c r="C363" s="19"/>
      <c r="D363" s="19"/>
      <c r="E363" s="23"/>
    </row>
    <row r="364" spans="1:5" x14ac:dyDescent="0.25">
      <c r="A364" s="188"/>
      <c r="B364" s="13" t="s">
        <v>283</v>
      </c>
      <c r="C364" s="14">
        <v>1</v>
      </c>
      <c r="D364" s="14">
        <v>1</v>
      </c>
      <c r="E364" s="24">
        <v>0</v>
      </c>
    </row>
    <row r="365" spans="1:5" x14ac:dyDescent="0.25">
      <c r="A365" s="186" t="s">
        <v>284</v>
      </c>
      <c r="B365" s="13" t="s">
        <v>285</v>
      </c>
      <c r="C365" s="19"/>
      <c r="D365" s="19"/>
      <c r="E365" s="23"/>
    </row>
    <row r="366" spans="1:5" x14ac:dyDescent="0.25">
      <c r="A366" s="187"/>
      <c r="B366" s="13" t="s">
        <v>286</v>
      </c>
      <c r="C366" s="14">
        <v>334</v>
      </c>
      <c r="D366" s="14">
        <v>55</v>
      </c>
      <c r="E366" s="24">
        <v>0</v>
      </c>
    </row>
    <row r="367" spans="1:5" x14ac:dyDescent="0.25">
      <c r="A367" s="187"/>
      <c r="B367" s="13" t="s">
        <v>287</v>
      </c>
      <c r="C367" s="14">
        <v>93</v>
      </c>
      <c r="D367" s="14">
        <v>95</v>
      </c>
      <c r="E367" s="24">
        <v>0</v>
      </c>
    </row>
    <row r="368" spans="1:5" x14ac:dyDescent="0.25">
      <c r="A368" s="187"/>
      <c r="B368" s="13" t="s">
        <v>288</v>
      </c>
      <c r="C368" s="14">
        <v>50</v>
      </c>
      <c r="D368" s="14">
        <v>156</v>
      </c>
      <c r="E368" s="24">
        <v>0</v>
      </c>
    </row>
    <row r="369" spans="1:5" x14ac:dyDescent="0.25">
      <c r="A369" s="187"/>
      <c r="B369" s="13" t="s">
        <v>204</v>
      </c>
      <c r="C369" s="19"/>
      <c r="D369" s="19"/>
      <c r="E369" s="23"/>
    </row>
    <row r="370" spans="1:5" x14ac:dyDescent="0.25">
      <c r="A370" s="187"/>
      <c r="B370" s="13" t="s">
        <v>289</v>
      </c>
      <c r="C370" s="14">
        <v>3</v>
      </c>
      <c r="D370" s="14">
        <v>3</v>
      </c>
      <c r="E370" s="23"/>
    </row>
    <row r="371" spans="1:5" x14ac:dyDescent="0.25">
      <c r="A371" s="187"/>
      <c r="B371" s="13" t="s">
        <v>290</v>
      </c>
      <c r="C371" s="14">
        <v>18</v>
      </c>
      <c r="D371" s="14">
        <v>1</v>
      </c>
      <c r="E371" s="24">
        <v>0</v>
      </c>
    </row>
    <row r="372" spans="1:5" x14ac:dyDescent="0.25">
      <c r="A372" s="187"/>
      <c r="B372" s="13" t="s">
        <v>291</v>
      </c>
      <c r="C372" s="14">
        <v>496</v>
      </c>
      <c r="D372" s="14">
        <v>568</v>
      </c>
      <c r="E372" s="24">
        <v>0</v>
      </c>
    </row>
    <row r="373" spans="1:5" x14ac:dyDescent="0.25">
      <c r="A373" s="187"/>
      <c r="B373" s="13" t="s">
        <v>292</v>
      </c>
      <c r="C373" s="14">
        <v>6</v>
      </c>
      <c r="D373" s="14">
        <v>4</v>
      </c>
      <c r="E373" s="24">
        <v>0</v>
      </c>
    </row>
    <row r="374" spans="1:5" x14ac:dyDescent="0.25">
      <c r="A374" s="187"/>
      <c r="B374" s="13" t="s">
        <v>293</v>
      </c>
      <c r="C374" s="19"/>
      <c r="D374" s="19"/>
      <c r="E374" s="23"/>
    </row>
    <row r="375" spans="1:5" x14ac:dyDescent="0.25">
      <c r="A375" s="187"/>
      <c r="B375" s="13" t="s">
        <v>294</v>
      </c>
      <c r="C375" s="19"/>
      <c r="D375" s="19"/>
      <c r="E375" s="23"/>
    </row>
    <row r="376" spans="1:5" x14ac:dyDescent="0.25">
      <c r="A376" s="187"/>
      <c r="B376" s="13" t="s">
        <v>295</v>
      </c>
      <c r="C376" s="19"/>
      <c r="D376" s="19"/>
      <c r="E376" s="23"/>
    </row>
    <row r="377" spans="1:5" x14ac:dyDescent="0.25">
      <c r="A377" s="188"/>
      <c r="B377" s="13" t="s">
        <v>296</v>
      </c>
      <c r="C377" s="14">
        <v>1</v>
      </c>
      <c r="D377" s="14">
        <v>1</v>
      </c>
      <c r="E377" s="24">
        <v>0</v>
      </c>
    </row>
  </sheetData>
  <sheetProtection algorithmName="SHA-512" hashValue="c0CY1TB3eyz6iEGB6ofZ6CzrSJ3SFH1XXTjVOwjA3Kcgpd+2mPuz52BvlHFA07HD6sXnOrBiDucAcQXY+LlIvA==" saltValue="ZlCcYNZSypW/gdp2BZmOFA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2D398-4863-41CB-B979-E67D9C35DD87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1817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24862</v>
      </c>
      <c r="F4" s="162" t="s">
        <v>1812</v>
      </c>
      <c r="G4" s="164">
        <f>DatosViolenciaGénero!E82</f>
        <v>1236</v>
      </c>
      <c r="H4" s="165"/>
    </row>
    <row r="5" spans="1:30" x14ac:dyDescent="0.2">
      <c r="C5" s="162" t="s">
        <v>35</v>
      </c>
      <c r="D5" s="163">
        <f>DatosViolenciaGénero!C5</f>
        <v>12569</v>
      </c>
      <c r="F5" s="162" t="s">
        <v>1813</v>
      </c>
      <c r="G5" s="164">
        <f>DatosViolenciaGénero!F82</f>
        <v>6184</v>
      </c>
      <c r="H5" s="165"/>
    </row>
    <row r="6" spans="1:30" x14ac:dyDescent="0.2">
      <c r="C6" s="162" t="s">
        <v>1814</v>
      </c>
      <c r="D6" s="172">
        <f>DatosViolenciaGénero!C8</f>
        <v>3652</v>
      </c>
    </row>
    <row r="7" spans="1:30" x14ac:dyDescent="0.2">
      <c r="C7" s="162" t="s">
        <v>55</v>
      </c>
      <c r="D7" s="172">
        <f>DatosViolenciaGénero!C9</f>
        <v>64</v>
      </c>
    </row>
    <row r="8" spans="1:30" x14ac:dyDescent="0.2">
      <c r="C8" s="162" t="s">
        <v>1818</v>
      </c>
      <c r="D8" s="163">
        <f>DatosViolenciaGénero!C11</f>
        <v>20</v>
      </c>
    </row>
    <row r="9" spans="1:30" x14ac:dyDescent="0.2">
      <c r="C9" s="162" t="s">
        <v>1819</v>
      </c>
      <c r="D9" s="163">
        <f>DatosViolenciaGénero!C12</f>
        <v>3</v>
      </c>
    </row>
    <row r="10" spans="1:30" x14ac:dyDescent="0.2">
      <c r="C10" s="162" t="s">
        <v>1811</v>
      </c>
      <c r="D10" s="172">
        <f>DatosViolenciaGénero!C6</f>
        <v>2169</v>
      </c>
    </row>
    <row r="11" spans="1:30" x14ac:dyDescent="0.2">
      <c r="C11" s="162" t="s">
        <v>1815</v>
      </c>
      <c r="D11" s="172">
        <f>DatosViolenciaGénero!C10</f>
        <v>49</v>
      </c>
    </row>
    <row r="20" spans="3:32" x14ac:dyDescent="0.2">
      <c r="C20" s="167"/>
      <c r="D20" s="167"/>
    </row>
    <row r="21" spans="3:32" x14ac:dyDescent="0.2">
      <c r="C21" s="168"/>
      <c r="D21" s="168"/>
    </row>
    <row r="22" spans="3:32" s="167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8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IBJ4BnP/IOIyaQsiW0BIf0h2J0gLDeP/XXsfdqQBU8GBrcllLafWjkKKUXEwraC2curbNgdIGSZe+Kmyb2ZTSg==" saltValue="9SGKvK7JWr5/ioEINn2wz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66330-3A44-488C-9646-277BA7C57D7C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4" t="s">
        <v>1820</v>
      </c>
      <c r="D1" s="214"/>
      <c r="E1" s="214"/>
      <c r="F1" s="140"/>
      <c r="H1" s="173"/>
      <c r="I1" s="173"/>
      <c r="J1" s="173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4UE7fV43s9YlC0aeeiVhzxJKxdsJRgcwHCvqpRCzVLDEthMoYqlRXJIuzqcDGkX5grCsOB+AP+YajPfCLN1z6A==" saltValue="TiRatAMCndIuYrtAoxe/O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94F8C-993E-4D4C-B7A4-22F7265E036B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4" t="s">
        <v>1825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40"/>
      <c r="R1" s="173"/>
      <c r="S1" s="173"/>
      <c r="T1" s="173"/>
      <c r="U1" s="140"/>
      <c r="W1" s="173"/>
      <c r="X1" s="173"/>
      <c r="Y1" s="173"/>
      <c r="Z1" s="140"/>
      <c r="AB1" s="173"/>
      <c r="AC1" s="173"/>
      <c r="AD1" s="173"/>
      <c r="AE1" s="140"/>
      <c r="AG1" s="173"/>
      <c r="AH1" s="173"/>
      <c r="AI1" s="173"/>
      <c r="AJ1" s="140"/>
      <c r="AL1" s="173"/>
      <c r="AM1" s="173"/>
      <c r="AN1" s="173"/>
      <c r="AO1" s="140"/>
      <c r="AQ1" s="173"/>
      <c r="AR1" s="173"/>
      <c r="AS1" s="173"/>
      <c r="AT1" s="140"/>
      <c r="AV1" s="173"/>
      <c r="AW1" s="173"/>
      <c r="AX1" s="173"/>
      <c r="AY1" s="140"/>
      <c r="BA1" s="173"/>
      <c r="BB1" s="173"/>
      <c r="BC1" s="173"/>
      <c r="BD1" s="140"/>
      <c r="BF1" s="173"/>
      <c r="BG1" s="173"/>
      <c r="BH1" s="173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uLvOHZZmCZ/SfqLJX9aAkjdtNXuiAXi89Um7TqhqRddwiS8rnHTNi9VF/CoJJwSjGkIqBHgJSm3soaxf6PdDnQ==" saltValue="MlGVAFft/Ma+I/qda27iH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31810-D6F3-4733-BCB8-A52B2C334EA1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4" t="s">
        <v>1829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73"/>
      <c r="Q1" s="173"/>
      <c r="S1" s="140"/>
      <c r="U1" s="173"/>
      <c r="V1" s="173"/>
      <c r="W1" s="173"/>
      <c r="X1" s="173"/>
      <c r="Y1" s="173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">
      <c r="M6" s="177">
        <f>DatosMedioAmbiente!C53</f>
        <v>6</v>
      </c>
      <c r="N6" s="177">
        <f>DatosMedioAmbiente!C55</f>
        <v>14</v>
      </c>
      <c r="O6" s="177">
        <f>DatosMedioAmbiente!C57</f>
        <v>3</v>
      </c>
      <c r="P6" s="177">
        <f>DatosMedioAmbiente!C59</f>
        <v>21</v>
      </c>
      <c r="Q6" s="177">
        <f>DatosMedioAmbiente!C61</f>
        <v>8</v>
      </c>
      <c r="R6" s="177">
        <f>DatosMedioAmbiente!C63</f>
        <v>21</v>
      </c>
      <c r="S6" s="175"/>
      <c r="U6" s="178">
        <f>DatosMedioAmbiente!C54</f>
        <v>1</v>
      </c>
      <c r="V6" s="178">
        <f>DatosMedioAmbiente!C56</f>
        <v>5</v>
      </c>
      <c r="W6" s="178">
        <f>DatosMedioAmbiente!C58</f>
        <v>0</v>
      </c>
      <c r="X6" s="178">
        <f>DatosMedioAmbiente!C60</f>
        <v>9</v>
      </c>
      <c r="Y6" s="178">
        <f>DatosMedioAmbiente!C62</f>
        <v>0</v>
      </c>
      <c r="Z6" s="178">
        <f>DatosMedioAmbiente!C64</f>
        <v>1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O2SeA4qFhWnoRASq75tVbUQ3IXUlsc+H1F/tN7RNNSKTeMvncMjgajeSiKLbRK31uLwFNSBtCuZW9YtixX/3GA==" saltValue="hXYBsFNFZgZ5WCIz167ZD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B7B38-AC20-469D-89E8-0263521B8E69}">
  <dimension ref="A1:BI21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1624</v>
      </c>
      <c r="G2" s="92" t="s">
        <v>1653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1082</v>
      </c>
      <c r="AI2" s="92" t="s">
        <v>223</v>
      </c>
      <c r="AL2" s="92" t="s">
        <v>642</v>
      </c>
      <c r="AM2" s="92" t="s">
        <v>642</v>
      </c>
      <c r="AN2" s="92" t="s">
        <v>642</v>
      </c>
      <c r="AO2" s="92" t="s">
        <v>642</v>
      </c>
      <c r="AP2" s="92" t="s">
        <v>644</v>
      </c>
      <c r="AS2" s="92" t="s">
        <v>646</v>
      </c>
      <c r="AU2" s="92" t="s">
        <v>646</v>
      </c>
      <c r="AV2" s="92" t="s">
        <v>642</v>
      </c>
      <c r="AW2" s="92" t="s">
        <v>1179</v>
      </c>
      <c r="AX2" s="92" t="s">
        <v>1179</v>
      </c>
      <c r="AY2" s="92" t="s">
        <v>15</v>
      </c>
      <c r="AZ2" s="92" t="s">
        <v>1004</v>
      </c>
      <c r="BA2" s="92" t="s">
        <v>77</v>
      </c>
      <c r="BB2" s="92" t="s">
        <v>996</v>
      </c>
      <c r="BC2" s="92" t="s">
        <v>974</v>
      </c>
      <c r="BD2" s="92" t="s">
        <v>955</v>
      </c>
      <c r="BE2" s="92" t="s">
        <v>1662</v>
      </c>
      <c r="BF2" s="92" t="s">
        <v>99</v>
      </c>
      <c r="BG2" s="92" t="s">
        <v>99</v>
      </c>
      <c r="BH2" s="92" t="s">
        <v>1138</v>
      </c>
      <c r="BI2" s="92" t="s">
        <v>1143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1658</v>
      </c>
      <c r="G3" s="92" t="s">
        <v>1625</v>
      </c>
      <c r="H3" s="92" t="s">
        <v>1625</v>
      </c>
      <c r="I3" s="92" t="s">
        <v>1625</v>
      </c>
      <c r="J3" s="92" t="s">
        <v>1625</v>
      </c>
      <c r="K3" s="92" t="s">
        <v>1625</v>
      </c>
      <c r="L3" s="92" t="s">
        <v>1625</v>
      </c>
      <c r="M3" s="92" t="s">
        <v>1625</v>
      </c>
      <c r="N3" s="92" t="s">
        <v>1625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1134</v>
      </c>
      <c r="AD3" s="92" t="s">
        <v>644</v>
      </c>
      <c r="AE3" s="92" t="s">
        <v>1180</v>
      </c>
      <c r="AF3" s="92" t="s">
        <v>1189</v>
      </c>
      <c r="AI3" s="92" t="s">
        <v>224</v>
      </c>
      <c r="AL3" s="92" t="s">
        <v>644</v>
      </c>
      <c r="AM3" s="92" t="s">
        <v>644</v>
      </c>
      <c r="AN3" s="92" t="s">
        <v>644</v>
      </c>
      <c r="AO3" s="92" t="s">
        <v>644</v>
      </c>
      <c r="AU3" s="92" t="s">
        <v>652</v>
      </c>
      <c r="AV3" s="92" t="s">
        <v>644</v>
      </c>
      <c r="AW3" s="92" t="s">
        <v>1180</v>
      </c>
      <c r="AX3" s="92" t="s">
        <v>1180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329</v>
      </c>
      <c r="BE3" s="92" t="s">
        <v>1663</v>
      </c>
      <c r="BF3" s="92" t="s">
        <v>109</v>
      </c>
      <c r="BG3" s="92" t="s">
        <v>109</v>
      </c>
      <c r="BH3" s="92" t="s">
        <v>1139</v>
      </c>
      <c r="BI3" s="92" t="s">
        <v>1144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1626</v>
      </c>
      <c r="F4" s="92" t="s">
        <v>1626</v>
      </c>
      <c r="G4" s="92" t="s">
        <v>1626</v>
      </c>
      <c r="H4" s="92" t="s">
        <v>1626</v>
      </c>
      <c r="I4" s="92" t="s">
        <v>1626</v>
      </c>
      <c r="J4" s="92" t="s">
        <v>1626</v>
      </c>
      <c r="K4" s="92" t="s">
        <v>1626</v>
      </c>
      <c r="L4" s="92" t="s">
        <v>1626</v>
      </c>
      <c r="M4" s="92" t="s">
        <v>1626</v>
      </c>
      <c r="N4" s="92" t="s">
        <v>1626</v>
      </c>
      <c r="O4" s="92" t="s">
        <v>1626</v>
      </c>
      <c r="P4" s="92" t="s">
        <v>1673</v>
      </c>
      <c r="Q4" s="92" t="s">
        <v>1673</v>
      </c>
      <c r="R4" s="92" t="s">
        <v>1037</v>
      </c>
      <c r="S4" s="92" t="s">
        <v>1672</v>
      </c>
      <c r="T4" s="92" t="s">
        <v>1673</v>
      </c>
      <c r="V4" s="92" t="s">
        <v>26</v>
      </c>
      <c r="W4" s="92" t="s">
        <v>1767</v>
      </c>
      <c r="AA4" s="92" t="s">
        <v>1128</v>
      </c>
      <c r="AB4" s="92" t="s">
        <v>1132</v>
      </c>
      <c r="AC4" s="92" t="s">
        <v>1135</v>
      </c>
      <c r="AD4" s="92" t="s">
        <v>646</v>
      </c>
      <c r="AE4" s="92" t="s">
        <v>1181</v>
      </c>
      <c r="AF4" s="92" t="s">
        <v>1122</v>
      </c>
      <c r="AI4" s="92" t="s">
        <v>225</v>
      </c>
      <c r="AL4" s="92" t="s">
        <v>646</v>
      </c>
      <c r="AM4" s="92" t="s">
        <v>646</v>
      </c>
      <c r="AN4" s="92" t="s">
        <v>646</v>
      </c>
      <c r="AO4" s="92" t="s">
        <v>646</v>
      </c>
      <c r="AV4" s="92" t="s">
        <v>646</v>
      </c>
      <c r="AW4" s="92" t="s">
        <v>1181</v>
      </c>
      <c r="AX4" s="92" t="s">
        <v>1182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956</v>
      </c>
      <c r="BE4" s="92" t="s">
        <v>1664</v>
      </c>
      <c r="BF4" s="92" t="s">
        <v>1055</v>
      </c>
      <c r="BG4" s="92" t="s">
        <v>1055</v>
      </c>
    </row>
    <row r="5" spans="1:61" x14ac:dyDescent="0.2">
      <c r="A5" s="92" t="s">
        <v>1026</v>
      </c>
      <c r="B5" s="92" t="s">
        <v>104</v>
      </c>
      <c r="C5" s="92" t="s">
        <v>169</v>
      </c>
      <c r="D5" s="92" t="s">
        <v>1627</v>
      </c>
      <c r="E5" s="92" t="s">
        <v>1628</v>
      </c>
      <c r="F5" s="92" t="s">
        <v>1628</v>
      </c>
      <c r="G5" s="92" t="s">
        <v>1628</v>
      </c>
      <c r="H5" s="92" t="s">
        <v>1628</v>
      </c>
      <c r="I5" s="92" t="s">
        <v>1628</v>
      </c>
      <c r="J5" s="92" t="s">
        <v>1628</v>
      </c>
      <c r="K5" s="92" t="s">
        <v>1627</v>
      </c>
      <c r="L5" s="92" t="s">
        <v>1628</v>
      </c>
      <c r="M5" s="92" t="s">
        <v>1630</v>
      </c>
      <c r="N5" s="92" t="s">
        <v>1630</v>
      </c>
      <c r="O5" s="92" t="s">
        <v>1628</v>
      </c>
      <c r="P5" s="92" t="s">
        <v>1674</v>
      </c>
      <c r="Q5" s="92" t="s">
        <v>1674</v>
      </c>
      <c r="R5" s="92" t="s">
        <v>1038</v>
      </c>
      <c r="S5" s="92" t="s">
        <v>1673</v>
      </c>
      <c r="T5" s="92" t="s">
        <v>1674</v>
      </c>
      <c r="V5" s="92" t="s">
        <v>27</v>
      </c>
      <c r="AA5" s="92" t="s">
        <v>1130</v>
      </c>
      <c r="AB5" s="92" t="s">
        <v>1130</v>
      </c>
      <c r="AC5" s="92" t="s">
        <v>1136</v>
      </c>
      <c r="AD5" s="92" t="s">
        <v>648</v>
      </c>
      <c r="AE5" s="92" t="s">
        <v>1182</v>
      </c>
      <c r="AF5" s="92" t="s">
        <v>1190</v>
      </c>
      <c r="AI5" s="92" t="s">
        <v>226</v>
      </c>
      <c r="AL5" s="92" t="s">
        <v>648</v>
      </c>
      <c r="AM5" s="92" t="s">
        <v>648</v>
      </c>
      <c r="AN5" s="92" t="s">
        <v>648</v>
      </c>
      <c r="AO5" s="92" t="s">
        <v>648</v>
      </c>
      <c r="AV5" s="92" t="s">
        <v>648</v>
      </c>
      <c r="AW5" s="92" t="s">
        <v>1182</v>
      </c>
      <c r="AX5" s="92" t="s">
        <v>1183</v>
      </c>
      <c r="AY5" s="92" t="s">
        <v>1001</v>
      </c>
      <c r="AZ5" s="92" t="s">
        <v>1007</v>
      </c>
      <c r="BC5" s="92" t="s">
        <v>981</v>
      </c>
      <c r="BD5" s="92" t="s">
        <v>957</v>
      </c>
      <c r="BE5" s="92" t="s">
        <v>1804</v>
      </c>
    </row>
    <row r="6" spans="1:61" x14ac:dyDescent="0.2">
      <c r="A6" s="92" t="s">
        <v>1761</v>
      </c>
      <c r="B6" s="92" t="s">
        <v>105</v>
      </c>
      <c r="C6" s="92" t="s">
        <v>1744</v>
      </c>
      <c r="D6" s="92" t="s">
        <v>1628</v>
      </c>
      <c r="E6" s="92" t="s">
        <v>970</v>
      </c>
      <c r="F6" s="92" t="s">
        <v>1631</v>
      </c>
      <c r="G6" s="92" t="s">
        <v>1654</v>
      </c>
      <c r="H6" s="92" t="s">
        <v>1631</v>
      </c>
      <c r="I6" s="92" t="s">
        <v>1630</v>
      </c>
      <c r="J6" s="92" t="s">
        <v>1630</v>
      </c>
      <c r="K6" s="92" t="s">
        <v>1628</v>
      </c>
      <c r="L6" s="92" t="s">
        <v>1629</v>
      </c>
      <c r="M6" s="92" t="s">
        <v>970</v>
      </c>
      <c r="N6" s="92" t="s">
        <v>970</v>
      </c>
      <c r="O6" s="92" t="s">
        <v>1630</v>
      </c>
      <c r="P6" s="92" t="s">
        <v>1675</v>
      </c>
      <c r="Q6" s="92" t="s">
        <v>1676</v>
      </c>
      <c r="R6" s="92" t="s">
        <v>1039</v>
      </c>
      <c r="S6" s="92" t="s">
        <v>1674</v>
      </c>
      <c r="T6" s="92" t="s">
        <v>1675</v>
      </c>
      <c r="V6" s="92" t="s">
        <v>28</v>
      </c>
      <c r="AD6" s="92" t="s">
        <v>650</v>
      </c>
      <c r="AE6" s="92" t="s">
        <v>610</v>
      </c>
      <c r="AI6" s="92" t="s">
        <v>227</v>
      </c>
      <c r="AL6" s="92" t="s">
        <v>650</v>
      </c>
      <c r="AM6" s="92" t="s">
        <v>650</v>
      </c>
      <c r="AN6" s="92" t="s">
        <v>650</v>
      </c>
      <c r="AO6" s="92" t="s">
        <v>650</v>
      </c>
      <c r="AV6" s="92" t="s">
        <v>650</v>
      </c>
      <c r="AW6" s="92" t="s">
        <v>610</v>
      </c>
      <c r="AY6" s="92" t="s">
        <v>1002</v>
      </c>
      <c r="AZ6" s="92" t="s">
        <v>1002</v>
      </c>
      <c r="BC6" s="92" t="s">
        <v>982</v>
      </c>
      <c r="BD6" s="92" t="s">
        <v>958</v>
      </c>
      <c r="BE6" s="92" t="s">
        <v>1665</v>
      </c>
    </row>
    <row r="7" spans="1:61" x14ac:dyDescent="0.2">
      <c r="B7" s="92" t="s">
        <v>106</v>
      </c>
      <c r="C7" s="92" t="s">
        <v>1745</v>
      </c>
      <c r="D7" s="92" t="s">
        <v>1630</v>
      </c>
      <c r="E7" s="92" t="s">
        <v>1637</v>
      </c>
      <c r="F7" s="92" t="s">
        <v>970</v>
      </c>
      <c r="G7" s="92" t="s">
        <v>970</v>
      </c>
      <c r="H7" s="92" t="s">
        <v>970</v>
      </c>
      <c r="I7" s="92" t="s">
        <v>1631</v>
      </c>
      <c r="J7" s="92" t="s">
        <v>1632</v>
      </c>
      <c r="K7" s="92" t="s">
        <v>1632</v>
      </c>
      <c r="L7" s="92" t="s">
        <v>1630</v>
      </c>
      <c r="M7" s="92" t="s">
        <v>1637</v>
      </c>
      <c r="N7" s="92" t="s">
        <v>1639</v>
      </c>
      <c r="O7" s="92" t="s">
        <v>1632</v>
      </c>
      <c r="P7" s="92" t="s">
        <v>1676</v>
      </c>
      <c r="R7" s="92" t="s">
        <v>1040</v>
      </c>
      <c r="S7" s="92" t="s">
        <v>1675</v>
      </c>
      <c r="T7" s="92" t="s">
        <v>1676</v>
      </c>
      <c r="AD7" s="92" t="s">
        <v>652</v>
      </c>
      <c r="AE7" s="92" t="s">
        <v>1183</v>
      </c>
      <c r="AI7" s="92" t="s">
        <v>233</v>
      </c>
      <c r="AL7" s="92" t="s">
        <v>652</v>
      </c>
      <c r="AM7" s="92" t="s">
        <v>652</v>
      </c>
      <c r="AN7" s="92" t="s">
        <v>652</v>
      </c>
      <c r="AO7" s="92" t="s">
        <v>652</v>
      </c>
      <c r="AV7" s="92" t="s">
        <v>652</v>
      </c>
      <c r="AW7" s="92" t="s">
        <v>1183</v>
      </c>
      <c r="BC7" s="92" t="s">
        <v>1801</v>
      </c>
      <c r="BD7" s="92" t="s">
        <v>959</v>
      </c>
      <c r="BE7" s="92" t="s">
        <v>1016</v>
      </c>
    </row>
    <row r="8" spans="1:61" x14ac:dyDescent="0.2">
      <c r="C8" s="92" t="s">
        <v>1746</v>
      </c>
      <c r="D8" s="92" t="s">
        <v>1631</v>
      </c>
      <c r="E8" s="92" t="s">
        <v>1638</v>
      </c>
      <c r="F8" s="92" t="s">
        <v>1655</v>
      </c>
      <c r="G8" s="92" t="s">
        <v>1639</v>
      </c>
      <c r="H8" s="92" t="s">
        <v>1637</v>
      </c>
      <c r="I8" s="92" t="s">
        <v>1632</v>
      </c>
      <c r="J8" s="92" t="s">
        <v>970</v>
      </c>
      <c r="K8" s="92" t="s">
        <v>970</v>
      </c>
      <c r="L8" s="92" t="s">
        <v>1632</v>
      </c>
      <c r="M8" s="92" t="s">
        <v>1641</v>
      </c>
      <c r="N8" s="92" t="s">
        <v>1640</v>
      </c>
      <c r="O8" s="92" t="s">
        <v>970</v>
      </c>
      <c r="R8" s="92" t="s">
        <v>1041</v>
      </c>
      <c r="S8" s="92" t="s">
        <v>1676</v>
      </c>
      <c r="AD8" s="92" t="s">
        <v>654</v>
      </c>
      <c r="AI8" s="92" t="s">
        <v>236</v>
      </c>
      <c r="AL8" s="92" t="s">
        <v>654</v>
      </c>
      <c r="AN8" s="92" t="s">
        <v>654</v>
      </c>
      <c r="AO8" s="92" t="s">
        <v>654</v>
      </c>
      <c r="AV8" s="92" t="s">
        <v>654</v>
      </c>
      <c r="BC8" s="92" t="s">
        <v>984</v>
      </c>
      <c r="BD8" s="92" t="s">
        <v>960</v>
      </c>
      <c r="BE8" s="92" t="s">
        <v>1666</v>
      </c>
    </row>
    <row r="9" spans="1:61" x14ac:dyDescent="0.2">
      <c r="C9" s="92" t="s">
        <v>204</v>
      </c>
      <c r="D9" s="92" t="s">
        <v>1632</v>
      </c>
      <c r="E9" s="92" t="s">
        <v>1639</v>
      </c>
      <c r="F9" s="92" t="s">
        <v>1659</v>
      </c>
      <c r="G9" s="92" t="s">
        <v>1640</v>
      </c>
      <c r="H9" s="92" t="s">
        <v>1638</v>
      </c>
      <c r="I9" s="92" t="s">
        <v>970</v>
      </c>
      <c r="J9" s="92" t="s">
        <v>1636</v>
      </c>
      <c r="K9" s="92" t="s">
        <v>1635</v>
      </c>
      <c r="L9" s="92" t="s">
        <v>970</v>
      </c>
      <c r="M9" s="92" t="s">
        <v>1642</v>
      </c>
      <c r="N9" s="92" t="s">
        <v>1641</v>
      </c>
      <c r="O9" s="92" t="s">
        <v>1633</v>
      </c>
      <c r="R9" s="92" t="s">
        <v>1042</v>
      </c>
      <c r="AI9" s="92" t="s">
        <v>237</v>
      </c>
      <c r="BC9" s="92" t="s">
        <v>972</v>
      </c>
      <c r="BD9" s="92" t="s">
        <v>513</v>
      </c>
      <c r="BE9" s="92" t="s">
        <v>1667</v>
      </c>
    </row>
    <row r="10" spans="1:61" x14ac:dyDescent="0.2">
      <c r="C10" s="92" t="s">
        <v>1747</v>
      </c>
      <c r="D10" s="92" t="s">
        <v>970</v>
      </c>
      <c r="E10" s="92" t="s">
        <v>1640</v>
      </c>
      <c r="F10" s="92" t="s">
        <v>1179</v>
      </c>
      <c r="G10" s="92" t="s">
        <v>1642</v>
      </c>
      <c r="H10" s="92" t="s">
        <v>1639</v>
      </c>
      <c r="I10" s="92" t="s">
        <v>1633</v>
      </c>
      <c r="J10" s="92" t="s">
        <v>1638</v>
      </c>
      <c r="K10" s="92" t="s">
        <v>1637</v>
      </c>
      <c r="L10" s="92" t="s">
        <v>1637</v>
      </c>
      <c r="M10" s="92" t="s">
        <v>1648</v>
      </c>
      <c r="N10" s="92" t="s">
        <v>1642</v>
      </c>
      <c r="O10" s="92" t="s">
        <v>1636</v>
      </c>
      <c r="R10" s="92" t="s">
        <v>1043</v>
      </c>
      <c r="AI10" s="92" t="s">
        <v>238</v>
      </c>
      <c r="BD10" s="92" t="s">
        <v>961</v>
      </c>
      <c r="BE10" s="92" t="s">
        <v>260</v>
      </c>
    </row>
    <row r="11" spans="1:61" x14ac:dyDescent="0.2">
      <c r="C11" s="92" t="s">
        <v>1748</v>
      </c>
      <c r="D11" s="92" t="s">
        <v>1634</v>
      </c>
      <c r="E11" s="92" t="s">
        <v>1642</v>
      </c>
      <c r="F11" s="92" t="s">
        <v>1660</v>
      </c>
      <c r="G11" s="92" t="s">
        <v>1644</v>
      </c>
      <c r="H11" s="92" t="s">
        <v>1640</v>
      </c>
      <c r="I11" s="92" t="s">
        <v>1636</v>
      </c>
      <c r="J11" s="92" t="s">
        <v>1639</v>
      </c>
      <c r="K11" s="92" t="s">
        <v>1638</v>
      </c>
      <c r="L11" s="92" t="s">
        <v>1638</v>
      </c>
      <c r="N11" s="92" t="s">
        <v>1643</v>
      </c>
      <c r="O11" s="92" t="s">
        <v>1638</v>
      </c>
      <c r="R11" s="92" t="s">
        <v>1044</v>
      </c>
      <c r="AI11" s="92" t="s">
        <v>106</v>
      </c>
      <c r="BD11" s="92" t="s">
        <v>962</v>
      </c>
    </row>
    <row r="12" spans="1:61" x14ac:dyDescent="0.2">
      <c r="C12" s="92" t="s">
        <v>284</v>
      </c>
      <c r="D12" s="92" t="s">
        <v>1636</v>
      </c>
      <c r="E12" s="92" t="s">
        <v>1643</v>
      </c>
      <c r="F12" s="92" t="s">
        <v>1638</v>
      </c>
      <c r="G12" s="92" t="s">
        <v>1648</v>
      </c>
      <c r="H12" s="92" t="s">
        <v>1641</v>
      </c>
      <c r="I12" s="92" t="s">
        <v>1638</v>
      </c>
      <c r="J12" s="92" t="s">
        <v>1640</v>
      </c>
      <c r="K12" s="92" t="s">
        <v>1639</v>
      </c>
      <c r="L12" s="92" t="s">
        <v>1640</v>
      </c>
      <c r="N12" s="92" t="s">
        <v>1644</v>
      </c>
      <c r="O12" s="92" t="s">
        <v>1639</v>
      </c>
      <c r="BD12" s="92" t="s">
        <v>646</v>
      </c>
    </row>
    <row r="13" spans="1:61" x14ac:dyDescent="0.2">
      <c r="D13" s="92" t="s">
        <v>1637</v>
      </c>
      <c r="E13" s="92" t="s">
        <v>1644</v>
      </c>
      <c r="F13" s="92" t="s">
        <v>1640</v>
      </c>
      <c r="G13" s="92" t="s">
        <v>106</v>
      </c>
      <c r="H13" s="92" t="s">
        <v>1642</v>
      </c>
      <c r="I13" s="92" t="s">
        <v>1639</v>
      </c>
      <c r="J13" s="92" t="s">
        <v>1641</v>
      </c>
      <c r="K13" s="92" t="s">
        <v>1643</v>
      </c>
      <c r="L13" s="92" t="s">
        <v>1643</v>
      </c>
      <c r="O13" s="92" t="s">
        <v>1640</v>
      </c>
      <c r="BD13" s="92" t="s">
        <v>963</v>
      </c>
    </row>
    <row r="14" spans="1:61" x14ac:dyDescent="0.2">
      <c r="D14" s="92" t="s">
        <v>1638</v>
      </c>
      <c r="E14" s="92" t="s">
        <v>1647</v>
      </c>
      <c r="F14" s="92" t="s">
        <v>1641</v>
      </c>
      <c r="H14" s="92" t="s">
        <v>1644</v>
      </c>
      <c r="I14" s="92" t="s">
        <v>1640</v>
      </c>
      <c r="J14" s="92" t="s">
        <v>1642</v>
      </c>
      <c r="K14" s="92" t="s">
        <v>1648</v>
      </c>
      <c r="L14" s="92" t="s">
        <v>1644</v>
      </c>
      <c r="O14" s="92" t="s">
        <v>1641</v>
      </c>
      <c r="BD14" s="92" t="s">
        <v>964</v>
      </c>
    </row>
    <row r="15" spans="1:61" x14ac:dyDescent="0.2">
      <c r="D15" s="92" t="s">
        <v>1639</v>
      </c>
      <c r="E15" s="92" t="s">
        <v>1648</v>
      </c>
      <c r="F15" s="92" t="s">
        <v>1648</v>
      </c>
      <c r="H15" s="92" t="s">
        <v>106</v>
      </c>
      <c r="I15" s="92" t="s">
        <v>1641</v>
      </c>
      <c r="J15" s="92" t="s">
        <v>1644</v>
      </c>
      <c r="L15" s="92" t="s">
        <v>1649</v>
      </c>
      <c r="O15" s="92" t="s">
        <v>1642</v>
      </c>
      <c r="BD15" s="92" t="s">
        <v>965</v>
      </c>
    </row>
    <row r="16" spans="1:61" x14ac:dyDescent="0.2">
      <c r="D16" s="92" t="s">
        <v>1640</v>
      </c>
      <c r="F16" s="92" t="s">
        <v>106</v>
      </c>
      <c r="I16" s="92" t="s">
        <v>1642</v>
      </c>
      <c r="J16" s="92" t="s">
        <v>106</v>
      </c>
      <c r="O16" s="92" t="s">
        <v>1644</v>
      </c>
      <c r="BD16" s="92" t="s">
        <v>106</v>
      </c>
    </row>
    <row r="17" spans="4:56" x14ac:dyDescent="0.2">
      <c r="D17" s="92" t="s">
        <v>1641</v>
      </c>
      <c r="I17" s="92" t="s">
        <v>1644</v>
      </c>
      <c r="O17" s="92" t="s">
        <v>106</v>
      </c>
      <c r="BD17" s="92" t="s">
        <v>967</v>
      </c>
    </row>
    <row r="18" spans="4:56" x14ac:dyDescent="0.2">
      <c r="D18" s="92" t="s">
        <v>1642</v>
      </c>
      <c r="I18" s="92" t="s">
        <v>1648</v>
      </c>
      <c r="BD18" s="92" t="s">
        <v>968</v>
      </c>
    </row>
    <row r="19" spans="4:56" x14ac:dyDescent="0.2">
      <c r="D19" s="92" t="s">
        <v>1644</v>
      </c>
      <c r="I19" s="92" t="s">
        <v>106</v>
      </c>
    </row>
    <row r="20" spans="4:56" x14ac:dyDescent="0.2">
      <c r="D20" s="92" t="s">
        <v>1648</v>
      </c>
    </row>
    <row r="21" spans="4:56" x14ac:dyDescent="0.2">
      <c r="D21" s="92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B5DD2-1467-4285-B0A9-42C2447FC547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22610</v>
      </c>
      <c r="D4" s="100">
        <f>SUM(DatosViolenciaGénero!D63:D69)</f>
        <v>4697</v>
      </c>
    </row>
    <row r="5" spans="2:4" x14ac:dyDescent="0.2">
      <c r="B5" s="99" t="s">
        <v>1626</v>
      </c>
      <c r="C5" s="100">
        <f>SUM(DatosViolenciaGénero!C70:C73)</f>
        <v>362</v>
      </c>
      <c r="D5" s="100">
        <f>SUM(DatosViolenciaGénero!D70:D73)</f>
        <v>660</v>
      </c>
    </row>
    <row r="6" spans="2:4" ht="12.75" customHeight="1" x14ac:dyDescent="0.2">
      <c r="B6" s="99" t="s">
        <v>1672</v>
      </c>
      <c r="C6" s="100">
        <f>DatosViolenciaGénero!C74</f>
        <v>2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61</v>
      </c>
      <c r="D7" s="100">
        <f>SUM(DatosViolenciaGénero!D75:D77)</f>
        <v>28</v>
      </c>
    </row>
    <row r="8" spans="2:4" ht="12.75" customHeight="1" x14ac:dyDescent="0.2">
      <c r="B8" s="99" t="s">
        <v>1674</v>
      </c>
      <c r="C8" s="100">
        <f>DatosViolenciaGénero!C81</f>
        <v>8</v>
      </c>
      <c r="D8" s="100">
        <f>DatosViolenciaGénero!D81</f>
        <v>20</v>
      </c>
    </row>
    <row r="9" spans="2:4" ht="12.75" customHeight="1" x14ac:dyDescent="0.2">
      <c r="B9" s="99" t="s">
        <v>1675</v>
      </c>
      <c r="C9" s="100">
        <f>DatosViolenciaGénero!C78</f>
        <v>3</v>
      </c>
      <c r="D9" s="100">
        <f>DatosViolenciaGénero!D78</f>
        <v>1</v>
      </c>
    </row>
    <row r="10" spans="2:4" ht="12.75" customHeight="1" x14ac:dyDescent="0.2">
      <c r="B10" s="99" t="s">
        <v>1676</v>
      </c>
      <c r="C10" s="100">
        <f>SUM(DatosViolenciaGénero!C79:C80)</f>
        <v>5212</v>
      </c>
      <c r="D10" s="100">
        <f>SUM(DatosViolenciaGénero!D79:D80)</f>
        <v>1908</v>
      </c>
    </row>
    <row r="14" spans="2:4" ht="12.95" customHeight="1" thickTop="1" thickBot="1" x14ac:dyDescent="0.25">
      <c r="B14" s="220" t="s">
        <v>1680</v>
      </c>
      <c r="C14" s="220"/>
    </row>
    <row r="15" spans="2:4" ht="13.5" thickTop="1" x14ac:dyDescent="0.2">
      <c r="B15" s="101" t="s">
        <v>1678</v>
      </c>
      <c r="C15" s="102">
        <f>DatosViolenciaGénero!C38</f>
        <v>876</v>
      </c>
    </row>
    <row r="16" spans="2:4" ht="13.5" thickBot="1" x14ac:dyDescent="0.25">
      <c r="B16" s="103" t="s">
        <v>1679</v>
      </c>
      <c r="C16" s="104">
        <f>DatosViolenciaGénero!C39</f>
        <v>6316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0403-0407-42C9-90A6-D26D0D46C96C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5974</v>
      </c>
      <c r="D4" s="100">
        <f>SUM(DatosViolenciaDoméstica!D48:D54)</f>
        <v>1077</v>
      </c>
    </row>
    <row r="5" spans="2:4" x14ac:dyDescent="0.2">
      <c r="B5" s="99" t="s">
        <v>1626</v>
      </c>
      <c r="C5" s="100">
        <f>SUM(DatosViolenciaDoméstica!C55:C58)</f>
        <v>158</v>
      </c>
      <c r="D5" s="100">
        <f>SUM(DatosViolenciaDoméstica!D55:D58)</f>
        <v>60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9</v>
      </c>
      <c r="D7" s="100">
        <f>SUM(DatosViolenciaDoméstica!D60:D62)</f>
        <v>8</v>
      </c>
    </row>
    <row r="8" spans="2:4" ht="12.75" customHeight="1" x14ac:dyDescent="0.2">
      <c r="B8" s="99" t="s">
        <v>1674</v>
      </c>
      <c r="C8" s="100">
        <f>DatosViolenciaDoméstica!C66</f>
        <v>4</v>
      </c>
      <c r="D8" s="100">
        <f>DatosViolenciaDoméstica!D66</f>
        <v>1</v>
      </c>
    </row>
    <row r="9" spans="2:4" ht="12.75" customHeight="1" x14ac:dyDescent="0.2">
      <c r="B9" s="99" t="s">
        <v>1675</v>
      </c>
      <c r="C9" s="100">
        <f>DatosViolenciaDoméstica!C63</f>
        <v>2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376</v>
      </c>
      <c r="D10" s="100">
        <f>SUM(DatosViolenciaDoméstica!D64:D65)</f>
        <v>152</v>
      </c>
    </row>
    <row r="14" spans="2:4" ht="12.95" customHeight="1" thickTop="1" thickBot="1" x14ac:dyDescent="0.25">
      <c r="B14" s="220" t="s">
        <v>1677</v>
      </c>
      <c r="C14" s="220"/>
    </row>
    <row r="15" spans="2:4" ht="13.5" thickTop="1" x14ac:dyDescent="0.2">
      <c r="B15" s="101" t="s">
        <v>1678</v>
      </c>
      <c r="C15" s="102">
        <f>DatosViolenciaDoméstica!C33</f>
        <v>371</v>
      </c>
    </row>
    <row r="16" spans="2:4" ht="13.5" thickBot="1" x14ac:dyDescent="0.25">
      <c r="B16" s="103" t="s">
        <v>1679</v>
      </c>
      <c r="C16" s="104">
        <f>DatosViolenciaDoméstica!C34</f>
        <v>608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6853-7A9D-4ABF-832F-7B8C7111D10B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1" t="s">
        <v>1661</v>
      </c>
      <c r="C3" s="221"/>
    </row>
    <row r="4" spans="2:3" x14ac:dyDescent="0.2">
      <c r="B4" s="93" t="s">
        <v>1662</v>
      </c>
      <c r="C4" s="94">
        <f>DatosMenores!C69</f>
        <v>772</v>
      </c>
    </row>
    <row r="5" spans="2:3" x14ac:dyDescent="0.2">
      <c r="B5" s="93" t="s">
        <v>1663</v>
      </c>
      <c r="C5" s="95">
        <f>DatosMenores!C70</f>
        <v>238</v>
      </c>
    </row>
    <row r="6" spans="2:3" x14ac:dyDescent="0.2">
      <c r="B6" s="93" t="s">
        <v>1664</v>
      </c>
      <c r="C6" s="95">
        <f>DatosMenores!C71</f>
        <v>6100</v>
      </c>
    </row>
    <row r="7" spans="2:3" ht="25.5" x14ac:dyDescent="0.2">
      <c r="B7" s="93" t="s">
        <v>1665</v>
      </c>
      <c r="C7" s="95">
        <f>DatosMenores!C74</f>
        <v>92</v>
      </c>
    </row>
    <row r="8" spans="2:3" ht="25.5" x14ac:dyDescent="0.2">
      <c r="B8" s="93" t="s">
        <v>1016</v>
      </c>
      <c r="C8" s="95">
        <f>DatosMenores!C75</f>
        <v>105</v>
      </c>
    </row>
    <row r="9" spans="2:3" ht="25.5" x14ac:dyDescent="0.2">
      <c r="B9" s="93" t="s">
        <v>1666</v>
      </c>
      <c r="C9" s="95">
        <f>DatosMenores!C76</f>
        <v>1</v>
      </c>
    </row>
    <row r="10" spans="2:3" ht="25.5" x14ac:dyDescent="0.2">
      <c r="B10" s="93" t="s">
        <v>260</v>
      </c>
      <c r="C10" s="95">
        <f>DatosMenores!C78</f>
        <v>14</v>
      </c>
    </row>
    <row r="11" spans="2:3" x14ac:dyDescent="0.2">
      <c r="B11" s="93" t="s">
        <v>1667</v>
      </c>
      <c r="C11" s="95">
        <f>DatosMenores!C77</f>
        <v>54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110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4B85-E054-491E-AF08-879E12A0A552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2" t="s">
        <v>1624</v>
      </c>
      <c r="C11" s="222"/>
      <c r="D11" s="77">
        <f>DatosDelitos!C5+DatosDelitos!C13-DatosDelitos!C17</f>
        <v>37642</v>
      </c>
      <c r="E11" s="78">
        <f>DatosDelitos!H5+DatosDelitos!H13-DatosDelitos!H17</f>
        <v>2168</v>
      </c>
      <c r="F11" s="78">
        <f>DatosDelitos!I5+DatosDelitos!I13-DatosDelitos!I17</f>
        <v>2703</v>
      </c>
      <c r="G11" s="78">
        <f>DatosDelitos!J5+DatosDelitos!J13-DatosDelitos!J17</f>
        <v>38</v>
      </c>
      <c r="H11" s="79">
        <f>DatosDelitos!K5+DatosDelitos!K13-DatosDelitos!K17</f>
        <v>90</v>
      </c>
      <c r="I11" s="79">
        <f>DatosDelitos!L5+DatosDelitos!L13-DatosDelitos!L17</f>
        <v>19</v>
      </c>
      <c r="J11" s="79">
        <f>DatosDelitos!M5+DatosDelitos!M13-DatosDelitos!M17</f>
        <v>25</v>
      </c>
      <c r="K11" s="79">
        <f>DatosDelitos!O5+DatosDelitos!O13-DatosDelitos!O17</f>
        <v>186</v>
      </c>
      <c r="L11" s="80">
        <f>DatosDelitos!P5+DatosDelitos!P13-DatosDelitos!P17</f>
        <v>3263</v>
      </c>
    </row>
    <row r="12" spans="2:13" ht="13.15" customHeight="1" x14ac:dyDescent="0.2">
      <c r="B12" s="223" t="s">
        <v>324</v>
      </c>
      <c r="C12" s="223"/>
      <c r="D12" s="81">
        <f>DatosDelitos!C10</f>
        <v>3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1</v>
      </c>
    </row>
    <row r="13" spans="2:13" ht="13.15" customHeight="1" x14ac:dyDescent="0.2">
      <c r="B13" s="223" t="s">
        <v>342</v>
      </c>
      <c r="C13" s="223"/>
      <c r="D13" s="81">
        <f>DatosDelitos!C20</f>
        <v>50</v>
      </c>
      <c r="E13" s="82">
        <f>DatosDelitos!H20</f>
        <v>1</v>
      </c>
      <c r="F13" s="82">
        <f>DatosDelitos!I20</f>
        <v>2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1</v>
      </c>
    </row>
    <row r="14" spans="2:13" ht="13.15" customHeight="1" x14ac:dyDescent="0.2">
      <c r="B14" s="223" t="s">
        <v>347</v>
      </c>
      <c r="C14" s="223"/>
      <c r="D14" s="81">
        <f>DatosDelitos!C23</f>
        <v>1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3" t="s">
        <v>1625</v>
      </c>
      <c r="C15" s="223"/>
      <c r="D15" s="81">
        <f>DatosDelitos!C17+DatosDelitos!C44</f>
        <v>18100</v>
      </c>
      <c r="E15" s="82">
        <f>DatosDelitos!H17+DatosDelitos!H44</f>
        <v>4219</v>
      </c>
      <c r="F15" s="82">
        <f>DatosDelitos!I16+DatosDelitos!I44</f>
        <v>329</v>
      </c>
      <c r="G15" s="82">
        <f>DatosDelitos!J17+DatosDelitos!J44</f>
        <v>45</v>
      </c>
      <c r="H15" s="82">
        <f>DatosDelitos!K17+DatosDelitos!K44</f>
        <v>6</v>
      </c>
      <c r="I15" s="82">
        <f>DatosDelitos!L17+DatosDelitos!L44</f>
        <v>7</v>
      </c>
      <c r="J15" s="82">
        <f>DatosDelitos!M17+DatosDelitos!M44</f>
        <v>1</v>
      </c>
      <c r="K15" s="82">
        <f>DatosDelitos!O17+DatosDelitos!O44</f>
        <v>97</v>
      </c>
      <c r="L15" s="83">
        <f>DatosDelitos!P17+DatosDelitos!P44</f>
        <v>3034</v>
      </c>
    </row>
    <row r="16" spans="2:13" ht="13.15" customHeight="1" x14ac:dyDescent="0.2">
      <c r="B16" s="223" t="s">
        <v>1626</v>
      </c>
      <c r="C16" s="223"/>
      <c r="D16" s="81">
        <f>DatosDelitos!C30</f>
        <v>6080</v>
      </c>
      <c r="E16" s="82">
        <f>DatosDelitos!H30</f>
        <v>806</v>
      </c>
      <c r="F16" s="82">
        <f>DatosDelitos!I30</f>
        <v>1020</v>
      </c>
      <c r="G16" s="82">
        <f>DatosDelitos!J30</f>
        <v>1</v>
      </c>
      <c r="H16" s="82">
        <f>DatosDelitos!K30</f>
        <v>9</v>
      </c>
      <c r="I16" s="82">
        <f>DatosDelitos!L30</f>
        <v>2</v>
      </c>
      <c r="J16" s="82">
        <f>DatosDelitos!M30</f>
        <v>1</v>
      </c>
      <c r="K16" s="82">
        <f>DatosDelitos!O30</f>
        <v>34</v>
      </c>
      <c r="L16" s="83">
        <f>DatosDelitos!P30</f>
        <v>1395</v>
      </c>
    </row>
    <row r="17" spans="2:12" ht="13.15" customHeight="1" x14ac:dyDescent="0.2">
      <c r="B17" s="224" t="s">
        <v>1627</v>
      </c>
      <c r="C17" s="224"/>
      <c r="D17" s="81">
        <f>DatosDelitos!C42-DatosDelitos!C44</f>
        <v>101</v>
      </c>
      <c r="E17" s="82">
        <f>DatosDelitos!H42-DatosDelitos!H44</f>
        <v>12</v>
      </c>
      <c r="F17" s="82">
        <f>DatosDelitos!I42-DatosDelitos!I44</f>
        <v>12</v>
      </c>
      <c r="G17" s="82">
        <f>DatosDelitos!J42-DatosDelitos!J44</f>
        <v>1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7</v>
      </c>
    </row>
    <row r="18" spans="2:12" ht="13.15" customHeight="1" x14ac:dyDescent="0.2">
      <c r="B18" s="223" t="s">
        <v>1628</v>
      </c>
      <c r="C18" s="223"/>
      <c r="D18" s="81">
        <f>DatosDelitos!C50</f>
        <v>3148</v>
      </c>
      <c r="E18" s="82">
        <f>DatosDelitos!H50</f>
        <v>700</v>
      </c>
      <c r="F18" s="82">
        <f>DatosDelitos!I50</f>
        <v>453</v>
      </c>
      <c r="G18" s="82">
        <f>DatosDelitos!J50</f>
        <v>238</v>
      </c>
      <c r="H18" s="82">
        <f>DatosDelitos!K50</f>
        <v>279</v>
      </c>
      <c r="I18" s="82">
        <f>DatosDelitos!L50</f>
        <v>0</v>
      </c>
      <c r="J18" s="82">
        <f>DatosDelitos!M50</f>
        <v>0</v>
      </c>
      <c r="K18" s="82">
        <f>DatosDelitos!O50</f>
        <v>146</v>
      </c>
      <c r="L18" s="83">
        <f>DatosDelitos!P50</f>
        <v>454</v>
      </c>
    </row>
    <row r="19" spans="2:12" ht="13.15" customHeight="1" x14ac:dyDescent="0.2">
      <c r="B19" s="223" t="s">
        <v>1629</v>
      </c>
      <c r="C19" s="223"/>
      <c r="D19" s="81">
        <f>DatosDelitos!C72</f>
        <v>24</v>
      </c>
      <c r="E19" s="82">
        <f>DatosDelitos!H72</f>
        <v>5</v>
      </c>
      <c r="F19" s="82">
        <f>DatosDelitos!I72</f>
        <v>7</v>
      </c>
      <c r="G19" s="82">
        <f>DatosDelitos!J72</f>
        <v>0</v>
      </c>
      <c r="H19" s="82">
        <f>DatosDelitos!K72</f>
        <v>1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5</v>
      </c>
    </row>
    <row r="20" spans="2:12" ht="27" customHeight="1" x14ac:dyDescent="0.2">
      <c r="B20" s="223" t="s">
        <v>1630</v>
      </c>
      <c r="C20" s="223"/>
      <c r="D20" s="81">
        <f>DatosDelitos!C74</f>
        <v>633</v>
      </c>
      <c r="E20" s="82">
        <f>DatosDelitos!H74</f>
        <v>110</v>
      </c>
      <c r="F20" s="82">
        <f>DatosDelitos!I74</f>
        <v>73</v>
      </c>
      <c r="G20" s="82">
        <f>DatosDelitos!J74</f>
        <v>0</v>
      </c>
      <c r="H20" s="82">
        <f>DatosDelitos!K74</f>
        <v>6</v>
      </c>
      <c r="I20" s="82">
        <f>DatosDelitos!L74</f>
        <v>7</v>
      </c>
      <c r="J20" s="82">
        <f>DatosDelitos!M74</f>
        <v>9</v>
      </c>
      <c r="K20" s="82">
        <f>DatosDelitos!O74</f>
        <v>0</v>
      </c>
      <c r="L20" s="83">
        <f>DatosDelitos!P74</f>
        <v>52</v>
      </c>
    </row>
    <row r="21" spans="2:12" ht="13.15" customHeight="1" x14ac:dyDescent="0.2">
      <c r="B21" s="224" t="s">
        <v>1631</v>
      </c>
      <c r="C21" s="224"/>
      <c r="D21" s="81">
        <f>DatosDelitos!C82</f>
        <v>506</v>
      </c>
      <c r="E21" s="82">
        <f>DatosDelitos!H82</f>
        <v>56</v>
      </c>
      <c r="F21" s="82">
        <f>DatosDelitos!I82</f>
        <v>37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47</v>
      </c>
    </row>
    <row r="22" spans="2:12" ht="13.15" customHeight="1" x14ac:dyDescent="0.2">
      <c r="B22" s="223" t="s">
        <v>1632</v>
      </c>
      <c r="C22" s="223"/>
      <c r="D22" s="81">
        <f>DatosDelitos!C85</f>
        <v>2281</v>
      </c>
      <c r="E22" s="82">
        <f>DatosDelitos!H85</f>
        <v>837</v>
      </c>
      <c r="F22" s="82">
        <f>DatosDelitos!I85</f>
        <v>446</v>
      </c>
      <c r="G22" s="82">
        <f>DatosDelitos!J85</f>
        <v>1</v>
      </c>
      <c r="H22" s="82">
        <f>DatosDelitos!K85</f>
        <v>1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327</v>
      </c>
    </row>
    <row r="23" spans="2:12" ht="13.15" customHeight="1" x14ac:dyDescent="0.2">
      <c r="B23" s="223" t="s">
        <v>970</v>
      </c>
      <c r="C23" s="223"/>
      <c r="D23" s="81">
        <f>DatosDelitos!C97</f>
        <v>35094</v>
      </c>
      <c r="E23" s="82">
        <f>DatosDelitos!H97</f>
        <v>10949</v>
      </c>
      <c r="F23" s="82">
        <f>DatosDelitos!I97</f>
        <v>7178</v>
      </c>
      <c r="G23" s="82">
        <f>DatosDelitos!J97</f>
        <v>6</v>
      </c>
      <c r="H23" s="82">
        <f>DatosDelitos!K97</f>
        <v>13</v>
      </c>
      <c r="I23" s="82">
        <f>DatosDelitos!L97</f>
        <v>3</v>
      </c>
      <c r="J23" s="82">
        <f>DatosDelitos!M97</f>
        <v>4</v>
      </c>
      <c r="K23" s="82">
        <f>DatosDelitos!O97</f>
        <v>1024</v>
      </c>
      <c r="L23" s="83">
        <f>DatosDelitos!P97</f>
        <v>5351</v>
      </c>
    </row>
    <row r="24" spans="2:12" ht="27" customHeight="1" x14ac:dyDescent="0.2">
      <c r="B24" s="223" t="s">
        <v>1633</v>
      </c>
      <c r="C24" s="223"/>
      <c r="D24" s="81">
        <f>DatosDelitos!C131</f>
        <v>71</v>
      </c>
      <c r="E24" s="82">
        <f>DatosDelitos!H131</f>
        <v>71</v>
      </c>
      <c r="F24" s="82">
        <f>DatosDelitos!I131</f>
        <v>30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51</v>
      </c>
    </row>
    <row r="25" spans="2:12" ht="13.15" customHeight="1" x14ac:dyDescent="0.2">
      <c r="B25" s="223" t="s">
        <v>1634</v>
      </c>
      <c r="C25" s="223"/>
      <c r="D25" s="81">
        <f>DatosDelitos!C137</f>
        <v>132</v>
      </c>
      <c r="E25" s="82">
        <f>DatosDelitos!H137</f>
        <v>50</v>
      </c>
      <c r="F25" s="82">
        <f>DatosDelitos!I137</f>
        <v>37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22</v>
      </c>
    </row>
    <row r="26" spans="2:12" ht="13.15" customHeight="1" x14ac:dyDescent="0.2">
      <c r="B26" s="224" t="s">
        <v>1635</v>
      </c>
      <c r="C26" s="224"/>
      <c r="D26" s="81">
        <f>DatosDelitos!C144</f>
        <v>17</v>
      </c>
      <c r="E26" s="82">
        <f>DatosDelitos!H144</f>
        <v>4</v>
      </c>
      <c r="F26" s="82">
        <f>DatosDelitos!I144</f>
        <v>3</v>
      </c>
      <c r="G26" s="82">
        <f>DatosDelitos!J144</f>
        <v>1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4</v>
      </c>
    </row>
    <row r="27" spans="2:12" ht="38.25" customHeight="1" x14ac:dyDescent="0.2">
      <c r="B27" s="223" t="s">
        <v>1636</v>
      </c>
      <c r="C27" s="223"/>
      <c r="D27" s="81">
        <f>DatosDelitos!C147</f>
        <v>234</v>
      </c>
      <c r="E27" s="82">
        <f>DatosDelitos!H147</f>
        <v>130</v>
      </c>
      <c r="F27" s="82">
        <f>DatosDelitos!I147</f>
        <v>88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59</v>
      </c>
    </row>
    <row r="28" spans="2:12" ht="13.15" customHeight="1" x14ac:dyDescent="0.2">
      <c r="B28" s="223" t="s">
        <v>1637</v>
      </c>
      <c r="C28" s="223"/>
      <c r="D28" s="81">
        <f>DatosDelitos!C156+SUM(DatosDelitos!C167:C172)</f>
        <v>128</v>
      </c>
      <c r="E28" s="82">
        <f>DatosDelitos!H156+SUM(DatosDelitos!H167:H172)</f>
        <v>37</v>
      </c>
      <c r="F28" s="82">
        <f>DatosDelitos!I156+SUM(DatosDelitos!I167:I172)</f>
        <v>26</v>
      </c>
      <c r="G28" s="82">
        <f>DatosDelitos!J156+SUM(DatosDelitos!J167:J172)</f>
        <v>2</v>
      </c>
      <c r="H28" s="82">
        <f>DatosDelitos!K156+SUM(DatosDelitos!K167:K172)</f>
        <v>5</v>
      </c>
      <c r="I28" s="82">
        <f>DatosDelitos!L156+SUM(DatosDelitos!L167:L172)</f>
        <v>1</v>
      </c>
      <c r="J28" s="82">
        <f>DatosDelitos!M156+SUM(DatosDelitos!M167:M172)</f>
        <v>0</v>
      </c>
      <c r="K28" s="82">
        <f>DatosDelitos!O156+SUM(DatosDelitos!O167:O172)</f>
        <v>2</v>
      </c>
      <c r="L28" s="82">
        <f>DatosDelitos!P156+SUM(DatosDelitos!P167:Q172)</f>
        <v>20</v>
      </c>
    </row>
    <row r="29" spans="2:12" ht="13.15" customHeight="1" x14ac:dyDescent="0.2">
      <c r="B29" s="223" t="s">
        <v>1638</v>
      </c>
      <c r="C29" s="223"/>
      <c r="D29" s="81">
        <f>SUM(DatosDelitos!C173:C177)</f>
        <v>3002</v>
      </c>
      <c r="E29" s="82">
        <f>SUM(DatosDelitos!H173:H177)</f>
        <v>2077</v>
      </c>
      <c r="F29" s="82">
        <f>SUM(DatosDelitos!I173:I177)</f>
        <v>1338</v>
      </c>
      <c r="G29" s="82">
        <f>SUM(DatosDelitos!J173:J177)</f>
        <v>3</v>
      </c>
      <c r="H29" s="82">
        <f>SUM(DatosDelitos!K173:K177)</f>
        <v>11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713</v>
      </c>
      <c r="L29" s="82">
        <f>SUM(DatosDelitos!P173:P177)</f>
        <v>1125</v>
      </c>
    </row>
    <row r="30" spans="2:12" ht="13.15" customHeight="1" x14ac:dyDescent="0.2">
      <c r="B30" s="223" t="s">
        <v>1639</v>
      </c>
      <c r="C30" s="223"/>
      <c r="D30" s="81">
        <f>DatosDelitos!C178</f>
        <v>5037</v>
      </c>
      <c r="E30" s="82">
        <f>DatosDelitos!H178</f>
        <v>3107</v>
      </c>
      <c r="F30" s="82">
        <f>DatosDelitos!I178</f>
        <v>3003</v>
      </c>
      <c r="G30" s="82">
        <f>DatosDelitos!J178</f>
        <v>1</v>
      </c>
      <c r="H30" s="82">
        <f>DatosDelitos!K178</f>
        <v>0</v>
      </c>
      <c r="I30" s="82">
        <f>DatosDelitos!L178</f>
        <v>0</v>
      </c>
      <c r="J30" s="82">
        <f>DatosDelitos!M178</f>
        <v>2</v>
      </c>
      <c r="K30" s="82">
        <f>DatosDelitos!O178</f>
        <v>5</v>
      </c>
      <c r="L30" s="82">
        <f>DatosDelitos!P178</f>
        <v>15610</v>
      </c>
    </row>
    <row r="31" spans="2:12" ht="13.15" customHeight="1" x14ac:dyDescent="0.2">
      <c r="B31" s="223" t="s">
        <v>1640</v>
      </c>
      <c r="C31" s="223"/>
      <c r="D31" s="81">
        <f>DatosDelitos!C186</f>
        <v>2796</v>
      </c>
      <c r="E31" s="82">
        <f>DatosDelitos!H186</f>
        <v>1167</v>
      </c>
      <c r="F31" s="82">
        <f>DatosDelitos!I186</f>
        <v>1116</v>
      </c>
      <c r="G31" s="82">
        <f>DatosDelitos!J186</f>
        <v>0</v>
      </c>
      <c r="H31" s="82">
        <f>DatosDelitos!K186</f>
        <v>3</v>
      </c>
      <c r="I31" s="82">
        <f>DatosDelitos!L186</f>
        <v>0</v>
      </c>
      <c r="J31" s="82">
        <f>DatosDelitos!M186</f>
        <v>1</v>
      </c>
      <c r="K31" s="82">
        <f>DatosDelitos!O186</f>
        <v>14</v>
      </c>
      <c r="L31" s="82">
        <f>DatosDelitos!P186</f>
        <v>720</v>
      </c>
    </row>
    <row r="32" spans="2:12" ht="13.15" customHeight="1" x14ac:dyDescent="0.2">
      <c r="B32" s="223" t="s">
        <v>1641</v>
      </c>
      <c r="C32" s="223"/>
      <c r="D32" s="81">
        <f>DatosDelitos!C201</f>
        <v>318</v>
      </c>
      <c r="E32" s="82">
        <f>DatosDelitos!H201</f>
        <v>100</v>
      </c>
      <c r="F32" s="82">
        <f>DatosDelitos!I201</f>
        <v>84</v>
      </c>
      <c r="G32" s="82">
        <f>DatosDelitos!J201</f>
        <v>0</v>
      </c>
      <c r="H32" s="82">
        <f>DatosDelitos!K201</f>
        <v>0</v>
      </c>
      <c r="I32" s="82">
        <f>DatosDelitos!L201</f>
        <v>4</v>
      </c>
      <c r="J32" s="82">
        <f>DatosDelitos!M201</f>
        <v>3</v>
      </c>
      <c r="K32" s="82">
        <f>DatosDelitos!O201</f>
        <v>0</v>
      </c>
      <c r="L32" s="82">
        <f>DatosDelitos!P201</f>
        <v>97</v>
      </c>
    </row>
    <row r="33" spans="2:13" ht="13.15" customHeight="1" x14ac:dyDescent="0.2">
      <c r="B33" s="223" t="s">
        <v>1642</v>
      </c>
      <c r="C33" s="223"/>
      <c r="D33" s="81">
        <f>DatosDelitos!C223</f>
        <v>5759</v>
      </c>
      <c r="E33" s="82">
        <f>DatosDelitos!H223</f>
        <v>2167</v>
      </c>
      <c r="F33" s="82">
        <f>DatosDelitos!I223</f>
        <v>1723</v>
      </c>
      <c r="G33" s="82">
        <f>DatosDelitos!J223</f>
        <v>0</v>
      </c>
      <c r="H33" s="82">
        <f>DatosDelitos!K223</f>
        <v>0</v>
      </c>
      <c r="I33" s="82">
        <f>DatosDelitos!L223</f>
        <v>3</v>
      </c>
      <c r="J33" s="82">
        <f>DatosDelitos!M223</f>
        <v>1</v>
      </c>
      <c r="K33" s="82">
        <f>DatosDelitos!O223</f>
        <v>66</v>
      </c>
      <c r="L33" s="82">
        <f>DatosDelitos!P223</f>
        <v>2245</v>
      </c>
    </row>
    <row r="34" spans="2:13" ht="13.15" customHeight="1" x14ac:dyDescent="0.2">
      <c r="B34" s="223" t="s">
        <v>1643</v>
      </c>
      <c r="C34" s="223"/>
      <c r="D34" s="81">
        <f>DatosDelitos!C244</f>
        <v>49</v>
      </c>
      <c r="E34" s="82">
        <f>DatosDelitos!H244</f>
        <v>12</v>
      </c>
      <c r="F34" s="82">
        <f>DatosDelitos!I244</f>
        <v>29</v>
      </c>
      <c r="G34" s="82">
        <f>DatosDelitos!J244</f>
        <v>1</v>
      </c>
      <c r="H34" s="82">
        <f>DatosDelitos!K244</f>
        <v>1</v>
      </c>
      <c r="I34" s="82">
        <f>DatosDelitos!L244</f>
        <v>0</v>
      </c>
      <c r="J34" s="82">
        <f>DatosDelitos!M244</f>
        <v>1</v>
      </c>
      <c r="K34" s="82">
        <f>DatosDelitos!O244</f>
        <v>8</v>
      </c>
      <c r="L34" s="82">
        <f>DatosDelitos!P244</f>
        <v>39</v>
      </c>
    </row>
    <row r="35" spans="2:13" ht="13.15" customHeight="1" x14ac:dyDescent="0.2">
      <c r="B35" s="223" t="s">
        <v>1644</v>
      </c>
      <c r="C35" s="223"/>
      <c r="D35" s="81">
        <f>DatosDelitos!C271</f>
        <v>3101</v>
      </c>
      <c r="E35" s="82">
        <f>DatosDelitos!H271</f>
        <v>2210</v>
      </c>
      <c r="F35" s="82">
        <f>DatosDelitos!I271</f>
        <v>2153</v>
      </c>
      <c r="G35" s="82">
        <f>DatosDelitos!J271</f>
        <v>0</v>
      </c>
      <c r="H35" s="82">
        <f>DatosDelitos!K271</f>
        <v>12</v>
      </c>
      <c r="I35" s="82">
        <f>DatosDelitos!L271</f>
        <v>0</v>
      </c>
      <c r="J35" s="82">
        <f>DatosDelitos!M271</f>
        <v>1</v>
      </c>
      <c r="K35" s="82">
        <f>DatosDelitos!O271</f>
        <v>33</v>
      </c>
      <c r="L35" s="82">
        <f>DatosDelitos!P271</f>
        <v>1914</v>
      </c>
    </row>
    <row r="36" spans="2:13" ht="38.25" customHeight="1" x14ac:dyDescent="0.2">
      <c r="B36" s="223" t="s">
        <v>1645</v>
      </c>
      <c r="C36" s="223"/>
      <c r="D36" s="81">
        <f>DatosDelitos!C301</f>
        <v>4</v>
      </c>
      <c r="E36" s="82">
        <f>DatosDelitos!H301</f>
        <v>0</v>
      </c>
      <c r="F36" s="82">
        <f>DatosDelitos!I301</f>
        <v>1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3" t="s">
        <v>1646</v>
      </c>
      <c r="C37" s="223"/>
      <c r="D37" s="81">
        <f>DatosDelitos!C305</f>
        <v>21</v>
      </c>
      <c r="E37" s="82">
        <f>DatosDelitos!H305</f>
        <v>1</v>
      </c>
      <c r="F37" s="82">
        <f>DatosDelitos!I305</f>
        <v>1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2</v>
      </c>
    </row>
    <row r="38" spans="2:13" ht="13.15" customHeight="1" x14ac:dyDescent="0.2">
      <c r="B38" s="223" t="s">
        <v>1647</v>
      </c>
      <c r="C38" s="223"/>
      <c r="D38" s="81">
        <f>DatosDelitos!C312+DatosDelitos!C318+DatosDelitos!C320</f>
        <v>29</v>
      </c>
      <c r="E38" s="82">
        <f>DatosDelitos!H312+DatosDelitos!H318+DatosDelitos!H320</f>
        <v>6</v>
      </c>
      <c r="F38" s="82">
        <f>DatosDelitos!I312+DatosDelitos!I318+DatosDelitos!I320</f>
        <v>9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3</v>
      </c>
      <c r="L38" s="82">
        <f>DatosDelitos!P312+DatosDelitos!P318+DatosDelitos!P320</f>
        <v>6</v>
      </c>
    </row>
    <row r="39" spans="2:13" ht="13.15" customHeight="1" x14ac:dyDescent="0.2">
      <c r="B39" s="223" t="s">
        <v>1648</v>
      </c>
      <c r="C39" s="223"/>
      <c r="D39" s="81">
        <f>DatosDelitos!C323</f>
        <v>36006</v>
      </c>
      <c r="E39" s="82">
        <f>DatosDelitos!H323</f>
        <v>643</v>
      </c>
      <c r="F39" s="82">
        <f>DatosDelitos!I323</f>
        <v>0</v>
      </c>
      <c r="G39" s="82">
        <f>DatosDelitos!J323</f>
        <v>8</v>
      </c>
      <c r="H39" s="82">
        <f>DatosDelitos!K323</f>
        <v>0</v>
      </c>
      <c r="I39" s="82">
        <f>DatosDelitos!L323</f>
        <v>3</v>
      </c>
      <c r="J39" s="82">
        <f>DatosDelitos!M323</f>
        <v>0</v>
      </c>
      <c r="K39" s="82">
        <f>DatosDelitos!O323</f>
        <v>20</v>
      </c>
      <c r="L39" s="82">
        <f>DatosDelitos!P323</f>
        <v>26</v>
      </c>
    </row>
    <row r="40" spans="2:13" ht="13.15" customHeight="1" x14ac:dyDescent="0.2">
      <c r="B40" s="223" t="s">
        <v>1649</v>
      </c>
      <c r="C40" s="223"/>
      <c r="D40" s="81">
        <f>DatosDelitos!C325</f>
        <v>0</v>
      </c>
      <c r="E40" s="81">
        <f>DatosDelitos!H325</f>
        <v>0</v>
      </c>
      <c r="F40" s="81">
        <f>DatosDelitos!I325</f>
        <v>2</v>
      </c>
      <c r="G40" s="81">
        <f>DatosDelitos!J325</f>
        <v>0</v>
      </c>
      <c r="H40" s="81">
        <f>DatosDelitos!K325</f>
        <v>1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3" t="s">
        <v>947</v>
      </c>
      <c r="C41" s="223"/>
      <c r="D41" s="81">
        <f>DatosDelitos!C337</f>
        <v>1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3" t="s">
        <v>1650</v>
      </c>
      <c r="C42" s="223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6" t="s">
        <v>951</v>
      </c>
      <c r="C43" s="226"/>
      <c r="D43" s="84">
        <f>SUM(D11:D42)</f>
        <v>160368</v>
      </c>
      <c r="E43" s="84">
        <f t="shared" ref="E43:L43" si="0">SUM(E11:E42)</f>
        <v>31645</v>
      </c>
      <c r="F43" s="84">
        <f t="shared" si="0"/>
        <v>21903</v>
      </c>
      <c r="G43" s="84">
        <f t="shared" si="0"/>
        <v>346</v>
      </c>
      <c r="H43" s="84">
        <f t="shared" si="0"/>
        <v>438</v>
      </c>
      <c r="I43" s="84">
        <f t="shared" si="0"/>
        <v>49</v>
      </c>
      <c r="J43" s="84">
        <f t="shared" si="0"/>
        <v>49</v>
      </c>
      <c r="K43" s="84">
        <f t="shared" si="0"/>
        <v>2351</v>
      </c>
      <c r="L43" s="84">
        <f t="shared" si="0"/>
        <v>35877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5" t="s">
        <v>1652</v>
      </c>
      <c r="C49" s="225"/>
      <c r="D49" s="87">
        <f>DatosDelitos!F5</f>
        <v>2</v>
      </c>
      <c r="E49" s="87">
        <f>DatosDelitos!G5</f>
        <v>0</v>
      </c>
    </row>
    <row r="50" spans="2:5" ht="13.15" customHeight="1" x14ac:dyDescent="0.25">
      <c r="B50" s="225" t="s">
        <v>1653</v>
      </c>
      <c r="C50" s="225"/>
      <c r="D50" s="87">
        <f>DatosDelitos!F13-DatosDelitos!F17</f>
        <v>381</v>
      </c>
      <c r="E50" s="87">
        <f>DatosDelitos!G13-DatosDelitos!G17</f>
        <v>303</v>
      </c>
    </row>
    <row r="51" spans="2:5" ht="13.15" customHeight="1" x14ac:dyDescent="0.25">
      <c r="B51" s="225" t="s">
        <v>324</v>
      </c>
      <c r="C51" s="225"/>
      <c r="D51" s="87">
        <f>DatosDelitos!F10</f>
        <v>0</v>
      </c>
      <c r="E51" s="87">
        <f>DatosDelitos!G10</f>
        <v>1</v>
      </c>
    </row>
    <row r="52" spans="2:5" ht="13.15" customHeight="1" x14ac:dyDescent="0.25">
      <c r="B52" s="225" t="s">
        <v>342</v>
      </c>
      <c r="C52" s="225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5" t="s">
        <v>347</v>
      </c>
      <c r="C53" s="225"/>
      <c r="D53" s="87">
        <f>DatosDelitos!F23</f>
        <v>0</v>
      </c>
      <c r="E53" s="87">
        <f>DatosDelitos!G23</f>
        <v>0</v>
      </c>
    </row>
    <row r="54" spans="2:5" ht="13.15" customHeight="1" x14ac:dyDescent="0.25">
      <c r="B54" s="225" t="s">
        <v>1625</v>
      </c>
      <c r="C54" s="225"/>
      <c r="D54" s="87">
        <f>DatosDelitos!F17+DatosDelitos!F44</f>
        <v>9078</v>
      </c>
      <c r="E54" s="87">
        <f>DatosDelitos!G17+DatosDelitos!G44</f>
        <v>1764</v>
      </c>
    </row>
    <row r="55" spans="2:5" ht="13.15" customHeight="1" x14ac:dyDescent="0.25">
      <c r="B55" s="225" t="s">
        <v>1626</v>
      </c>
      <c r="C55" s="225"/>
      <c r="D55" s="87">
        <f>DatosDelitos!F30</f>
        <v>1102</v>
      </c>
      <c r="E55" s="87">
        <f>DatosDelitos!G30</f>
        <v>598</v>
      </c>
    </row>
    <row r="56" spans="2:5" ht="13.15" customHeight="1" x14ac:dyDescent="0.25">
      <c r="B56" s="225" t="s">
        <v>1627</v>
      </c>
      <c r="C56" s="225"/>
      <c r="D56" s="87">
        <f>DatosDelitos!F42-DatosDelitos!F44</f>
        <v>1</v>
      </c>
      <c r="E56" s="87">
        <f>DatosDelitos!G42-DatosDelitos!G44</f>
        <v>0</v>
      </c>
    </row>
    <row r="57" spans="2:5" ht="13.15" customHeight="1" x14ac:dyDescent="0.25">
      <c r="B57" s="225" t="s">
        <v>1628</v>
      </c>
      <c r="C57" s="225"/>
      <c r="D57" s="87">
        <f>DatosDelitos!F50</f>
        <v>74</v>
      </c>
      <c r="E57" s="87">
        <f>DatosDelitos!G50</f>
        <v>28</v>
      </c>
    </row>
    <row r="58" spans="2:5" ht="13.15" customHeight="1" x14ac:dyDescent="0.25">
      <c r="B58" s="225" t="s">
        <v>1629</v>
      </c>
      <c r="C58" s="225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5" t="s">
        <v>1654</v>
      </c>
      <c r="C59" s="225"/>
      <c r="D59" s="87">
        <f>DatosDelitos!F74</f>
        <v>71</v>
      </c>
      <c r="E59" s="87">
        <f>DatosDelitos!G74</f>
        <v>9</v>
      </c>
    </row>
    <row r="60" spans="2:5" ht="13.15" customHeight="1" x14ac:dyDescent="0.25">
      <c r="B60" s="225" t="s">
        <v>1631</v>
      </c>
      <c r="C60" s="225"/>
      <c r="D60" s="87">
        <f>DatosDelitos!F82</f>
        <v>22</v>
      </c>
      <c r="E60" s="87">
        <f>DatosDelitos!G82</f>
        <v>18</v>
      </c>
    </row>
    <row r="61" spans="2:5" ht="13.15" customHeight="1" x14ac:dyDescent="0.25">
      <c r="B61" s="225" t="s">
        <v>1632</v>
      </c>
      <c r="C61" s="225"/>
      <c r="D61" s="87">
        <f>DatosDelitos!F85</f>
        <v>23</v>
      </c>
      <c r="E61" s="87">
        <f>DatosDelitos!G85</f>
        <v>7</v>
      </c>
    </row>
    <row r="62" spans="2:5" ht="13.15" customHeight="1" x14ac:dyDescent="0.25">
      <c r="B62" s="225" t="s">
        <v>970</v>
      </c>
      <c r="C62" s="225"/>
      <c r="D62" s="87">
        <f>DatosDelitos!F97</f>
        <v>1506</v>
      </c>
      <c r="E62" s="87">
        <f>DatosDelitos!G97</f>
        <v>900</v>
      </c>
    </row>
    <row r="63" spans="2:5" ht="27" customHeight="1" x14ac:dyDescent="0.25">
      <c r="B63" s="225" t="s">
        <v>1655</v>
      </c>
      <c r="C63" s="225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5" t="s">
        <v>1634</v>
      </c>
      <c r="C64" s="225"/>
      <c r="D64" s="87">
        <f>DatosDelitos!F137</f>
        <v>1</v>
      </c>
      <c r="E64" s="87">
        <f>DatosDelitos!G137</f>
        <v>0</v>
      </c>
    </row>
    <row r="65" spans="2:5" ht="13.15" customHeight="1" x14ac:dyDescent="0.25">
      <c r="B65" s="225" t="s">
        <v>1635</v>
      </c>
      <c r="C65" s="225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25" t="s">
        <v>1636</v>
      </c>
      <c r="C66" s="225"/>
      <c r="D66" s="87">
        <f>DatosDelitos!F147</f>
        <v>3</v>
      </c>
      <c r="E66" s="87">
        <f>DatosDelitos!G147</f>
        <v>3</v>
      </c>
    </row>
    <row r="67" spans="2:5" ht="13.15" customHeight="1" x14ac:dyDescent="0.25">
      <c r="B67" s="225" t="s">
        <v>1637</v>
      </c>
      <c r="C67" s="225"/>
      <c r="D67" s="87">
        <f>DatosDelitos!F156+SUM(DatosDelitos!F167:G172)</f>
        <v>1</v>
      </c>
      <c r="E67" s="87">
        <f>DatosDelitos!G156+SUM(DatosDelitos!G167:H172)</f>
        <v>17</v>
      </c>
    </row>
    <row r="68" spans="2:5" ht="13.15" customHeight="1" x14ac:dyDescent="0.25">
      <c r="B68" s="225" t="s">
        <v>1638</v>
      </c>
      <c r="C68" s="225"/>
      <c r="D68" s="87">
        <f>SUM(DatosDelitos!F173:G177)</f>
        <v>35</v>
      </c>
      <c r="E68" s="87">
        <f>SUM(DatosDelitos!G173:H177)</f>
        <v>2085</v>
      </c>
    </row>
    <row r="69" spans="2:5" ht="13.15" customHeight="1" x14ac:dyDescent="0.25">
      <c r="B69" s="225" t="s">
        <v>1639</v>
      </c>
      <c r="C69" s="225"/>
      <c r="D69" s="87">
        <f>DatosDelitos!F178</f>
        <v>14724</v>
      </c>
      <c r="E69" s="87">
        <f>DatosDelitos!G178</f>
        <v>12330</v>
      </c>
    </row>
    <row r="70" spans="2:5" ht="13.15" customHeight="1" x14ac:dyDescent="0.25">
      <c r="B70" s="225" t="s">
        <v>1640</v>
      </c>
      <c r="C70" s="225"/>
      <c r="D70" s="87">
        <f>DatosDelitos!F186</f>
        <v>91</v>
      </c>
      <c r="E70" s="87">
        <f>DatosDelitos!G186</f>
        <v>82</v>
      </c>
    </row>
    <row r="71" spans="2:5" ht="13.15" customHeight="1" x14ac:dyDescent="0.25">
      <c r="B71" s="225" t="s">
        <v>1641</v>
      </c>
      <c r="C71" s="225"/>
      <c r="D71" s="87">
        <f>DatosDelitos!F201</f>
        <v>33</v>
      </c>
      <c r="E71" s="87">
        <f>DatosDelitos!G201</f>
        <v>18</v>
      </c>
    </row>
    <row r="72" spans="2:5" ht="13.15" customHeight="1" x14ac:dyDescent="0.25">
      <c r="B72" s="225" t="s">
        <v>1642</v>
      </c>
      <c r="C72" s="225"/>
      <c r="D72" s="87">
        <f>DatosDelitos!F223</f>
        <v>968</v>
      </c>
      <c r="E72" s="87">
        <f>DatosDelitos!G223</f>
        <v>651</v>
      </c>
    </row>
    <row r="73" spans="2:5" ht="13.15" customHeight="1" x14ac:dyDescent="0.25">
      <c r="B73" s="225" t="s">
        <v>1643</v>
      </c>
      <c r="C73" s="225"/>
      <c r="D73" s="87">
        <f>DatosDelitos!F244</f>
        <v>0</v>
      </c>
      <c r="E73" s="87">
        <f>DatosDelitos!G244</f>
        <v>1</v>
      </c>
    </row>
    <row r="74" spans="2:5" ht="13.15" customHeight="1" x14ac:dyDescent="0.25">
      <c r="B74" s="225" t="s">
        <v>1644</v>
      </c>
      <c r="C74" s="225"/>
      <c r="D74" s="87">
        <f>DatosDelitos!F271</f>
        <v>465</v>
      </c>
      <c r="E74" s="87">
        <f>DatosDelitos!G271</f>
        <v>282</v>
      </c>
    </row>
    <row r="75" spans="2:5" ht="38.25" customHeight="1" x14ac:dyDescent="0.25">
      <c r="B75" s="225" t="s">
        <v>1645</v>
      </c>
      <c r="C75" s="225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5" t="s">
        <v>1646</v>
      </c>
      <c r="C76" s="225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5" t="s">
        <v>1647</v>
      </c>
      <c r="C77" s="225"/>
      <c r="D77" s="87">
        <f>DatosDelitos!F312+DatosDelitos!F318+DatosDelitos!F320</f>
        <v>1</v>
      </c>
      <c r="E77" s="87">
        <f>DatosDelitos!G312+DatosDelitos!G318+DatosDelitos!G320</f>
        <v>0</v>
      </c>
    </row>
    <row r="78" spans="2:5" ht="13.9" customHeight="1" x14ac:dyDescent="0.25">
      <c r="B78" s="225" t="s">
        <v>1648</v>
      </c>
      <c r="C78" s="225"/>
      <c r="D78" s="87">
        <f>DatosDelitos!F323</f>
        <v>170</v>
      </c>
      <c r="E78" s="87">
        <f>DatosDelitos!G323</f>
        <v>0</v>
      </c>
    </row>
    <row r="79" spans="2:5" ht="15" customHeight="1" x14ac:dyDescent="0.25">
      <c r="B79" s="227" t="s">
        <v>1649</v>
      </c>
      <c r="C79" s="227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7" t="s">
        <v>947</v>
      </c>
      <c r="C80" s="227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7" t="s">
        <v>1650</v>
      </c>
      <c r="C81" s="227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7" t="s">
        <v>1656</v>
      </c>
      <c r="C82" s="227"/>
      <c r="D82" s="87">
        <f>SUM(D49:D81)</f>
        <v>28752</v>
      </c>
      <c r="E82" s="87">
        <f>SUM(E49:E81)</f>
        <v>19097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5" t="s">
        <v>1624</v>
      </c>
      <c r="C87" s="225"/>
      <c r="D87" s="87">
        <f>DatosDelitos!N5+DatosDelitos!N13-DatosDelitos!N17</f>
        <v>42</v>
      </c>
    </row>
    <row r="88" spans="2:13" ht="13.15" customHeight="1" x14ac:dyDescent="0.25">
      <c r="B88" s="225" t="s">
        <v>324</v>
      </c>
      <c r="C88" s="225"/>
      <c r="D88" s="87">
        <f>DatosDelitos!N10</f>
        <v>0</v>
      </c>
    </row>
    <row r="89" spans="2:13" ht="13.15" customHeight="1" x14ac:dyDescent="0.25">
      <c r="B89" s="225" t="s">
        <v>342</v>
      </c>
      <c r="C89" s="225"/>
      <c r="D89" s="87">
        <f>DatosDelitos!N20</f>
        <v>0</v>
      </c>
    </row>
    <row r="90" spans="2:13" ht="13.15" customHeight="1" x14ac:dyDescent="0.25">
      <c r="B90" s="225" t="s">
        <v>347</v>
      </c>
      <c r="C90" s="225"/>
      <c r="D90" s="87">
        <f>DatosDelitos!N23</f>
        <v>0</v>
      </c>
    </row>
    <row r="91" spans="2:13" ht="13.15" customHeight="1" x14ac:dyDescent="0.25">
      <c r="B91" s="225" t="s">
        <v>1658</v>
      </c>
      <c r="C91" s="225"/>
      <c r="D91" s="87">
        <f>SUM(DatosDelitos!N17,DatosDelitos!N44)</f>
        <v>14</v>
      </c>
    </row>
    <row r="92" spans="2:13" ht="13.15" customHeight="1" x14ac:dyDescent="0.25">
      <c r="B92" s="225" t="s">
        <v>1626</v>
      </c>
      <c r="C92" s="225"/>
      <c r="D92" s="87">
        <f>DatosDelitos!N30</f>
        <v>37</v>
      </c>
    </row>
    <row r="93" spans="2:13" ht="13.15" customHeight="1" x14ac:dyDescent="0.25">
      <c r="B93" s="225" t="s">
        <v>1627</v>
      </c>
      <c r="C93" s="225"/>
      <c r="D93" s="87">
        <f>DatosDelitos!N42-DatosDelitos!N44</f>
        <v>5</v>
      </c>
    </row>
    <row r="94" spans="2:13" ht="13.15" customHeight="1" x14ac:dyDescent="0.25">
      <c r="B94" s="225" t="s">
        <v>1628</v>
      </c>
      <c r="C94" s="225"/>
      <c r="D94" s="87">
        <f>DatosDelitos!N50</f>
        <v>208</v>
      </c>
    </row>
    <row r="95" spans="2:13" ht="13.15" customHeight="1" x14ac:dyDescent="0.25">
      <c r="B95" s="225" t="s">
        <v>1629</v>
      </c>
      <c r="C95" s="225"/>
      <c r="D95" s="87">
        <f>DatosDelitos!N72</f>
        <v>7</v>
      </c>
    </row>
    <row r="96" spans="2:13" ht="27" customHeight="1" x14ac:dyDescent="0.25">
      <c r="B96" s="225" t="s">
        <v>1654</v>
      </c>
      <c r="C96" s="225"/>
      <c r="D96" s="87">
        <f>DatosDelitos!N74</f>
        <v>8</v>
      </c>
    </row>
    <row r="97" spans="2:4" ht="13.15" customHeight="1" x14ac:dyDescent="0.25">
      <c r="B97" s="225" t="s">
        <v>1631</v>
      </c>
      <c r="C97" s="225"/>
      <c r="D97" s="87">
        <f>DatosDelitos!N82</f>
        <v>15</v>
      </c>
    </row>
    <row r="98" spans="2:4" ht="13.15" customHeight="1" x14ac:dyDescent="0.25">
      <c r="B98" s="225" t="s">
        <v>1632</v>
      </c>
      <c r="C98" s="225"/>
      <c r="D98" s="87">
        <f>DatosDelitos!N85</f>
        <v>9</v>
      </c>
    </row>
    <row r="99" spans="2:4" ht="13.15" customHeight="1" x14ac:dyDescent="0.25">
      <c r="B99" s="225" t="s">
        <v>970</v>
      </c>
      <c r="C99" s="225"/>
      <c r="D99" s="87">
        <f>DatosDelitos!N97</f>
        <v>116</v>
      </c>
    </row>
    <row r="100" spans="2:4" ht="27" customHeight="1" x14ac:dyDescent="0.25">
      <c r="B100" s="225" t="s">
        <v>1655</v>
      </c>
      <c r="C100" s="225"/>
      <c r="D100" s="87">
        <f>DatosDelitos!N131</f>
        <v>50</v>
      </c>
    </row>
    <row r="101" spans="2:4" ht="13.15" customHeight="1" x14ac:dyDescent="0.25">
      <c r="B101" s="225" t="s">
        <v>1634</v>
      </c>
      <c r="C101" s="225"/>
      <c r="D101" s="87">
        <f>DatosDelitos!N137</f>
        <v>3</v>
      </c>
    </row>
    <row r="102" spans="2:4" ht="13.15" customHeight="1" x14ac:dyDescent="0.25">
      <c r="B102" s="225" t="s">
        <v>1635</v>
      </c>
      <c r="C102" s="225"/>
      <c r="D102" s="87">
        <f>DatosDelitos!N144</f>
        <v>0</v>
      </c>
    </row>
    <row r="103" spans="2:4" ht="13.15" customHeight="1" x14ac:dyDescent="0.25">
      <c r="B103" s="225" t="s">
        <v>1659</v>
      </c>
      <c r="C103" s="225"/>
      <c r="D103" s="87">
        <f>DatosDelitos!N148</f>
        <v>53</v>
      </c>
    </row>
    <row r="104" spans="2:4" ht="13.15" customHeight="1" x14ac:dyDescent="0.25">
      <c r="B104" s="225" t="s">
        <v>1181</v>
      </c>
      <c r="C104" s="225"/>
      <c r="D104" s="87">
        <f>SUM(DatosDelitos!N149,DatosDelitos!N150)</f>
        <v>9</v>
      </c>
    </row>
    <row r="105" spans="2:4" ht="13.15" customHeight="1" x14ac:dyDescent="0.25">
      <c r="B105" s="225" t="s">
        <v>1179</v>
      </c>
      <c r="C105" s="225"/>
      <c r="D105" s="87">
        <f>SUM(DatosDelitos!N151:N155)</f>
        <v>141</v>
      </c>
    </row>
    <row r="106" spans="2:4" ht="13.15" customHeight="1" x14ac:dyDescent="0.25">
      <c r="B106" s="225" t="s">
        <v>1637</v>
      </c>
      <c r="C106" s="225"/>
      <c r="D106" s="87">
        <f>SUM(SUM(DatosDelitos!N157:N160),SUM(DatosDelitos!N167:N172))</f>
        <v>1</v>
      </c>
    </row>
    <row r="107" spans="2:4" ht="13.15" customHeight="1" x14ac:dyDescent="0.25">
      <c r="B107" s="225" t="s">
        <v>1660</v>
      </c>
      <c r="C107" s="225"/>
      <c r="D107" s="87">
        <f>SUM(DatosDelitos!N161:N165)</f>
        <v>13</v>
      </c>
    </row>
    <row r="108" spans="2:4" ht="13.15" customHeight="1" x14ac:dyDescent="0.25">
      <c r="B108" s="225" t="s">
        <v>1638</v>
      </c>
      <c r="C108" s="225"/>
      <c r="D108" s="87">
        <f>SUM(DatosDelitos!N173:N177)</f>
        <v>16</v>
      </c>
    </row>
    <row r="109" spans="2:4" ht="13.15" customHeight="1" x14ac:dyDescent="0.25">
      <c r="B109" s="225" t="s">
        <v>1639</v>
      </c>
      <c r="C109" s="225"/>
      <c r="D109" s="87">
        <f>DatosDelitos!N178</f>
        <v>0</v>
      </c>
    </row>
    <row r="110" spans="2:4" ht="13.15" customHeight="1" x14ac:dyDescent="0.25">
      <c r="B110" s="225" t="s">
        <v>1640</v>
      </c>
      <c r="C110" s="225"/>
      <c r="D110" s="87">
        <f>DatosDelitos!N186</f>
        <v>182</v>
      </c>
    </row>
    <row r="111" spans="2:4" ht="13.15" customHeight="1" x14ac:dyDescent="0.25">
      <c r="B111" s="225" t="s">
        <v>1641</v>
      </c>
      <c r="C111" s="225"/>
      <c r="D111" s="87">
        <f>DatosDelitos!N201</f>
        <v>94</v>
      </c>
    </row>
    <row r="112" spans="2:4" ht="13.15" customHeight="1" x14ac:dyDescent="0.25">
      <c r="B112" s="225" t="s">
        <v>1642</v>
      </c>
      <c r="C112" s="225"/>
      <c r="D112" s="87">
        <f>DatosDelitos!N223</f>
        <v>10</v>
      </c>
    </row>
    <row r="113" spans="2:4" ht="13.15" customHeight="1" x14ac:dyDescent="0.25">
      <c r="B113" s="225" t="s">
        <v>1643</v>
      </c>
      <c r="C113" s="225"/>
      <c r="D113" s="87">
        <f>DatosDelitos!N244</f>
        <v>9</v>
      </c>
    </row>
    <row r="114" spans="2:4" ht="13.15" customHeight="1" x14ac:dyDescent="0.25">
      <c r="B114" s="225" t="s">
        <v>1644</v>
      </c>
      <c r="C114" s="225"/>
      <c r="D114" s="87">
        <f>DatosDelitos!N271</f>
        <v>5</v>
      </c>
    </row>
    <row r="115" spans="2:4" ht="38.25" customHeight="1" x14ac:dyDescent="0.25">
      <c r="B115" s="225" t="s">
        <v>1645</v>
      </c>
      <c r="C115" s="225"/>
      <c r="D115" s="87">
        <f>DatosDelitos!N301</f>
        <v>0</v>
      </c>
    </row>
    <row r="116" spans="2:4" ht="13.15" customHeight="1" x14ac:dyDescent="0.25">
      <c r="B116" s="225" t="s">
        <v>1646</v>
      </c>
      <c r="C116" s="225"/>
      <c r="D116" s="87">
        <f>DatosDelitos!N305</f>
        <v>0</v>
      </c>
    </row>
    <row r="117" spans="2:4" ht="13.15" customHeight="1" x14ac:dyDescent="0.25">
      <c r="B117" s="225" t="s">
        <v>1647</v>
      </c>
      <c r="C117" s="225"/>
      <c r="D117" s="87">
        <f>DatosDelitos!N312+DatosDelitos!N320</f>
        <v>0</v>
      </c>
    </row>
    <row r="118" spans="2:4" ht="13.15" customHeight="1" x14ac:dyDescent="0.25">
      <c r="B118" s="225" t="s">
        <v>913</v>
      </c>
      <c r="C118" s="225"/>
      <c r="D118" s="87">
        <f>DatosDelitos!N318</f>
        <v>0</v>
      </c>
    </row>
    <row r="119" spans="2:4" ht="13.9" customHeight="1" x14ac:dyDescent="0.25">
      <c r="B119" s="225" t="s">
        <v>1648</v>
      </c>
      <c r="C119" s="225"/>
      <c r="D119" s="87">
        <f>DatosDelitos!N323</f>
        <v>140</v>
      </c>
    </row>
    <row r="120" spans="2:4" ht="12.75" customHeight="1" x14ac:dyDescent="0.25">
      <c r="B120" s="227" t="s">
        <v>1649</v>
      </c>
      <c r="C120" s="227"/>
      <c r="D120" s="87">
        <f>DatosDelitos!N325</f>
        <v>0</v>
      </c>
    </row>
    <row r="121" spans="2:4" ht="15" customHeight="1" x14ac:dyDescent="0.25">
      <c r="B121" s="227" t="s">
        <v>947</v>
      </c>
      <c r="C121" s="227"/>
      <c r="D121" s="87">
        <f>DatosDelitos!N337</f>
        <v>0</v>
      </c>
    </row>
    <row r="122" spans="2:4" ht="15" customHeight="1" x14ac:dyDescent="0.25">
      <c r="B122" s="227" t="s">
        <v>1650</v>
      </c>
      <c r="C122" s="227"/>
      <c r="D122" s="87">
        <f>DatosDelitos!N339</f>
        <v>0</v>
      </c>
    </row>
    <row r="123" spans="2:4" ht="15" customHeight="1" x14ac:dyDescent="0.25">
      <c r="B123" s="225" t="s">
        <v>1656</v>
      </c>
      <c r="C123" s="225"/>
      <c r="D123" s="87">
        <f>SUM(D87:D122)</f>
        <v>1187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89" t="s">
        <v>313</v>
      </c>
      <c r="B5" s="190"/>
      <c r="C5" s="27">
        <v>226</v>
      </c>
      <c r="D5" s="27">
        <v>279</v>
      </c>
      <c r="E5" s="28">
        <v>-0.18996415770609301</v>
      </c>
      <c r="F5" s="27">
        <v>2</v>
      </c>
      <c r="G5" s="27">
        <v>0</v>
      </c>
      <c r="H5" s="27">
        <v>53</v>
      </c>
      <c r="I5" s="27">
        <v>44</v>
      </c>
      <c r="J5" s="27">
        <v>21</v>
      </c>
      <c r="K5" s="27">
        <v>49</v>
      </c>
      <c r="L5" s="27">
        <v>19</v>
      </c>
      <c r="M5" s="27">
        <v>24</v>
      </c>
      <c r="N5" s="27">
        <v>8</v>
      </c>
      <c r="O5" s="27">
        <v>105</v>
      </c>
      <c r="P5" s="29">
        <v>93</v>
      </c>
    </row>
    <row r="6" spans="1:16" x14ac:dyDescent="0.25">
      <c r="A6" s="30" t="s">
        <v>314</v>
      </c>
      <c r="B6" s="30" t="s">
        <v>315</v>
      </c>
      <c r="C6" s="14">
        <v>123</v>
      </c>
      <c r="D6" s="14">
        <v>174</v>
      </c>
      <c r="E6" s="31">
        <v>-0.29310344827586199</v>
      </c>
      <c r="F6" s="14">
        <v>2</v>
      </c>
      <c r="G6" s="14">
        <v>0</v>
      </c>
      <c r="H6" s="14">
        <v>23</v>
      </c>
      <c r="I6" s="14">
        <v>2</v>
      </c>
      <c r="J6" s="14">
        <v>21</v>
      </c>
      <c r="K6" s="14">
        <v>37</v>
      </c>
      <c r="L6" s="14">
        <v>16</v>
      </c>
      <c r="M6" s="14">
        <v>12</v>
      </c>
      <c r="N6" s="14">
        <v>2</v>
      </c>
      <c r="O6" s="14">
        <v>96</v>
      </c>
      <c r="P6" s="24">
        <v>41</v>
      </c>
    </row>
    <row r="7" spans="1:16" x14ac:dyDescent="0.25">
      <c r="A7" s="30" t="s">
        <v>316</v>
      </c>
      <c r="B7" s="30" t="s">
        <v>317</v>
      </c>
      <c r="C7" s="14">
        <v>6</v>
      </c>
      <c r="D7" s="14">
        <v>8</v>
      </c>
      <c r="E7" s="31">
        <v>-0.25</v>
      </c>
      <c r="F7" s="14">
        <v>0</v>
      </c>
      <c r="G7" s="14">
        <v>0</v>
      </c>
      <c r="H7" s="14">
        <v>1</v>
      </c>
      <c r="I7" s="14">
        <v>0</v>
      </c>
      <c r="J7" s="14">
        <v>0</v>
      </c>
      <c r="K7" s="14">
        <v>12</v>
      </c>
      <c r="L7" s="14">
        <v>2</v>
      </c>
      <c r="M7" s="14">
        <v>11</v>
      </c>
      <c r="N7" s="14">
        <v>0</v>
      </c>
      <c r="O7" s="14">
        <v>4</v>
      </c>
      <c r="P7" s="24">
        <v>27</v>
      </c>
    </row>
    <row r="8" spans="1:16" x14ac:dyDescent="0.25">
      <c r="A8" s="30" t="s">
        <v>318</v>
      </c>
      <c r="B8" s="30" t="s">
        <v>319</v>
      </c>
      <c r="C8" s="14">
        <v>94</v>
      </c>
      <c r="D8" s="14">
        <v>92</v>
      </c>
      <c r="E8" s="31">
        <v>2.1739130434782601E-2</v>
      </c>
      <c r="F8" s="14">
        <v>0</v>
      </c>
      <c r="G8" s="14">
        <v>0</v>
      </c>
      <c r="H8" s="14">
        <v>29</v>
      </c>
      <c r="I8" s="14">
        <v>42</v>
      </c>
      <c r="J8" s="14">
        <v>0</v>
      </c>
      <c r="K8" s="14">
        <v>0</v>
      </c>
      <c r="L8" s="14">
        <v>1</v>
      </c>
      <c r="M8" s="14">
        <v>1</v>
      </c>
      <c r="N8" s="14">
        <v>6</v>
      </c>
      <c r="O8" s="14">
        <v>5</v>
      </c>
      <c r="P8" s="24">
        <v>25</v>
      </c>
    </row>
    <row r="9" spans="1:16" x14ac:dyDescent="0.25">
      <c r="A9" s="30" t="s">
        <v>320</v>
      </c>
      <c r="B9" s="30" t="s">
        <v>321</v>
      </c>
      <c r="C9" s="14">
        <v>3</v>
      </c>
      <c r="D9" s="14">
        <v>5</v>
      </c>
      <c r="E9" s="31">
        <v>-0.4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9" t="s">
        <v>322</v>
      </c>
      <c r="B10" s="190"/>
      <c r="C10" s="27">
        <v>3</v>
      </c>
      <c r="D10" s="27">
        <v>1</v>
      </c>
      <c r="E10" s="28">
        <v>2</v>
      </c>
      <c r="F10" s="27">
        <v>0</v>
      </c>
      <c r="G10" s="27">
        <v>1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1</v>
      </c>
    </row>
    <row r="11" spans="1:16" x14ac:dyDescent="0.25">
      <c r="A11" s="30" t="s">
        <v>323</v>
      </c>
      <c r="B11" s="30" t="s">
        <v>324</v>
      </c>
      <c r="C11" s="14">
        <v>3</v>
      </c>
      <c r="D11" s="14">
        <v>1</v>
      </c>
      <c r="E11" s="31">
        <v>2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9" t="s">
        <v>327</v>
      </c>
      <c r="B13" s="190"/>
      <c r="C13" s="27">
        <v>54133</v>
      </c>
      <c r="D13" s="27">
        <v>51351</v>
      </c>
      <c r="E13" s="28">
        <v>5.41761601526747E-2</v>
      </c>
      <c r="F13" s="27">
        <v>8643</v>
      </c>
      <c r="G13" s="27">
        <v>1917</v>
      </c>
      <c r="H13" s="27">
        <v>6130</v>
      </c>
      <c r="I13" s="27">
        <v>4418</v>
      </c>
      <c r="J13" s="27">
        <v>62</v>
      </c>
      <c r="K13" s="27">
        <v>46</v>
      </c>
      <c r="L13" s="27">
        <v>7</v>
      </c>
      <c r="M13" s="27">
        <v>2</v>
      </c>
      <c r="N13" s="27">
        <v>40</v>
      </c>
      <c r="O13" s="27">
        <v>175</v>
      </c>
      <c r="P13" s="29">
        <v>6000</v>
      </c>
    </row>
    <row r="14" spans="1:16" x14ac:dyDescent="0.25">
      <c r="A14" s="30" t="s">
        <v>328</v>
      </c>
      <c r="B14" s="30" t="s">
        <v>329</v>
      </c>
      <c r="C14" s="14">
        <v>32495</v>
      </c>
      <c r="D14" s="14">
        <v>31491</v>
      </c>
      <c r="E14" s="31">
        <v>3.1882125051601998E-2</v>
      </c>
      <c r="F14" s="14">
        <v>363</v>
      </c>
      <c r="G14" s="14">
        <v>281</v>
      </c>
      <c r="H14" s="14">
        <v>1910</v>
      </c>
      <c r="I14" s="14">
        <v>2466</v>
      </c>
      <c r="J14" s="14">
        <v>16</v>
      </c>
      <c r="K14" s="14">
        <v>38</v>
      </c>
      <c r="L14" s="14">
        <v>0</v>
      </c>
      <c r="M14" s="14">
        <v>1</v>
      </c>
      <c r="N14" s="14">
        <v>20</v>
      </c>
      <c r="O14" s="14">
        <v>78</v>
      </c>
      <c r="P14" s="24">
        <v>3019</v>
      </c>
    </row>
    <row r="15" spans="1:16" x14ac:dyDescent="0.25">
      <c r="A15" s="30" t="s">
        <v>330</v>
      </c>
      <c r="B15" s="30" t="s">
        <v>331</v>
      </c>
      <c r="C15" s="14">
        <v>17</v>
      </c>
      <c r="D15" s="14">
        <v>8</v>
      </c>
      <c r="E15" s="31">
        <v>1.125</v>
      </c>
      <c r="F15" s="14">
        <v>0</v>
      </c>
      <c r="G15" s="14">
        <v>0</v>
      </c>
      <c r="H15" s="14">
        <v>6</v>
      </c>
      <c r="I15" s="14">
        <v>27</v>
      </c>
      <c r="J15" s="14">
        <v>0</v>
      </c>
      <c r="K15" s="14">
        <v>3</v>
      </c>
      <c r="L15" s="14">
        <v>0</v>
      </c>
      <c r="M15" s="14">
        <v>0</v>
      </c>
      <c r="N15" s="14">
        <v>0</v>
      </c>
      <c r="O15" s="14">
        <v>2</v>
      </c>
      <c r="P15" s="24">
        <v>2</v>
      </c>
    </row>
    <row r="16" spans="1:16" x14ac:dyDescent="0.25">
      <c r="A16" s="30" t="s">
        <v>332</v>
      </c>
      <c r="B16" s="30" t="s">
        <v>333</v>
      </c>
      <c r="C16" s="14">
        <v>4803</v>
      </c>
      <c r="D16" s="14">
        <v>4525</v>
      </c>
      <c r="E16" s="31">
        <v>6.1436464088397799E-2</v>
      </c>
      <c r="F16" s="14">
        <v>13</v>
      </c>
      <c r="G16" s="14">
        <v>22</v>
      </c>
      <c r="H16" s="14">
        <v>168</v>
      </c>
      <c r="I16" s="14">
        <v>163</v>
      </c>
      <c r="J16" s="14">
        <v>0</v>
      </c>
      <c r="K16" s="14">
        <v>0</v>
      </c>
      <c r="L16" s="14">
        <v>0</v>
      </c>
      <c r="M16" s="14">
        <v>0</v>
      </c>
      <c r="N16" s="14">
        <v>13</v>
      </c>
      <c r="O16" s="14">
        <v>0</v>
      </c>
      <c r="P16" s="24">
        <v>145</v>
      </c>
    </row>
    <row r="17" spans="1:16" ht="33.75" x14ac:dyDescent="0.25">
      <c r="A17" s="30" t="s">
        <v>334</v>
      </c>
      <c r="B17" s="30" t="s">
        <v>335</v>
      </c>
      <c r="C17" s="14">
        <v>16717</v>
      </c>
      <c r="D17" s="14">
        <v>15238</v>
      </c>
      <c r="E17" s="31">
        <v>9.7059981624885203E-2</v>
      </c>
      <c r="F17" s="14">
        <v>8262</v>
      </c>
      <c r="G17" s="14">
        <v>1614</v>
      </c>
      <c r="H17" s="14">
        <v>4015</v>
      </c>
      <c r="I17" s="14">
        <v>1759</v>
      </c>
      <c r="J17" s="14">
        <v>45</v>
      </c>
      <c r="K17" s="14">
        <v>5</v>
      </c>
      <c r="L17" s="14">
        <v>7</v>
      </c>
      <c r="M17" s="14">
        <v>1</v>
      </c>
      <c r="N17" s="14">
        <v>6</v>
      </c>
      <c r="O17" s="14">
        <v>94</v>
      </c>
      <c r="P17" s="24">
        <v>2830</v>
      </c>
    </row>
    <row r="18" spans="1:16" x14ac:dyDescent="0.25">
      <c r="A18" s="30" t="s">
        <v>336</v>
      </c>
      <c r="B18" s="30" t="s">
        <v>337</v>
      </c>
      <c r="C18" s="14">
        <v>101</v>
      </c>
      <c r="D18" s="14">
        <v>89</v>
      </c>
      <c r="E18" s="31">
        <v>0.13483146067415699</v>
      </c>
      <c r="F18" s="14">
        <v>5</v>
      </c>
      <c r="G18" s="14">
        <v>0</v>
      </c>
      <c r="H18" s="14">
        <v>31</v>
      </c>
      <c r="I18" s="14">
        <v>3</v>
      </c>
      <c r="J18" s="14">
        <v>1</v>
      </c>
      <c r="K18" s="14">
        <v>0</v>
      </c>
      <c r="L18" s="14">
        <v>0</v>
      </c>
      <c r="M18" s="14">
        <v>0</v>
      </c>
      <c r="N18" s="14">
        <v>0</v>
      </c>
      <c r="O18" s="14">
        <v>1</v>
      </c>
      <c r="P18" s="24">
        <v>4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1</v>
      </c>
      <c r="O19" s="14">
        <v>0</v>
      </c>
      <c r="P19" s="24">
        <v>0</v>
      </c>
    </row>
    <row r="20" spans="1:16" x14ac:dyDescent="0.25">
      <c r="A20" s="189" t="s">
        <v>340</v>
      </c>
      <c r="B20" s="190"/>
      <c r="C20" s="27">
        <v>50</v>
      </c>
      <c r="D20" s="27">
        <v>35</v>
      </c>
      <c r="E20" s="28">
        <v>0.42857142857142799</v>
      </c>
      <c r="F20" s="27">
        <v>0</v>
      </c>
      <c r="G20" s="27">
        <v>0</v>
      </c>
      <c r="H20" s="27">
        <v>1</v>
      </c>
      <c r="I20" s="27">
        <v>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1</v>
      </c>
    </row>
    <row r="21" spans="1:16" x14ac:dyDescent="0.25">
      <c r="A21" s="30" t="s">
        <v>341</v>
      </c>
      <c r="B21" s="30" t="s">
        <v>342</v>
      </c>
      <c r="C21" s="14">
        <v>1</v>
      </c>
      <c r="D21" s="14">
        <v>2</v>
      </c>
      <c r="E21" s="31">
        <v>-0.5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49</v>
      </c>
      <c r="D22" s="14">
        <v>33</v>
      </c>
      <c r="E22" s="31">
        <v>0.48484848484848497</v>
      </c>
      <c r="F22" s="14">
        <v>0</v>
      </c>
      <c r="G22" s="14">
        <v>0</v>
      </c>
      <c r="H22" s="14">
        <v>1</v>
      </c>
      <c r="I22" s="14">
        <v>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1</v>
      </c>
    </row>
    <row r="23" spans="1:16" x14ac:dyDescent="0.25">
      <c r="A23" s="189" t="s">
        <v>345</v>
      </c>
      <c r="B23" s="190"/>
      <c r="C23" s="27">
        <v>1</v>
      </c>
      <c r="D23" s="27">
        <v>1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1</v>
      </c>
      <c r="E28" s="31">
        <v>-1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1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9" t="s">
        <v>358</v>
      </c>
      <c r="B30" s="190"/>
      <c r="C30" s="27">
        <v>6080</v>
      </c>
      <c r="D30" s="27">
        <v>5959</v>
      </c>
      <c r="E30" s="28">
        <v>2.03054203725457E-2</v>
      </c>
      <c r="F30" s="27">
        <v>1102</v>
      </c>
      <c r="G30" s="27">
        <v>598</v>
      </c>
      <c r="H30" s="27">
        <v>806</v>
      </c>
      <c r="I30" s="27">
        <v>1020</v>
      </c>
      <c r="J30" s="27">
        <v>1</v>
      </c>
      <c r="K30" s="27">
        <v>9</v>
      </c>
      <c r="L30" s="27">
        <v>2</v>
      </c>
      <c r="M30" s="27">
        <v>1</v>
      </c>
      <c r="N30" s="27">
        <v>37</v>
      </c>
      <c r="O30" s="27">
        <v>34</v>
      </c>
      <c r="P30" s="29">
        <v>1395</v>
      </c>
    </row>
    <row r="31" spans="1:16" x14ac:dyDescent="0.25">
      <c r="A31" s="30" t="s">
        <v>359</v>
      </c>
      <c r="B31" s="30" t="s">
        <v>360</v>
      </c>
      <c r="C31" s="14">
        <v>154</v>
      </c>
      <c r="D31" s="14">
        <v>117</v>
      </c>
      <c r="E31" s="31">
        <v>0.316239316239316</v>
      </c>
      <c r="F31" s="14">
        <v>4</v>
      </c>
      <c r="G31" s="14">
        <v>0</v>
      </c>
      <c r="H31" s="14">
        <v>14</v>
      </c>
      <c r="I31" s="14">
        <v>16</v>
      </c>
      <c r="J31" s="14">
        <v>0</v>
      </c>
      <c r="K31" s="14">
        <v>3</v>
      </c>
      <c r="L31" s="14">
        <v>0</v>
      </c>
      <c r="M31" s="14">
        <v>0</v>
      </c>
      <c r="N31" s="14">
        <v>2</v>
      </c>
      <c r="O31" s="14">
        <v>9</v>
      </c>
      <c r="P31" s="24">
        <v>11</v>
      </c>
    </row>
    <row r="32" spans="1:16" x14ac:dyDescent="0.25">
      <c r="A32" s="30" t="s">
        <v>361</v>
      </c>
      <c r="B32" s="30" t="s">
        <v>362</v>
      </c>
      <c r="C32" s="14">
        <v>9</v>
      </c>
      <c r="D32" s="14">
        <v>19</v>
      </c>
      <c r="E32" s="31">
        <v>-0.52631578947368396</v>
      </c>
      <c r="F32" s="14">
        <v>0</v>
      </c>
      <c r="G32" s="14">
        <v>0</v>
      </c>
      <c r="H32" s="14">
        <v>2</v>
      </c>
      <c r="I32" s="14">
        <v>0</v>
      </c>
      <c r="J32" s="14">
        <v>1</v>
      </c>
      <c r="K32" s="14">
        <v>2</v>
      </c>
      <c r="L32" s="14">
        <v>0</v>
      </c>
      <c r="M32" s="14">
        <v>0</v>
      </c>
      <c r="N32" s="14">
        <v>0</v>
      </c>
      <c r="O32" s="14">
        <v>8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3410</v>
      </c>
      <c r="D33" s="14">
        <v>3501</v>
      </c>
      <c r="E33" s="31">
        <v>-2.5992573550414198E-2</v>
      </c>
      <c r="F33" s="14">
        <v>582</v>
      </c>
      <c r="G33" s="14">
        <v>185</v>
      </c>
      <c r="H33" s="14">
        <v>448</v>
      </c>
      <c r="I33" s="14">
        <v>328</v>
      </c>
      <c r="J33" s="14">
        <v>0</v>
      </c>
      <c r="K33" s="14">
        <v>1</v>
      </c>
      <c r="L33" s="14">
        <v>0</v>
      </c>
      <c r="M33" s="14">
        <v>0</v>
      </c>
      <c r="N33" s="14">
        <v>23</v>
      </c>
      <c r="O33" s="14">
        <v>14</v>
      </c>
      <c r="P33" s="24">
        <v>368</v>
      </c>
    </row>
    <row r="34" spans="1:16" x14ac:dyDescent="0.25">
      <c r="A34" s="30" t="s">
        <v>365</v>
      </c>
      <c r="B34" s="30" t="s">
        <v>366</v>
      </c>
      <c r="C34" s="14">
        <v>177</v>
      </c>
      <c r="D34" s="14">
        <v>144</v>
      </c>
      <c r="E34" s="31">
        <v>0.22916666666666699</v>
      </c>
      <c r="F34" s="14">
        <v>21</v>
      </c>
      <c r="G34" s="14">
        <v>14</v>
      </c>
      <c r="H34" s="14">
        <v>25</v>
      </c>
      <c r="I34" s="14">
        <v>20</v>
      </c>
      <c r="J34" s="14">
        <v>0</v>
      </c>
      <c r="K34" s="14">
        <v>0</v>
      </c>
      <c r="L34" s="14">
        <v>1</v>
      </c>
      <c r="M34" s="14">
        <v>0</v>
      </c>
      <c r="N34" s="14">
        <v>1</v>
      </c>
      <c r="O34" s="14">
        <v>1</v>
      </c>
      <c r="P34" s="24">
        <v>19</v>
      </c>
    </row>
    <row r="35" spans="1:16" x14ac:dyDescent="0.25">
      <c r="A35" s="30" t="s">
        <v>367</v>
      </c>
      <c r="B35" s="30" t="s">
        <v>368</v>
      </c>
      <c r="C35" s="14">
        <v>1174</v>
      </c>
      <c r="D35" s="14">
        <v>1049</v>
      </c>
      <c r="E35" s="31">
        <v>0.11916110581506199</v>
      </c>
      <c r="F35" s="14">
        <v>95</v>
      </c>
      <c r="G35" s="14">
        <v>41</v>
      </c>
      <c r="H35" s="14">
        <v>94</v>
      </c>
      <c r="I35" s="14">
        <v>106</v>
      </c>
      <c r="J35" s="14">
        <v>0</v>
      </c>
      <c r="K35" s="14">
        <v>2</v>
      </c>
      <c r="L35" s="14">
        <v>1</v>
      </c>
      <c r="M35" s="14">
        <v>0</v>
      </c>
      <c r="N35" s="14">
        <v>8</v>
      </c>
      <c r="O35" s="14">
        <v>1</v>
      </c>
      <c r="P35" s="24">
        <v>95</v>
      </c>
    </row>
    <row r="36" spans="1:16" ht="22.5" x14ac:dyDescent="0.25">
      <c r="A36" s="30" t="s">
        <v>369</v>
      </c>
      <c r="B36" s="30" t="s">
        <v>370</v>
      </c>
      <c r="C36" s="14">
        <v>341</v>
      </c>
      <c r="D36" s="14">
        <v>308</v>
      </c>
      <c r="E36" s="31">
        <v>0.107142857142857</v>
      </c>
      <c r="F36" s="14">
        <v>270</v>
      </c>
      <c r="G36" s="14">
        <v>246</v>
      </c>
      <c r="H36" s="14">
        <v>113</v>
      </c>
      <c r="I36" s="14">
        <v>310</v>
      </c>
      <c r="J36" s="14">
        <v>0</v>
      </c>
      <c r="K36" s="14">
        <v>1</v>
      </c>
      <c r="L36" s="14">
        <v>0</v>
      </c>
      <c r="M36" s="14">
        <v>0</v>
      </c>
      <c r="N36" s="14">
        <v>1</v>
      </c>
      <c r="O36" s="14">
        <v>0</v>
      </c>
      <c r="P36" s="24">
        <v>573</v>
      </c>
    </row>
    <row r="37" spans="1:16" ht="22.5" x14ac:dyDescent="0.25">
      <c r="A37" s="30" t="s">
        <v>371</v>
      </c>
      <c r="B37" s="30" t="s">
        <v>372</v>
      </c>
      <c r="C37" s="14">
        <v>75</v>
      </c>
      <c r="D37" s="14">
        <v>67</v>
      </c>
      <c r="E37" s="31">
        <v>0.119402985074627</v>
      </c>
      <c r="F37" s="14">
        <v>50</v>
      </c>
      <c r="G37" s="14">
        <v>76</v>
      </c>
      <c r="H37" s="14">
        <v>23</v>
      </c>
      <c r="I37" s="14">
        <v>126</v>
      </c>
      <c r="J37" s="14">
        <v>0</v>
      </c>
      <c r="K37" s="14">
        <v>0</v>
      </c>
      <c r="L37" s="14">
        <v>0</v>
      </c>
      <c r="M37" s="14">
        <v>1</v>
      </c>
      <c r="N37" s="14">
        <v>1</v>
      </c>
      <c r="O37" s="14">
        <v>1</v>
      </c>
      <c r="P37" s="24">
        <v>228</v>
      </c>
    </row>
    <row r="38" spans="1:16" ht="22.5" x14ac:dyDescent="0.25">
      <c r="A38" s="30" t="s">
        <v>373</v>
      </c>
      <c r="B38" s="30" t="s">
        <v>374</v>
      </c>
      <c r="C38" s="14">
        <v>63</v>
      </c>
      <c r="D38" s="14">
        <v>59</v>
      </c>
      <c r="E38" s="31">
        <v>6.7796610169491497E-2</v>
      </c>
      <c r="F38" s="14">
        <v>44</v>
      </c>
      <c r="G38" s="14">
        <v>20</v>
      </c>
      <c r="H38" s="14">
        <v>9</v>
      </c>
      <c r="I38" s="14">
        <v>42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58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1</v>
      </c>
      <c r="E39" s="31">
        <v>-1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1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676</v>
      </c>
      <c r="D41" s="14">
        <v>694</v>
      </c>
      <c r="E41" s="31">
        <v>-2.59365994236311E-2</v>
      </c>
      <c r="F41" s="14">
        <v>36</v>
      </c>
      <c r="G41" s="14">
        <v>16</v>
      </c>
      <c r="H41" s="14">
        <v>78</v>
      </c>
      <c r="I41" s="14">
        <v>72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43</v>
      </c>
    </row>
    <row r="42" spans="1:16" x14ac:dyDescent="0.25">
      <c r="A42" s="189" t="s">
        <v>381</v>
      </c>
      <c r="B42" s="190"/>
      <c r="C42" s="27">
        <v>1484</v>
      </c>
      <c r="D42" s="27">
        <v>1048</v>
      </c>
      <c r="E42" s="28">
        <v>0.41603053435114501</v>
      </c>
      <c r="F42" s="27">
        <v>817</v>
      </c>
      <c r="G42" s="27">
        <v>150</v>
      </c>
      <c r="H42" s="27">
        <v>216</v>
      </c>
      <c r="I42" s="27">
        <v>178</v>
      </c>
      <c r="J42" s="27">
        <v>1</v>
      </c>
      <c r="K42" s="27">
        <v>1</v>
      </c>
      <c r="L42" s="27">
        <v>0</v>
      </c>
      <c r="M42" s="27">
        <v>0</v>
      </c>
      <c r="N42" s="27">
        <v>13</v>
      </c>
      <c r="O42" s="27">
        <v>3</v>
      </c>
      <c r="P42" s="29">
        <v>211</v>
      </c>
    </row>
    <row r="43" spans="1:16" x14ac:dyDescent="0.25">
      <c r="A43" s="30" t="s">
        <v>382</v>
      </c>
      <c r="B43" s="30" t="s">
        <v>383</v>
      </c>
      <c r="C43" s="14">
        <v>34</v>
      </c>
      <c r="D43" s="14">
        <v>71</v>
      </c>
      <c r="E43" s="31">
        <v>-0.52112676056338003</v>
      </c>
      <c r="F43" s="14">
        <v>0</v>
      </c>
      <c r="G43" s="14">
        <v>0</v>
      </c>
      <c r="H43" s="14">
        <v>8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2</v>
      </c>
      <c r="O43" s="14">
        <v>0</v>
      </c>
      <c r="P43" s="24">
        <v>1</v>
      </c>
    </row>
    <row r="44" spans="1:16" ht="22.5" x14ac:dyDescent="0.25">
      <c r="A44" s="30" t="s">
        <v>384</v>
      </c>
      <c r="B44" s="30" t="s">
        <v>385</v>
      </c>
      <c r="C44" s="14">
        <v>1383</v>
      </c>
      <c r="D44" s="14">
        <v>909</v>
      </c>
      <c r="E44" s="31">
        <v>0.52145214521452099</v>
      </c>
      <c r="F44" s="14">
        <v>816</v>
      </c>
      <c r="G44" s="14">
        <v>150</v>
      </c>
      <c r="H44" s="14">
        <v>204</v>
      </c>
      <c r="I44" s="14">
        <v>166</v>
      </c>
      <c r="J44" s="14">
        <v>0</v>
      </c>
      <c r="K44" s="14">
        <v>1</v>
      </c>
      <c r="L44" s="14">
        <v>0</v>
      </c>
      <c r="M44" s="14">
        <v>0</v>
      </c>
      <c r="N44" s="14">
        <v>8</v>
      </c>
      <c r="O44" s="14">
        <v>3</v>
      </c>
      <c r="P44" s="24">
        <v>204</v>
      </c>
    </row>
    <row r="45" spans="1:16" x14ac:dyDescent="0.25">
      <c r="A45" s="30" t="s">
        <v>386</v>
      </c>
      <c r="B45" s="30" t="s">
        <v>387</v>
      </c>
      <c r="C45" s="14">
        <v>10</v>
      </c>
      <c r="D45" s="14">
        <v>9</v>
      </c>
      <c r="E45" s="31">
        <v>0.11111111111111099</v>
      </c>
      <c r="F45" s="14">
        <v>1</v>
      </c>
      <c r="G45" s="14">
        <v>0</v>
      </c>
      <c r="H45" s="14">
        <v>2</v>
      </c>
      <c r="I45" s="14">
        <v>0</v>
      </c>
      <c r="J45" s="14">
        <v>1</v>
      </c>
      <c r="K45" s="14">
        <v>0</v>
      </c>
      <c r="L45" s="14">
        <v>0</v>
      </c>
      <c r="M45" s="14">
        <v>0</v>
      </c>
      <c r="N45" s="14">
        <v>2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9</v>
      </c>
      <c r="D46" s="14">
        <v>12</v>
      </c>
      <c r="E46" s="31">
        <v>-0.25</v>
      </c>
      <c r="F46" s="14">
        <v>0</v>
      </c>
      <c r="G46" s="14">
        <v>0</v>
      </c>
      <c r="H46" s="14">
        <v>0</v>
      </c>
      <c r="I46" s="14">
        <v>6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5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1</v>
      </c>
      <c r="E47" s="31">
        <v>-1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39</v>
      </c>
      <c r="D48" s="14">
        <v>36</v>
      </c>
      <c r="E48" s="31">
        <v>8.3333333333333301E-2</v>
      </c>
      <c r="F48" s="14">
        <v>0</v>
      </c>
      <c r="G48" s="14">
        <v>0</v>
      </c>
      <c r="H48" s="14">
        <v>2</v>
      </c>
      <c r="I48" s="14">
        <v>3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9</v>
      </c>
      <c r="D49" s="14">
        <v>10</v>
      </c>
      <c r="E49" s="31">
        <v>-0.1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1</v>
      </c>
    </row>
    <row r="50" spans="1:16" x14ac:dyDescent="0.25">
      <c r="A50" s="189" t="s">
        <v>396</v>
      </c>
      <c r="B50" s="190"/>
      <c r="C50" s="27">
        <v>3148</v>
      </c>
      <c r="D50" s="27">
        <v>2909</v>
      </c>
      <c r="E50" s="28">
        <v>8.2158817463045694E-2</v>
      </c>
      <c r="F50" s="27">
        <v>74</v>
      </c>
      <c r="G50" s="27">
        <v>28</v>
      </c>
      <c r="H50" s="27">
        <v>700</v>
      </c>
      <c r="I50" s="27">
        <v>453</v>
      </c>
      <c r="J50" s="27">
        <v>238</v>
      </c>
      <c r="K50" s="27">
        <v>279</v>
      </c>
      <c r="L50" s="27">
        <v>0</v>
      </c>
      <c r="M50" s="27">
        <v>0</v>
      </c>
      <c r="N50" s="27">
        <v>208</v>
      </c>
      <c r="O50" s="27">
        <v>146</v>
      </c>
      <c r="P50" s="29">
        <v>454</v>
      </c>
    </row>
    <row r="51" spans="1:16" x14ac:dyDescent="0.25">
      <c r="A51" s="30" t="s">
        <v>397</v>
      </c>
      <c r="B51" s="30" t="s">
        <v>398</v>
      </c>
      <c r="C51" s="14">
        <v>936</v>
      </c>
      <c r="D51" s="14">
        <v>763</v>
      </c>
      <c r="E51" s="31">
        <v>0.22673656618610699</v>
      </c>
      <c r="F51" s="14">
        <v>14</v>
      </c>
      <c r="G51" s="14">
        <v>2</v>
      </c>
      <c r="H51" s="14">
        <v>100</v>
      </c>
      <c r="I51" s="14">
        <v>47</v>
      </c>
      <c r="J51" s="14">
        <v>87</v>
      </c>
      <c r="K51" s="14">
        <v>74</v>
      </c>
      <c r="L51" s="14">
        <v>0</v>
      </c>
      <c r="M51" s="14">
        <v>0</v>
      </c>
      <c r="N51" s="14">
        <v>13</v>
      </c>
      <c r="O51" s="14">
        <v>46</v>
      </c>
      <c r="P51" s="24">
        <v>44</v>
      </c>
    </row>
    <row r="52" spans="1:16" x14ac:dyDescent="0.25">
      <c r="A52" s="30" t="s">
        <v>399</v>
      </c>
      <c r="B52" s="30" t="s">
        <v>400</v>
      </c>
      <c r="C52" s="14">
        <v>55</v>
      </c>
      <c r="D52" s="14">
        <v>66</v>
      </c>
      <c r="E52" s="31">
        <v>-0.16666666666666699</v>
      </c>
      <c r="F52" s="14">
        <v>1</v>
      </c>
      <c r="G52" s="14">
        <v>1</v>
      </c>
      <c r="H52" s="14">
        <v>5</v>
      </c>
      <c r="I52" s="14">
        <v>0</v>
      </c>
      <c r="J52" s="14">
        <v>12</v>
      </c>
      <c r="K52" s="14">
        <v>18</v>
      </c>
      <c r="L52" s="14">
        <v>0</v>
      </c>
      <c r="M52" s="14">
        <v>0</v>
      </c>
      <c r="N52" s="14">
        <v>0</v>
      </c>
      <c r="O52" s="14">
        <v>14</v>
      </c>
      <c r="P52" s="24">
        <v>6</v>
      </c>
    </row>
    <row r="53" spans="1:16" x14ac:dyDescent="0.25">
      <c r="A53" s="30" t="s">
        <v>401</v>
      </c>
      <c r="B53" s="30" t="s">
        <v>402</v>
      </c>
      <c r="C53" s="14">
        <v>1198</v>
      </c>
      <c r="D53" s="14">
        <v>1135</v>
      </c>
      <c r="E53" s="31">
        <v>5.5506607929515402E-2</v>
      </c>
      <c r="F53" s="14">
        <v>38</v>
      </c>
      <c r="G53" s="14">
        <v>17</v>
      </c>
      <c r="H53" s="14">
        <v>316</v>
      </c>
      <c r="I53" s="14">
        <v>203</v>
      </c>
      <c r="J53" s="14">
        <v>69</v>
      </c>
      <c r="K53" s="14">
        <v>82</v>
      </c>
      <c r="L53" s="14">
        <v>0</v>
      </c>
      <c r="M53" s="14">
        <v>0</v>
      </c>
      <c r="N53" s="14">
        <v>115</v>
      </c>
      <c r="O53" s="14">
        <v>23</v>
      </c>
      <c r="P53" s="24">
        <v>154</v>
      </c>
    </row>
    <row r="54" spans="1:16" ht="22.5" x14ac:dyDescent="0.25">
      <c r="A54" s="30" t="s">
        <v>403</v>
      </c>
      <c r="B54" s="30" t="s">
        <v>404</v>
      </c>
      <c r="C54" s="14">
        <v>63</v>
      </c>
      <c r="D54" s="14">
        <v>61</v>
      </c>
      <c r="E54" s="31">
        <v>3.2786885245901599E-2</v>
      </c>
      <c r="F54" s="14">
        <v>0</v>
      </c>
      <c r="G54" s="14">
        <v>0</v>
      </c>
      <c r="H54" s="14">
        <v>7</v>
      </c>
      <c r="I54" s="14">
        <v>1</v>
      </c>
      <c r="J54" s="14">
        <v>13</v>
      </c>
      <c r="K54" s="14">
        <v>15</v>
      </c>
      <c r="L54" s="14">
        <v>0</v>
      </c>
      <c r="M54" s="14">
        <v>0</v>
      </c>
      <c r="N54" s="14">
        <v>0</v>
      </c>
      <c r="O54" s="14">
        <v>6</v>
      </c>
      <c r="P54" s="24">
        <v>11</v>
      </c>
    </row>
    <row r="55" spans="1:16" x14ac:dyDescent="0.25">
      <c r="A55" s="30" t="s">
        <v>405</v>
      </c>
      <c r="B55" s="30" t="s">
        <v>406</v>
      </c>
      <c r="C55" s="14">
        <v>7</v>
      </c>
      <c r="D55" s="14">
        <v>2</v>
      </c>
      <c r="E55" s="31">
        <v>2.5</v>
      </c>
      <c r="F55" s="14">
        <v>0</v>
      </c>
      <c r="G55" s="14">
        <v>0</v>
      </c>
      <c r="H55" s="14">
        <v>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407</v>
      </c>
      <c r="B56" s="30" t="s">
        <v>408</v>
      </c>
      <c r="C56" s="14">
        <v>84</v>
      </c>
      <c r="D56" s="14">
        <v>65</v>
      </c>
      <c r="E56" s="31">
        <v>0.29230769230769199</v>
      </c>
      <c r="F56" s="14">
        <v>2</v>
      </c>
      <c r="G56" s="14">
        <v>0</v>
      </c>
      <c r="H56" s="14">
        <v>23</v>
      </c>
      <c r="I56" s="14">
        <v>14</v>
      </c>
      <c r="J56" s="14">
        <v>2</v>
      </c>
      <c r="K56" s="14">
        <v>4</v>
      </c>
      <c r="L56" s="14">
        <v>0</v>
      </c>
      <c r="M56" s="14">
        <v>0</v>
      </c>
      <c r="N56" s="14">
        <v>8</v>
      </c>
      <c r="O56" s="14">
        <v>0</v>
      </c>
      <c r="P56" s="24">
        <v>3</v>
      </c>
    </row>
    <row r="57" spans="1:16" ht="22.5" x14ac:dyDescent="0.25">
      <c r="A57" s="30" t="s">
        <v>409</v>
      </c>
      <c r="B57" s="30" t="s">
        <v>410</v>
      </c>
      <c r="C57" s="14">
        <v>110</v>
      </c>
      <c r="D57" s="14">
        <v>132</v>
      </c>
      <c r="E57" s="31">
        <v>-0.16666666666666699</v>
      </c>
      <c r="F57" s="14">
        <v>8</v>
      </c>
      <c r="G57" s="14">
        <v>3</v>
      </c>
      <c r="H57" s="14">
        <v>54</v>
      </c>
      <c r="I57" s="14">
        <v>33</v>
      </c>
      <c r="J57" s="14">
        <v>0</v>
      </c>
      <c r="K57" s="14">
        <v>4</v>
      </c>
      <c r="L57" s="14">
        <v>0</v>
      </c>
      <c r="M57" s="14">
        <v>0</v>
      </c>
      <c r="N57" s="14">
        <v>3</v>
      </c>
      <c r="O57" s="14">
        <v>0</v>
      </c>
      <c r="P57" s="24">
        <v>43</v>
      </c>
    </row>
    <row r="58" spans="1:16" ht="22.5" x14ac:dyDescent="0.25">
      <c r="A58" s="30" t="s">
        <v>411</v>
      </c>
      <c r="B58" s="30" t="s">
        <v>412</v>
      </c>
      <c r="C58" s="14">
        <v>50</v>
      </c>
      <c r="D58" s="14">
        <v>54</v>
      </c>
      <c r="E58" s="31">
        <v>-7.4074074074074098E-2</v>
      </c>
      <c r="F58" s="14">
        <v>0</v>
      </c>
      <c r="G58" s="14">
        <v>0</v>
      </c>
      <c r="H58" s="14">
        <v>21</v>
      </c>
      <c r="I58" s="14">
        <v>5</v>
      </c>
      <c r="J58" s="14">
        <v>0</v>
      </c>
      <c r="K58" s="14">
        <v>2</v>
      </c>
      <c r="L58" s="14">
        <v>0</v>
      </c>
      <c r="M58" s="14">
        <v>0</v>
      </c>
      <c r="N58" s="14">
        <v>1</v>
      </c>
      <c r="O58" s="14">
        <v>4</v>
      </c>
      <c r="P58" s="24">
        <v>8</v>
      </c>
    </row>
    <row r="59" spans="1:16" ht="22.5" x14ac:dyDescent="0.25">
      <c r="A59" s="30" t="s">
        <v>413</v>
      </c>
      <c r="B59" s="30" t="s">
        <v>414</v>
      </c>
      <c r="C59" s="14">
        <v>9</v>
      </c>
      <c r="D59" s="14">
        <v>4</v>
      </c>
      <c r="E59" s="31">
        <v>1.25</v>
      </c>
      <c r="F59" s="14">
        <v>0</v>
      </c>
      <c r="G59" s="14">
        <v>0</v>
      </c>
      <c r="H59" s="14">
        <v>2</v>
      </c>
      <c r="I59" s="14">
        <v>1</v>
      </c>
      <c r="J59" s="14">
        <v>0</v>
      </c>
      <c r="K59" s="14">
        <v>2</v>
      </c>
      <c r="L59" s="14">
        <v>0</v>
      </c>
      <c r="M59" s="14">
        <v>0</v>
      </c>
      <c r="N59" s="14">
        <v>1</v>
      </c>
      <c r="O59" s="14">
        <v>4</v>
      </c>
      <c r="P59" s="24">
        <v>2</v>
      </c>
    </row>
    <row r="60" spans="1:16" ht="22.5" x14ac:dyDescent="0.25">
      <c r="A60" s="30" t="s">
        <v>415</v>
      </c>
      <c r="B60" s="30" t="s">
        <v>416</v>
      </c>
      <c r="C60" s="14">
        <v>85</v>
      </c>
      <c r="D60" s="14">
        <v>118</v>
      </c>
      <c r="E60" s="31">
        <v>-0.27966101694915302</v>
      </c>
      <c r="F60" s="14">
        <v>3</v>
      </c>
      <c r="G60" s="14">
        <v>2</v>
      </c>
      <c r="H60" s="14">
        <v>36</v>
      </c>
      <c r="I60" s="14">
        <v>13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24">
        <v>14</v>
      </c>
    </row>
    <row r="61" spans="1:16" ht="33.75" x14ac:dyDescent="0.25">
      <c r="A61" s="30" t="s">
        <v>417</v>
      </c>
      <c r="B61" s="30" t="s">
        <v>418</v>
      </c>
      <c r="C61" s="14">
        <v>58</v>
      </c>
      <c r="D61" s="14">
        <v>56</v>
      </c>
      <c r="E61" s="31">
        <v>3.5714285714285698E-2</v>
      </c>
      <c r="F61" s="14">
        <v>0</v>
      </c>
      <c r="G61" s="14">
        <v>0</v>
      </c>
      <c r="H61" s="14">
        <v>35</v>
      </c>
      <c r="I61" s="14">
        <v>47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2</v>
      </c>
      <c r="P61" s="24">
        <v>48</v>
      </c>
    </row>
    <row r="62" spans="1:16" x14ac:dyDescent="0.25">
      <c r="A62" s="30" t="s">
        <v>419</v>
      </c>
      <c r="B62" s="30" t="s">
        <v>420</v>
      </c>
      <c r="C62" s="14">
        <v>18</v>
      </c>
      <c r="D62" s="14">
        <v>19</v>
      </c>
      <c r="E62" s="31">
        <v>-5.2631578947368397E-2</v>
      </c>
      <c r="F62" s="14">
        <v>0</v>
      </c>
      <c r="G62" s="14">
        <v>1</v>
      </c>
      <c r="H62" s="14">
        <v>6</v>
      </c>
      <c r="I62" s="14">
        <v>10</v>
      </c>
      <c r="J62" s="14">
        <v>0</v>
      </c>
      <c r="K62" s="14">
        <v>3</v>
      </c>
      <c r="L62" s="14">
        <v>0</v>
      </c>
      <c r="M62" s="14">
        <v>0</v>
      </c>
      <c r="N62" s="14">
        <v>1</v>
      </c>
      <c r="O62" s="14">
        <v>1</v>
      </c>
      <c r="P62" s="24">
        <v>13</v>
      </c>
    </row>
    <row r="63" spans="1:16" ht="22.5" x14ac:dyDescent="0.25">
      <c r="A63" s="30" t="s">
        <v>421</v>
      </c>
      <c r="B63" s="30" t="s">
        <v>422</v>
      </c>
      <c r="C63" s="14">
        <v>309</v>
      </c>
      <c r="D63" s="14">
        <v>294</v>
      </c>
      <c r="E63" s="31">
        <v>5.10204081632653E-2</v>
      </c>
      <c r="F63" s="14">
        <v>8</v>
      </c>
      <c r="G63" s="14">
        <v>1</v>
      </c>
      <c r="H63" s="14">
        <v>73</v>
      </c>
      <c r="I63" s="14">
        <v>70</v>
      </c>
      <c r="J63" s="14">
        <v>31</v>
      </c>
      <c r="K63" s="14">
        <v>41</v>
      </c>
      <c r="L63" s="14">
        <v>0</v>
      </c>
      <c r="M63" s="14">
        <v>0</v>
      </c>
      <c r="N63" s="14">
        <v>62</v>
      </c>
      <c r="O63" s="14">
        <v>26</v>
      </c>
      <c r="P63" s="24">
        <v>86</v>
      </c>
    </row>
    <row r="64" spans="1:16" ht="22.5" x14ac:dyDescent="0.25">
      <c r="A64" s="30" t="s">
        <v>423</v>
      </c>
      <c r="B64" s="30" t="s">
        <v>424</v>
      </c>
      <c r="C64" s="14">
        <v>108</v>
      </c>
      <c r="D64" s="14">
        <v>88</v>
      </c>
      <c r="E64" s="31">
        <v>0.22727272727272699</v>
      </c>
      <c r="F64" s="14">
        <v>0</v>
      </c>
      <c r="G64" s="14">
        <v>0</v>
      </c>
      <c r="H64" s="14">
        <v>12</v>
      </c>
      <c r="I64" s="14">
        <v>2</v>
      </c>
      <c r="J64" s="14">
        <v>16</v>
      </c>
      <c r="K64" s="14">
        <v>15</v>
      </c>
      <c r="L64" s="14">
        <v>0</v>
      </c>
      <c r="M64" s="14">
        <v>0</v>
      </c>
      <c r="N64" s="14">
        <v>2</v>
      </c>
      <c r="O64" s="14">
        <v>16</v>
      </c>
      <c r="P64" s="24">
        <v>11</v>
      </c>
    </row>
    <row r="65" spans="1:16" ht="33.75" x14ac:dyDescent="0.25">
      <c r="A65" s="30" t="s">
        <v>425</v>
      </c>
      <c r="B65" s="30" t="s">
        <v>426</v>
      </c>
      <c r="C65" s="14">
        <v>19</v>
      </c>
      <c r="D65" s="14">
        <v>16</v>
      </c>
      <c r="E65" s="31">
        <v>0.1875</v>
      </c>
      <c r="F65" s="14">
        <v>0</v>
      </c>
      <c r="G65" s="14">
        <v>0</v>
      </c>
      <c r="H65" s="14">
        <v>1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5</v>
      </c>
      <c r="D66" s="14">
        <v>2</v>
      </c>
      <c r="E66" s="31">
        <v>1.5</v>
      </c>
      <c r="F66" s="14">
        <v>0</v>
      </c>
      <c r="G66" s="14">
        <v>0</v>
      </c>
      <c r="H66" s="14">
        <v>3</v>
      </c>
      <c r="I66" s="14">
        <v>1</v>
      </c>
      <c r="J66" s="14">
        <v>0</v>
      </c>
      <c r="K66" s="14">
        <v>1</v>
      </c>
      <c r="L66" s="14">
        <v>0</v>
      </c>
      <c r="M66" s="14">
        <v>0</v>
      </c>
      <c r="N66" s="14">
        <v>2</v>
      </c>
      <c r="O66" s="14">
        <v>0</v>
      </c>
      <c r="P66" s="24">
        <v>4</v>
      </c>
    </row>
    <row r="67" spans="1:16" ht="33.75" x14ac:dyDescent="0.25">
      <c r="A67" s="30" t="s">
        <v>429</v>
      </c>
      <c r="B67" s="30" t="s">
        <v>430</v>
      </c>
      <c r="C67" s="14">
        <v>19</v>
      </c>
      <c r="D67" s="14">
        <v>20</v>
      </c>
      <c r="E67" s="31">
        <v>-0.05</v>
      </c>
      <c r="F67" s="14">
        <v>0</v>
      </c>
      <c r="G67" s="14">
        <v>0</v>
      </c>
      <c r="H67" s="14">
        <v>0</v>
      </c>
      <c r="I67" s="14">
        <v>0</v>
      </c>
      <c r="J67" s="14">
        <v>8</v>
      </c>
      <c r="K67" s="14">
        <v>15</v>
      </c>
      <c r="L67" s="14">
        <v>0</v>
      </c>
      <c r="M67" s="14">
        <v>0</v>
      </c>
      <c r="N67" s="14">
        <v>0</v>
      </c>
      <c r="O67" s="14">
        <v>4</v>
      </c>
      <c r="P67" s="24">
        <v>4</v>
      </c>
    </row>
    <row r="68" spans="1:16" ht="33.75" x14ac:dyDescent="0.25">
      <c r="A68" s="30" t="s">
        <v>431</v>
      </c>
      <c r="B68" s="30" t="s">
        <v>432</v>
      </c>
      <c r="C68" s="14">
        <v>3</v>
      </c>
      <c r="D68" s="14">
        <v>2</v>
      </c>
      <c r="E68" s="31">
        <v>0.5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3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2</v>
      </c>
      <c r="D70" s="14">
        <v>10</v>
      </c>
      <c r="E70" s="31">
        <v>-0.8</v>
      </c>
      <c r="F70" s="14">
        <v>0</v>
      </c>
      <c r="G70" s="14">
        <v>0</v>
      </c>
      <c r="H70" s="14">
        <v>1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7</v>
      </c>
      <c r="D71" s="14">
        <v>2</v>
      </c>
      <c r="E71" s="31">
        <v>2.5</v>
      </c>
      <c r="F71" s="14">
        <v>0</v>
      </c>
      <c r="G71" s="14">
        <v>1</v>
      </c>
      <c r="H71" s="14">
        <v>4</v>
      </c>
      <c r="I71" s="14">
        <v>5</v>
      </c>
      <c r="J71" s="14">
        <v>0</v>
      </c>
      <c r="K71" s="14">
        <v>1</v>
      </c>
      <c r="L71" s="14">
        <v>0</v>
      </c>
      <c r="M71" s="14">
        <v>0</v>
      </c>
      <c r="N71" s="14">
        <v>0</v>
      </c>
      <c r="O71" s="14">
        <v>0</v>
      </c>
      <c r="P71" s="24">
        <v>3</v>
      </c>
    </row>
    <row r="72" spans="1:16" x14ac:dyDescent="0.25">
      <c r="A72" s="189" t="s">
        <v>439</v>
      </c>
      <c r="B72" s="190"/>
      <c r="C72" s="27">
        <v>24</v>
      </c>
      <c r="D72" s="27">
        <v>34</v>
      </c>
      <c r="E72" s="28">
        <v>-0.29411764705882298</v>
      </c>
      <c r="F72" s="27">
        <v>0</v>
      </c>
      <c r="G72" s="27">
        <v>0</v>
      </c>
      <c r="H72" s="27">
        <v>5</v>
      </c>
      <c r="I72" s="27">
        <v>7</v>
      </c>
      <c r="J72" s="27">
        <v>0</v>
      </c>
      <c r="K72" s="27">
        <v>1</v>
      </c>
      <c r="L72" s="27">
        <v>0</v>
      </c>
      <c r="M72" s="27">
        <v>0</v>
      </c>
      <c r="N72" s="27">
        <v>7</v>
      </c>
      <c r="O72" s="27">
        <v>0</v>
      </c>
      <c r="P72" s="29">
        <v>5</v>
      </c>
    </row>
    <row r="73" spans="1:16" x14ac:dyDescent="0.25">
      <c r="A73" s="30" t="s">
        <v>440</v>
      </c>
      <c r="B73" s="30" t="s">
        <v>441</v>
      </c>
      <c r="C73" s="14">
        <v>24</v>
      </c>
      <c r="D73" s="14">
        <v>34</v>
      </c>
      <c r="E73" s="31">
        <v>-0.29411764705882298</v>
      </c>
      <c r="F73" s="14">
        <v>0</v>
      </c>
      <c r="G73" s="14">
        <v>0</v>
      </c>
      <c r="H73" s="14">
        <v>5</v>
      </c>
      <c r="I73" s="14">
        <v>7</v>
      </c>
      <c r="J73" s="14">
        <v>0</v>
      </c>
      <c r="K73" s="14">
        <v>1</v>
      </c>
      <c r="L73" s="14">
        <v>0</v>
      </c>
      <c r="M73" s="14">
        <v>0</v>
      </c>
      <c r="N73" s="14">
        <v>7</v>
      </c>
      <c r="O73" s="14">
        <v>0</v>
      </c>
      <c r="P73" s="24">
        <v>5</v>
      </c>
    </row>
    <row r="74" spans="1:16" x14ac:dyDescent="0.25">
      <c r="A74" s="189" t="s">
        <v>442</v>
      </c>
      <c r="B74" s="190"/>
      <c r="C74" s="27">
        <v>633</v>
      </c>
      <c r="D74" s="27">
        <v>647</v>
      </c>
      <c r="E74" s="28">
        <v>-2.16383307573416E-2</v>
      </c>
      <c r="F74" s="27">
        <v>71</v>
      </c>
      <c r="G74" s="27">
        <v>9</v>
      </c>
      <c r="H74" s="27">
        <v>110</v>
      </c>
      <c r="I74" s="27">
        <v>73</v>
      </c>
      <c r="J74" s="27">
        <v>0</v>
      </c>
      <c r="K74" s="27">
        <v>6</v>
      </c>
      <c r="L74" s="27">
        <v>7</v>
      </c>
      <c r="M74" s="27">
        <v>9</v>
      </c>
      <c r="N74" s="27">
        <v>8</v>
      </c>
      <c r="O74" s="27">
        <v>0</v>
      </c>
      <c r="P74" s="29">
        <v>52</v>
      </c>
    </row>
    <row r="75" spans="1:16" x14ac:dyDescent="0.25">
      <c r="A75" s="30" t="s">
        <v>443</v>
      </c>
      <c r="B75" s="30" t="s">
        <v>444</v>
      </c>
      <c r="C75" s="14">
        <v>134</v>
      </c>
      <c r="D75" s="14">
        <v>154</v>
      </c>
      <c r="E75" s="31">
        <v>-0.12987012987013</v>
      </c>
      <c r="F75" s="14">
        <v>3</v>
      </c>
      <c r="G75" s="14">
        <v>2</v>
      </c>
      <c r="H75" s="14">
        <v>28</v>
      </c>
      <c r="I75" s="14">
        <v>27</v>
      </c>
      <c r="J75" s="14">
        <v>0</v>
      </c>
      <c r="K75" s="14">
        <v>4</v>
      </c>
      <c r="L75" s="14">
        <v>0</v>
      </c>
      <c r="M75" s="14">
        <v>0</v>
      </c>
      <c r="N75" s="14">
        <v>0</v>
      </c>
      <c r="O75" s="14">
        <v>0</v>
      </c>
      <c r="P75" s="24">
        <v>13</v>
      </c>
    </row>
    <row r="76" spans="1:16" ht="33.75" x14ac:dyDescent="0.25">
      <c r="A76" s="30" t="s">
        <v>445</v>
      </c>
      <c r="B76" s="30" t="s">
        <v>446</v>
      </c>
      <c r="C76" s="14">
        <v>3</v>
      </c>
      <c r="D76" s="14">
        <v>4</v>
      </c>
      <c r="E76" s="31">
        <v>-0.25</v>
      </c>
      <c r="F76" s="14">
        <v>0</v>
      </c>
      <c r="G76" s="14">
        <v>0</v>
      </c>
      <c r="H76" s="14">
        <v>2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2</v>
      </c>
    </row>
    <row r="77" spans="1:16" x14ac:dyDescent="0.25">
      <c r="A77" s="30" t="s">
        <v>447</v>
      </c>
      <c r="B77" s="30" t="s">
        <v>448</v>
      </c>
      <c r="C77" s="14">
        <v>290</v>
      </c>
      <c r="D77" s="14">
        <v>261</v>
      </c>
      <c r="E77" s="31">
        <v>0.11111111111111099</v>
      </c>
      <c r="F77" s="14">
        <v>52</v>
      </c>
      <c r="G77" s="14">
        <v>0</v>
      </c>
      <c r="H77" s="14">
        <v>28</v>
      </c>
      <c r="I77" s="14">
        <v>0</v>
      </c>
      <c r="J77" s="14">
        <v>0</v>
      </c>
      <c r="K77" s="14">
        <v>1</v>
      </c>
      <c r="L77" s="14">
        <v>7</v>
      </c>
      <c r="M77" s="14">
        <v>9</v>
      </c>
      <c r="N77" s="14">
        <v>1</v>
      </c>
      <c r="O77" s="14">
        <v>0</v>
      </c>
      <c r="P77" s="24">
        <v>7</v>
      </c>
    </row>
    <row r="78" spans="1:16" x14ac:dyDescent="0.25">
      <c r="A78" s="30" t="s">
        <v>449</v>
      </c>
      <c r="B78" s="30" t="s">
        <v>450</v>
      </c>
      <c r="C78" s="14">
        <v>52</v>
      </c>
      <c r="D78" s="14">
        <v>24</v>
      </c>
      <c r="E78" s="31">
        <v>1.1666666666666701</v>
      </c>
      <c r="F78" s="14">
        <v>11</v>
      </c>
      <c r="G78" s="14">
        <v>1</v>
      </c>
      <c r="H78" s="14">
        <v>4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1</v>
      </c>
    </row>
    <row r="79" spans="1:16" ht="22.5" x14ac:dyDescent="0.25">
      <c r="A79" s="30" t="s">
        <v>451</v>
      </c>
      <c r="B79" s="30" t="s">
        <v>452</v>
      </c>
      <c r="C79" s="14">
        <v>133</v>
      </c>
      <c r="D79" s="14">
        <v>179</v>
      </c>
      <c r="E79" s="31">
        <v>-0.25698324022346403</v>
      </c>
      <c r="F79" s="14">
        <v>3</v>
      </c>
      <c r="G79" s="14">
        <v>5</v>
      </c>
      <c r="H79" s="14">
        <v>42</v>
      </c>
      <c r="I79" s="14">
        <v>29</v>
      </c>
      <c r="J79" s="14">
        <v>0</v>
      </c>
      <c r="K79" s="14">
        <v>1</v>
      </c>
      <c r="L79" s="14">
        <v>0</v>
      </c>
      <c r="M79" s="14">
        <v>0</v>
      </c>
      <c r="N79" s="14">
        <v>3</v>
      </c>
      <c r="O79" s="14">
        <v>0</v>
      </c>
      <c r="P79" s="24">
        <v>27</v>
      </c>
    </row>
    <row r="80" spans="1:16" ht="33.75" x14ac:dyDescent="0.25">
      <c r="A80" s="30" t="s">
        <v>453</v>
      </c>
      <c r="B80" s="30" t="s">
        <v>454</v>
      </c>
      <c r="C80" s="14">
        <v>7</v>
      </c>
      <c r="D80" s="14">
        <v>12</v>
      </c>
      <c r="E80" s="31">
        <v>-0.41666666666666702</v>
      </c>
      <c r="F80" s="14">
        <v>0</v>
      </c>
      <c r="G80" s="14">
        <v>0</v>
      </c>
      <c r="H80" s="14">
        <v>1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14</v>
      </c>
      <c r="D81" s="14">
        <v>13</v>
      </c>
      <c r="E81" s="31">
        <v>7.69230769230769E-2</v>
      </c>
      <c r="F81" s="14">
        <v>2</v>
      </c>
      <c r="G81" s="14">
        <v>1</v>
      </c>
      <c r="H81" s="14">
        <v>5</v>
      </c>
      <c r="I81" s="14">
        <v>14</v>
      </c>
      <c r="J81" s="14">
        <v>0</v>
      </c>
      <c r="K81" s="14">
        <v>0</v>
      </c>
      <c r="L81" s="14">
        <v>0</v>
      </c>
      <c r="M81" s="14">
        <v>0</v>
      </c>
      <c r="N81" s="14">
        <v>3</v>
      </c>
      <c r="O81" s="14">
        <v>0</v>
      </c>
      <c r="P81" s="24">
        <v>2</v>
      </c>
    </row>
    <row r="82" spans="1:16" x14ac:dyDescent="0.25">
      <c r="A82" s="189" t="s">
        <v>457</v>
      </c>
      <c r="B82" s="190"/>
      <c r="C82" s="27">
        <v>506</v>
      </c>
      <c r="D82" s="27">
        <v>510</v>
      </c>
      <c r="E82" s="28">
        <v>-7.8431372549019607E-3</v>
      </c>
      <c r="F82" s="27">
        <v>22</v>
      </c>
      <c r="G82" s="27">
        <v>18</v>
      </c>
      <c r="H82" s="27">
        <v>56</v>
      </c>
      <c r="I82" s="27">
        <v>37</v>
      </c>
      <c r="J82" s="27">
        <v>0</v>
      </c>
      <c r="K82" s="27">
        <v>0</v>
      </c>
      <c r="L82" s="27">
        <v>0</v>
      </c>
      <c r="M82" s="27">
        <v>0</v>
      </c>
      <c r="N82" s="27">
        <v>15</v>
      </c>
      <c r="O82" s="27">
        <v>0</v>
      </c>
      <c r="P82" s="29">
        <v>47</v>
      </c>
    </row>
    <row r="83" spans="1:16" x14ac:dyDescent="0.25">
      <c r="A83" s="30" t="s">
        <v>458</v>
      </c>
      <c r="B83" s="30" t="s">
        <v>459</v>
      </c>
      <c r="C83" s="14">
        <v>131</v>
      </c>
      <c r="D83" s="14">
        <v>139</v>
      </c>
      <c r="E83" s="31">
        <v>-5.7553956834532398E-2</v>
      </c>
      <c r="F83" s="14">
        <v>0</v>
      </c>
      <c r="G83" s="14">
        <v>0</v>
      </c>
      <c r="H83" s="14">
        <v>20</v>
      </c>
      <c r="I83" s="14">
        <v>6</v>
      </c>
      <c r="J83" s="14">
        <v>0</v>
      </c>
      <c r="K83" s="14">
        <v>0</v>
      </c>
      <c r="L83" s="14">
        <v>0</v>
      </c>
      <c r="M83" s="14">
        <v>0</v>
      </c>
      <c r="N83" s="14">
        <v>7</v>
      </c>
      <c r="O83" s="14">
        <v>0</v>
      </c>
      <c r="P83" s="24">
        <v>2</v>
      </c>
    </row>
    <row r="84" spans="1:16" x14ac:dyDescent="0.25">
      <c r="A84" s="30" t="s">
        <v>460</v>
      </c>
      <c r="B84" s="30" t="s">
        <v>461</v>
      </c>
      <c r="C84" s="14">
        <v>375</v>
      </c>
      <c r="D84" s="14">
        <v>371</v>
      </c>
      <c r="E84" s="31">
        <v>1.07816711590296E-2</v>
      </c>
      <c r="F84" s="14">
        <v>22</v>
      </c>
      <c r="G84" s="14">
        <v>18</v>
      </c>
      <c r="H84" s="14">
        <v>36</v>
      </c>
      <c r="I84" s="14">
        <v>31</v>
      </c>
      <c r="J84" s="14">
        <v>0</v>
      </c>
      <c r="K84" s="14">
        <v>0</v>
      </c>
      <c r="L84" s="14">
        <v>0</v>
      </c>
      <c r="M84" s="14">
        <v>0</v>
      </c>
      <c r="N84" s="14">
        <v>8</v>
      </c>
      <c r="O84" s="14">
        <v>0</v>
      </c>
      <c r="P84" s="24">
        <v>45</v>
      </c>
    </row>
    <row r="85" spans="1:16" x14ac:dyDescent="0.25">
      <c r="A85" s="189" t="s">
        <v>462</v>
      </c>
      <c r="B85" s="190"/>
      <c r="C85" s="27">
        <v>2281</v>
      </c>
      <c r="D85" s="27">
        <v>2472</v>
      </c>
      <c r="E85" s="28">
        <v>-7.7265372168284802E-2</v>
      </c>
      <c r="F85" s="27">
        <v>23</v>
      </c>
      <c r="G85" s="27">
        <v>7</v>
      </c>
      <c r="H85" s="27">
        <v>837</v>
      </c>
      <c r="I85" s="27">
        <v>446</v>
      </c>
      <c r="J85" s="27">
        <v>1</v>
      </c>
      <c r="K85" s="27">
        <v>1</v>
      </c>
      <c r="L85" s="27">
        <v>0</v>
      </c>
      <c r="M85" s="27">
        <v>0</v>
      </c>
      <c r="N85" s="27">
        <v>9</v>
      </c>
      <c r="O85" s="27">
        <v>0</v>
      </c>
      <c r="P85" s="29">
        <v>327</v>
      </c>
    </row>
    <row r="86" spans="1:16" x14ac:dyDescent="0.25">
      <c r="A86" s="30" t="s">
        <v>463</v>
      </c>
      <c r="B86" s="30" t="s">
        <v>464</v>
      </c>
      <c r="C86" s="14">
        <v>1</v>
      </c>
      <c r="D86" s="14">
        <v>1</v>
      </c>
      <c r="E86" s="31">
        <v>0</v>
      </c>
      <c r="F86" s="14">
        <v>0</v>
      </c>
      <c r="G86" s="14">
        <v>0</v>
      </c>
      <c r="H86" s="14">
        <v>1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1</v>
      </c>
      <c r="E87" s="31">
        <v>-1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3</v>
      </c>
      <c r="D88" s="14">
        <v>0</v>
      </c>
      <c r="E88" s="31">
        <v>0</v>
      </c>
      <c r="F88" s="14">
        <v>0</v>
      </c>
      <c r="G88" s="14">
        <v>0</v>
      </c>
      <c r="H88" s="14">
        <v>1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748</v>
      </c>
      <c r="D89" s="14">
        <v>790</v>
      </c>
      <c r="E89" s="31">
        <v>-5.3164556962025301E-2</v>
      </c>
      <c r="F89" s="14">
        <v>2</v>
      </c>
      <c r="G89" s="14">
        <v>2</v>
      </c>
      <c r="H89" s="14">
        <v>20</v>
      </c>
      <c r="I89" s="14">
        <v>7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10</v>
      </c>
    </row>
    <row r="90" spans="1:16" ht="22.5" x14ac:dyDescent="0.25">
      <c r="A90" s="30" t="s">
        <v>471</v>
      </c>
      <c r="B90" s="30" t="s">
        <v>472</v>
      </c>
      <c r="C90" s="14">
        <v>1</v>
      </c>
      <c r="D90" s="14">
        <v>3</v>
      </c>
      <c r="E90" s="31">
        <v>-0.66666666666666696</v>
      </c>
      <c r="F90" s="14">
        <v>0</v>
      </c>
      <c r="G90" s="14">
        <v>0</v>
      </c>
      <c r="H90" s="14">
        <v>1</v>
      </c>
      <c r="I90" s="14">
        <v>1</v>
      </c>
      <c r="J90" s="14">
        <v>0</v>
      </c>
      <c r="K90" s="14">
        <v>1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134</v>
      </c>
      <c r="D91" s="14">
        <v>132</v>
      </c>
      <c r="E91" s="31">
        <v>1.5151515151515201E-2</v>
      </c>
      <c r="F91" s="14">
        <v>0</v>
      </c>
      <c r="G91" s="14">
        <v>0</v>
      </c>
      <c r="H91" s="14">
        <v>19</v>
      </c>
      <c r="I91" s="14">
        <v>3</v>
      </c>
      <c r="J91" s="14">
        <v>1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345</v>
      </c>
      <c r="D92" s="14">
        <v>419</v>
      </c>
      <c r="E92" s="31">
        <v>-0.17661097852028601</v>
      </c>
      <c r="F92" s="14">
        <v>1</v>
      </c>
      <c r="G92" s="14">
        <v>0</v>
      </c>
      <c r="H92" s="14">
        <v>151</v>
      </c>
      <c r="I92" s="14">
        <v>229</v>
      </c>
      <c r="J92" s="14">
        <v>0</v>
      </c>
      <c r="K92" s="14">
        <v>0</v>
      </c>
      <c r="L92" s="14">
        <v>0</v>
      </c>
      <c r="M92" s="14">
        <v>0</v>
      </c>
      <c r="N92" s="14">
        <v>4</v>
      </c>
      <c r="O92" s="14">
        <v>0</v>
      </c>
      <c r="P92" s="24">
        <v>176</v>
      </c>
    </row>
    <row r="93" spans="1:16" x14ac:dyDescent="0.25">
      <c r="A93" s="30" t="s">
        <v>477</v>
      </c>
      <c r="B93" s="30" t="s">
        <v>478</v>
      </c>
      <c r="C93" s="14">
        <v>120</v>
      </c>
      <c r="D93" s="14">
        <v>129</v>
      </c>
      <c r="E93" s="31">
        <v>-6.9767441860465101E-2</v>
      </c>
      <c r="F93" s="14">
        <v>12</v>
      </c>
      <c r="G93" s="14">
        <v>2</v>
      </c>
      <c r="H93" s="14">
        <v>21</v>
      </c>
      <c r="I93" s="14">
        <v>12</v>
      </c>
      <c r="J93" s="14">
        <v>0</v>
      </c>
      <c r="K93" s="14">
        <v>0</v>
      </c>
      <c r="L93" s="14">
        <v>0</v>
      </c>
      <c r="M93" s="14">
        <v>0</v>
      </c>
      <c r="N93" s="14">
        <v>3</v>
      </c>
      <c r="O93" s="14">
        <v>0</v>
      </c>
      <c r="P93" s="24">
        <v>6</v>
      </c>
    </row>
    <row r="94" spans="1:16" x14ac:dyDescent="0.25">
      <c r="A94" s="30" t="s">
        <v>479</v>
      </c>
      <c r="B94" s="30" t="s">
        <v>480</v>
      </c>
      <c r="C94" s="14">
        <v>913</v>
      </c>
      <c r="D94" s="14">
        <v>976</v>
      </c>
      <c r="E94" s="31">
        <v>-6.4549180327868896E-2</v>
      </c>
      <c r="F94" s="14">
        <v>2</v>
      </c>
      <c r="G94" s="14">
        <v>1</v>
      </c>
      <c r="H94" s="14">
        <v>621</v>
      </c>
      <c r="I94" s="14">
        <v>192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4">
        <v>135</v>
      </c>
    </row>
    <row r="95" spans="1:16" ht="22.5" x14ac:dyDescent="0.25">
      <c r="A95" s="30" t="s">
        <v>481</v>
      </c>
      <c r="B95" s="30" t="s">
        <v>482</v>
      </c>
      <c r="C95" s="14">
        <v>12</v>
      </c>
      <c r="D95" s="14">
        <v>19</v>
      </c>
      <c r="E95" s="31">
        <v>-0.36842105263157898</v>
      </c>
      <c r="F95" s="14">
        <v>6</v>
      </c>
      <c r="G95" s="14">
        <v>2</v>
      </c>
      <c r="H95" s="14">
        <v>2</v>
      </c>
      <c r="I95" s="14">
        <v>2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4</v>
      </c>
      <c r="D96" s="14">
        <v>2</v>
      </c>
      <c r="E96" s="31">
        <v>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9" t="s">
        <v>485</v>
      </c>
      <c r="B97" s="190"/>
      <c r="C97" s="27">
        <v>35094</v>
      </c>
      <c r="D97" s="27">
        <v>34863</v>
      </c>
      <c r="E97" s="28">
        <v>6.6259358058686898E-3</v>
      </c>
      <c r="F97" s="27">
        <v>1506</v>
      </c>
      <c r="G97" s="27">
        <v>900</v>
      </c>
      <c r="H97" s="27">
        <v>10949</v>
      </c>
      <c r="I97" s="27">
        <v>7178</v>
      </c>
      <c r="J97" s="27">
        <v>6</v>
      </c>
      <c r="K97" s="27">
        <v>13</v>
      </c>
      <c r="L97" s="27">
        <v>3</v>
      </c>
      <c r="M97" s="27">
        <v>4</v>
      </c>
      <c r="N97" s="27">
        <v>116</v>
      </c>
      <c r="O97" s="27">
        <v>1024</v>
      </c>
      <c r="P97" s="29">
        <v>5351</v>
      </c>
    </row>
    <row r="98" spans="1:16" x14ac:dyDescent="0.25">
      <c r="A98" s="30" t="s">
        <v>486</v>
      </c>
      <c r="B98" s="30" t="s">
        <v>487</v>
      </c>
      <c r="C98" s="14">
        <v>6276</v>
      </c>
      <c r="D98" s="14">
        <v>5515</v>
      </c>
      <c r="E98" s="31">
        <v>0.13798730734360801</v>
      </c>
      <c r="F98" s="14">
        <v>637</v>
      </c>
      <c r="G98" s="14">
        <v>409</v>
      </c>
      <c r="H98" s="14">
        <v>2174</v>
      </c>
      <c r="I98" s="14">
        <v>1474</v>
      </c>
      <c r="J98" s="14">
        <v>0</v>
      </c>
      <c r="K98" s="14">
        <v>0</v>
      </c>
      <c r="L98" s="14">
        <v>0</v>
      </c>
      <c r="M98" s="14">
        <v>2</v>
      </c>
      <c r="N98" s="14">
        <v>0</v>
      </c>
      <c r="O98" s="14">
        <v>10</v>
      </c>
      <c r="P98" s="24">
        <v>1312</v>
      </c>
    </row>
    <row r="99" spans="1:16" x14ac:dyDescent="0.25">
      <c r="A99" s="30" t="s">
        <v>488</v>
      </c>
      <c r="B99" s="30" t="s">
        <v>489</v>
      </c>
      <c r="C99" s="14">
        <v>3595</v>
      </c>
      <c r="D99" s="14">
        <v>3451</v>
      </c>
      <c r="E99" s="31">
        <v>4.1727035641842901E-2</v>
      </c>
      <c r="F99" s="14">
        <v>231</v>
      </c>
      <c r="G99" s="14">
        <v>118</v>
      </c>
      <c r="H99" s="14">
        <v>1997</v>
      </c>
      <c r="I99" s="14">
        <v>968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116</v>
      </c>
      <c r="P99" s="24">
        <v>733</v>
      </c>
    </row>
    <row r="100" spans="1:16" ht="33.75" x14ac:dyDescent="0.25">
      <c r="A100" s="30" t="s">
        <v>490</v>
      </c>
      <c r="B100" s="30" t="s">
        <v>491</v>
      </c>
      <c r="C100" s="14">
        <v>322</v>
      </c>
      <c r="D100" s="14">
        <v>300</v>
      </c>
      <c r="E100" s="31">
        <v>7.3333333333333306E-2</v>
      </c>
      <c r="F100" s="14">
        <v>29</v>
      </c>
      <c r="G100" s="14">
        <v>21</v>
      </c>
      <c r="H100" s="14">
        <v>217</v>
      </c>
      <c r="I100" s="14">
        <v>377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63</v>
      </c>
      <c r="P100" s="24">
        <v>269</v>
      </c>
    </row>
    <row r="101" spans="1:16" ht="22.5" x14ac:dyDescent="0.25">
      <c r="A101" s="30" t="s">
        <v>492</v>
      </c>
      <c r="B101" s="30" t="s">
        <v>493</v>
      </c>
      <c r="C101" s="14">
        <v>6950</v>
      </c>
      <c r="D101" s="14">
        <v>6559</v>
      </c>
      <c r="E101" s="31">
        <v>5.9612745845403298E-2</v>
      </c>
      <c r="F101" s="14">
        <v>348</v>
      </c>
      <c r="G101" s="14">
        <v>144</v>
      </c>
      <c r="H101" s="14">
        <v>1604</v>
      </c>
      <c r="I101" s="14">
        <v>1068</v>
      </c>
      <c r="J101" s="14">
        <v>3</v>
      </c>
      <c r="K101" s="14">
        <v>8</v>
      </c>
      <c r="L101" s="14">
        <v>1</v>
      </c>
      <c r="M101" s="14">
        <v>2</v>
      </c>
      <c r="N101" s="14">
        <v>0</v>
      </c>
      <c r="O101" s="14">
        <v>789</v>
      </c>
      <c r="P101" s="24">
        <v>750</v>
      </c>
    </row>
    <row r="102" spans="1:16" x14ac:dyDescent="0.25">
      <c r="A102" s="30" t="s">
        <v>494</v>
      </c>
      <c r="B102" s="30" t="s">
        <v>495</v>
      </c>
      <c r="C102" s="14">
        <v>142</v>
      </c>
      <c r="D102" s="14">
        <v>139</v>
      </c>
      <c r="E102" s="31">
        <v>2.15827338129496E-2</v>
      </c>
      <c r="F102" s="14">
        <v>0</v>
      </c>
      <c r="G102" s="14">
        <v>0</v>
      </c>
      <c r="H102" s="14">
        <v>9</v>
      </c>
      <c r="I102" s="14">
        <v>15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4">
        <v>8</v>
      </c>
    </row>
    <row r="103" spans="1:16" ht="22.5" x14ac:dyDescent="0.25">
      <c r="A103" s="30" t="s">
        <v>496</v>
      </c>
      <c r="B103" s="30" t="s">
        <v>497</v>
      </c>
      <c r="C103" s="14">
        <v>537</v>
      </c>
      <c r="D103" s="14">
        <v>547</v>
      </c>
      <c r="E103" s="31">
        <v>-1.8281535648994499E-2</v>
      </c>
      <c r="F103" s="14">
        <v>22</v>
      </c>
      <c r="G103" s="14">
        <v>20</v>
      </c>
      <c r="H103" s="14">
        <v>237</v>
      </c>
      <c r="I103" s="14">
        <v>163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4</v>
      </c>
      <c r="P103" s="24">
        <v>151</v>
      </c>
    </row>
    <row r="104" spans="1:16" x14ac:dyDescent="0.25">
      <c r="A104" s="30" t="s">
        <v>498</v>
      </c>
      <c r="B104" s="30" t="s">
        <v>499</v>
      </c>
      <c r="C104" s="14">
        <v>535</v>
      </c>
      <c r="D104" s="14">
        <v>563</v>
      </c>
      <c r="E104" s="31">
        <v>-4.9733570159857902E-2</v>
      </c>
      <c r="F104" s="14">
        <v>9</v>
      </c>
      <c r="G104" s="14">
        <v>1</v>
      </c>
      <c r="H104" s="14">
        <v>66</v>
      </c>
      <c r="I104" s="14">
        <v>11</v>
      </c>
      <c r="J104" s="14">
        <v>0</v>
      </c>
      <c r="K104" s="14">
        <v>0</v>
      </c>
      <c r="L104" s="14">
        <v>0</v>
      </c>
      <c r="M104" s="14">
        <v>0</v>
      </c>
      <c r="N104" s="14">
        <v>3</v>
      </c>
      <c r="O104" s="14">
        <v>0</v>
      </c>
      <c r="P104" s="24">
        <v>22</v>
      </c>
    </row>
    <row r="105" spans="1:16" x14ac:dyDescent="0.25">
      <c r="A105" s="30" t="s">
        <v>500</v>
      </c>
      <c r="B105" s="30" t="s">
        <v>501</v>
      </c>
      <c r="C105" s="14">
        <v>8242</v>
      </c>
      <c r="D105" s="14">
        <v>8793</v>
      </c>
      <c r="E105" s="31">
        <v>-6.2663482315478206E-2</v>
      </c>
      <c r="F105" s="14">
        <v>85</v>
      </c>
      <c r="G105" s="14">
        <v>79</v>
      </c>
      <c r="H105" s="14">
        <v>2869</v>
      </c>
      <c r="I105" s="14">
        <v>1643</v>
      </c>
      <c r="J105" s="14">
        <v>1</v>
      </c>
      <c r="K105" s="14">
        <v>2</v>
      </c>
      <c r="L105" s="14">
        <v>0</v>
      </c>
      <c r="M105" s="14">
        <v>0</v>
      </c>
      <c r="N105" s="14">
        <v>76</v>
      </c>
      <c r="O105" s="14">
        <v>36</v>
      </c>
      <c r="P105" s="24">
        <v>972</v>
      </c>
    </row>
    <row r="106" spans="1:16" ht="22.5" x14ac:dyDescent="0.25">
      <c r="A106" s="30" t="s">
        <v>502</v>
      </c>
      <c r="B106" s="30" t="s">
        <v>503</v>
      </c>
      <c r="C106" s="14">
        <v>4326</v>
      </c>
      <c r="D106" s="14">
        <v>4410</v>
      </c>
      <c r="E106" s="31">
        <v>-1.9047619047619001E-2</v>
      </c>
      <c r="F106" s="14">
        <v>29</v>
      </c>
      <c r="G106" s="14">
        <v>14</v>
      </c>
      <c r="H106" s="14">
        <v>627</v>
      </c>
      <c r="I106" s="14">
        <v>349</v>
      </c>
      <c r="J106" s="14">
        <v>1</v>
      </c>
      <c r="K106" s="14">
        <v>1</v>
      </c>
      <c r="L106" s="14">
        <v>0</v>
      </c>
      <c r="M106" s="14">
        <v>0</v>
      </c>
      <c r="N106" s="14">
        <v>11</v>
      </c>
      <c r="O106" s="14">
        <v>0</v>
      </c>
      <c r="P106" s="24">
        <v>235</v>
      </c>
    </row>
    <row r="107" spans="1:16" ht="22.5" x14ac:dyDescent="0.25">
      <c r="A107" s="30" t="s">
        <v>504</v>
      </c>
      <c r="B107" s="30" t="s">
        <v>505</v>
      </c>
      <c r="C107" s="14">
        <v>96</v>
      </c>
      <c r="D107" s="14">
        <v>89</v>
      </c>
      <c r="E107" s="31">
        <v>7.8651685393258397E-2</v>
      </c>
      <c r="F107" s="14">
        <v>0</v>
      </c>
      <c r="G107" s="14">
        <v>0</v>
      </c>
      <c r="H107" s="14">
        <v>17</v>
      </c>
      <c r="I107" s="14">
        <v>31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4">
        <v>9</v>
      </c>
    </row>
    <row r="108" spans="1:16" x14ac:dyDescent="0.25">
      <c r="A108" s="30" t="s">
        <v>506</v>
      </c>
      <c r="B108" s="30" t="s">
        <v>507</v>
      </c>
      <c r="C108" s="14">
        <v>61</v>
      </c>
      <c r="D108" s="14">
        <v>48</v>
      </c>
      <c r="E108" s="31">
        <v>0.27083333333333298</v>
      </c>
      <c r="F108" s="14">
        <v>0</v>
      </c>
      <c r="G108" s="14">
        <v>0</v>
      </c>
      <c r="H108" s="14">
        <v>42</v>
      </c>
      <c r="I108" s="14">
        <v>23</v>
      </c>
      <c r="J108" s="14">
        <v>0</v>
      </c>
      <c r="K108" s="14">
        <v>0</v>
      </c>
      <c r="L108" s="14">
        <v>0</v>
      </c>
      <c r="M108" s="14">
        <v>0</v>
      </c>
      <c r="N108" s="14">
        <v>3</v>
      </c>
      <c r="O108" s="14">
        <v>0</v>
      </c>
      <c r="P108" s="24">
        <v>12</v>
      </c>
    </row>
    <row r="109" spans="1:16" x14ac:dyDescent="0.25">
      <c r="A109" s="30" t="s">
        <v>508</v>
      </c>
      <c r="B109" s="30" t="s">
        <v>509</v>
      </c>
      <c r="C109" s="14">
        <v>24</v>
      </c>
      <c r="D109" s="14">
        <v>47</v>
      </c>
      <c r="E109" s="31">
        <v>-0.489361702127659</v>
      </c>
      <c r="F109" s="14">
        <v>0</v>
      </c>
      <c r="G109" s="14">
        <v>0</v>
      </c>
      <c r="H109" s="14">
        <v>36</v>
      </c>
      <c r="I109" s="14">
        <v>25</v>
      </c>
      <c r="J109" s="14">
        <v>0</v>
      </c>
      <c r="K109" s="14">
        <v>0</v>
      </c>
      <c r="L109" s="14">
        <v>0</v>
      </c>
      <c r="M109" s="14">
        <v>0</v>
      </c>
      <c r="N109" s="14">
        <v>6</v>
      </c>
      <c r="O109" s="14">
        <v>0</v>
      </c>
      <c r="P109" s="24">
        <v>22</v>
      </c>
    </row>
    <row r="110" spans="1:16" ht="33.75" x14ac:dyDescent="0.25">
      <c r="A110" s="30" t="s">
        <v>510</v>
      </c>
      <c r="B110" s="30" t="s">
        <v>511</v>
      </c>
      <c r="C110" s="14">
        <v>2</v>
      </c>
      <c r="D110" s="14">
        <v>3</v>
      </c>
      <c r="E110" s="31">
        <v>-0.33333333333333298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1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3246</v>
      </c>
      <c r="D111" s="14">
        <v>3632</v>
      </c>
      <c r="E111" s="31">
        <v>-0.106277533039648</v>
      </c>
      <c r="F111" s="14">
        <v>103</v>
      </c>
      <c r="G111" s="14">
        <v>83</v>
      </c>
      <c r="H111" s="14">
        <v>675</v>
      </c>
      <c r="I111" s="14">
        <v>578</v>
      </c>
      <c r="J111" s="14">
        <v>1</v>
      </c>
      <c r="K111" s="14">
        <v>2</v>
      </c>
      <c r="L111" s="14">
        <v>0</v>
      </c>
      <c r="M111" s="14">
        <v>0</v>
      </c>
      <c r="N111" s="14">
        <v>4</v>
      </c>
      <c r="O111" s="14">
        <v>2</v>
      </c>
      <c r="P111" s="24">
        <v>522</v>
      </c>
    </row>
    <row r="112" spans="1:16" ht="22.5" x14ac:dyDescent="0.25">
      <c r="A112" s="30" t="s">
        <v>514</v>
      </c>
      <c r="B112" s="30" t="s">
        <v>515</v>
      </c>
      <c r="C112" s="14">
        <v>3</v>
      </c>
      <c r="D112" s="14">
        <v>2</v>
      </c>
      <c r="E112" s="31">
        <v>0.5</v>
      </c>
      <c r="F112" s="14">
        <v>0</v>
      </c>
      <c r="G112" s="14">
        <v>0</v>
      </c>
      <c r="H112" s="14">
        <v>1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5</v>
      </c>
      <c r="D113" s="14">
        <v>3</v>
      </c>
      <c r="E113" s="31">
        <v>0.66666666666666696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35</v>
      </c>
      <c r="D114" s="14">
        <v>42</v>
      </c>
      <c r="E114" s="31">
        <v>-0.16666666666666699</v>
      </c>
      <c r="F114" s="14">
        <v>0</v>
      </c>
      <c r="G114" s="14">
        <v>1</v>
      </c>
      <c r="H114" s="14">
        <v>3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51</v>
      </c>
      <c r="D115" s="14">
        <v>65</v>
      </c>
      <c r="E115" s="31">
        <v>-0.21538461538461501</v>
      </c>
      <c r="F115" s="14">
        <v>0</v>
      </c>
      <c r="G115" s="14">
        <v>0</v>
      </c>
      <c r="H115" s="14">
        <v>30</v>
      </c>
      <c r="I115" s="14">
        <v>11</v>
      </c>
      <c r="J115" s="14">
        <v>0</v>
      </c>
      <c r="K115" s="14">
        <v>0</v>
      </c>
      <c r="L115" s="14">
        <v>0</v>
      </c>
      <c r="M115" s="14">
        <v>0</v>
      </c>
      <c r="N115" s="14">
        <v>1</v>
      </c>
      <c r="O115" s="14">
        <v>0</v>
      </c>
      <c r="P115" s="24">
        <v>19</v>
      </c>
    </row>
    <row r="116" spans="1:16" ht="33.75" x14ac:dyDescent="0.25">
      <c r="A116" s="30" t="s">
        <v>522</v>
      </c>
      <c r="B116" s="30" t="s">
        <v>523</v>
      </c>
      <c r="C116" s="14">
        <v>59</v>
      </c>
      <c r="D116" s="14">
        <v>45</v>
      </c>
      <c r="E116" s="31">
        <v>0.31111111111111101</v>
      </c>
      <c r="F116" s="14">
        <v>0</v>
      </c>
      <c r="G116" s="14">
        <v>0</v>
      </c>
      <c r="H116" s="14">
        <v>48</v>
      </c>
      <c r="I116" s="14">
        <v>8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14</v>
      </c>
    </row>
    <row r="117" spans="1:16" ht="22.5" x14ac:dyDescent="0.25">
      <c r="A117" s="30" t="s">
        <v>524</v>
      </c>
      <c r="B117" s="30" t="s">
        <v>525</v>
      </c>
      <c r="C117" s="14">
        <v>6</v>
      </c>
      <c r="D117" s="14">
        <v>12</v>
      </c>
      <c r="E117" s="31">
        <v>-0.5</v>
      </c>
      <c r="F117" s="14">
        <v>0</v>
      </c>
      <c r="G117" s="14">
        <v>0</v>
      </c>
      <c r="H117" s="14">
        <v>4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1</v>
      </c>
    </row>
    <row r="118" spans="1:16" ht="22.5" x14ac:dyDescent="0.25">
      <c r="A118" s="30" t="s">
        <v>526</v>
      </c>
      <c r="B118" s="30" t="s">
        <v>527</v>
      </c>
      <c r="C118" s="14">
        <v>4</v>
      </c>
      <c r="D118" s="14">
        <v>9</v>
      </c>
      <c r="E118" s="31">
        <v>-0.55555555555555503</v>
      </c>
      <c r="F118" s="14">
        <v>0</v>
      </c>
      <c r="G118" s="14">
        <v>0</v>
      </c>
      <c r="H118" s="14">
        <v>1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3</v>
      </c>
    </row>
    <row r="119" spans="1:16" ht="22.5" x14ac:dyDescent="0.25">
      <c r="A119" s="30" t="s">
        <v>528</v>
      </c>
      <c r="B119" s="30" t="s">
        <v>529</v>
      </c>
      <c r="C119" s="14">
        <v>4</v>
      </c>
      <c r="D119" s="14">
        <v>1</v>
      </c>
      <c r="E119" s="31">
        <v>3</v>
      </c>
      <c r="F119" s="14">
        <v>0</v>
      </c>
      <c r="G119" s="14">
        <v>0</v>
      </c>
      <c r="H119" s="14">
        <v>1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30</v>
      </c>
      <c r="D120" s="14">
        <v>43</v>
      </c>
      <c r="E120" s="31">
        <v>-0.30232558139534899</v>
      </c>
      <c r="F120" s="14">
        <v>0</v>
      </c>
      <c r="G120" s="14">
        <v>0</v>
      </c>
      <c r="H120" s="14">
        <v>23</v>
      </c>
      <c r="I120" s="14">
        <v>5</v>
      </c>
      <c r="J120" s="14">
        <v>0</v>
      </c>
      <c r="K120" s="14">
        <v>0</v>
      </c>
      <c r="L120" s="14">
        <v>0</v>
      </c>
      <c r="M120" s="14">
        <v>0</v>
      </c>
      <c r="N120" s="14">
        <v>2</v>
      </c>
      <c r="O120" s="14">
        <v>0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295</v>
      </c>
      <c r="D121" s="14">
        <v>301</v>
      </c>
      <c r="E121" s="31">
        <v>-1.9933554817275701E-2</v>
      </c>
      <c r="F121" s="14">
        <v>10</v>
      </c>
      <c r="G121" s="14">
        <v>9</v>
      </c>
      <c r="H121" s="14">
        <v>142</v>
      </c>
      <c r="I121" s="14">
        <v>233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1</v>
      </c>
      <c r="P121" s="24">
        <v>152</v>
      </c>
    </row>
    <row r="122" spans="1:16" x14ac:dyDescent="0.25">
      <c r="A122" s="30" t="s">
        <v>534</v>
      </c>
      <c r="B122" s="30" t="s">
        <v>535</v>
      </c>
      <c r="C122" s="14">
        <v>47</v>
      </c>
      <c r="D122" s="14">
        <v>46</v>
      </c>
      <c r="E122" s="31">
        <v>2.1739130434782601E-2</v>
      </c>
      <c r="F122" s="14">
        <v>0</v>
      </c>
      <c r="G122" s="14">
        <v>0</v>
      </c>
      <c r="H122" s="14">
        <v>27</v>
      </c>
      <c r="I122" s="14">
        <v>86</v>
      </c>
      <c r="J122" s="14">
        <v>0</v>
      </c>
      <c r="K122" s="14">
        <v>0</v>
      </c>
      <c r="L122" s="14">
        <v>0</v>
      </c>
      <c r="M122" s="14">
        <v>0</v>
      </c>
      <c r="N122" s="14">
        <v>2</v>
      </c>
      <c r="O122" s="14">
        <v>2</v>
      </c>
      <c r="P122" s="24">
        <v>16</v>
      </c>
    </row>
    <row r="123" spans="1:16" x14ac:dyDescent="0.25">
      <c r="A123" s="30" t="s">
        <v>536</v>
      </c>
      <c r="B123" s="30" t="s">
        <v>537</v>
      </c>
      <c r="C123" s="14">
        <v>20</v>
      </c>
      <c r="D123" s="14">
        <v>33</v>
      </c>
      <c r="E123" s="31">
        <v>-0.39393939393939398</v>
      </c>
      <c r="F123" s="14">
        <v>0</v>
      </c>
      <c r="G123" s="14">
        <v>0</v>
      </c>
      <c r="H123" s="14">
        <v>7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1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3</v>
      </c>
      <c r="D124" s="14">
        <v>3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65</v>
      </c>
      <c r="D126" s="14">
        <v>75</v>
      </c>
      <c r="E126" s="31">
        <v>-0.133333333333333</v>
      </c>
      <c r="F126" s="14">
        <v>0</v>
      </c>
      <c r="G126" s="14">
        <v>0</v>
      </c>
      <c r="H126" s="14">
        <v>34</v>
      </c>
      <c r="I126" s="14">
        <v>24</v>
      </c>
      <c r="J126" s="14">
        <v>0</v>
      </c>
      <c r="K126" s="14">
        <v>0</v>
      </c>
      <c r="L126" s="14">
        <v>2</v>
      </c>
      <c r="M126" s="14">
        <v>0</v>
      </c>
      <c r="N126" s="14">
        <v>4</v>
      </c>
      <c r="O126" s="14">
        <v>0</v>
      </c>
      <c r="P126" s="24">
        <v>7</v>
      </c>
    </row>
    <row r="127" spans="1:16" ht="22.5" x14ac:dyDescent="0.25">
      <c r="A127" s="30" t="s">
        <v>544</v>
      </c>
      <c r="B127" s="30" t="s">
        <v>545</v>
      </c>
      <c r="C127" s="14">
        <v>14</v>
      </c>
      <c r="D127" s="14">
        <v>9</v>
      </c>
      <c r="E127" s="31">
        <v>0.55555555555555503</v>
      </c>
      <c r="F127" s="14">
        <v>0</v>
      </c>
      <c r="G127" s="14">
        <v>0</v>
      </c>
      <c r="H127" s="14">
        <v>5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4</v>
      </c>
    </row>
    <row r="128" spans="1:16" ht="22.5" x14ac:dyDescent="0.25">
      <c r="A128" s="30" t="s">
        <v>546</v>
      </c>
      <c r="B128" s="30" t="s">
        <v>547</v>
      </c>
      <c r="C128" s="14">
        <v>88</v>
      </c>
      <c r="D128" s="14">
        <v>69</v>
      </c>
      <c r="E128" s="31">
        <v>0.27536231884057999</v>
      </c>
      <c r="F128" s="14">
        <v>3</v>
      </c>
      <c r="G128" s="14">
        <v>1</v>
      </c>
      <c r="H128" s="14">
        <v>48</v>
      </c>
      <c r="I128" s="14">
        <v>77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102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1</v>
      </c>
      <c r="E129" s="31">
        <v>-1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11</v>
      </c>
      <c r="D130" s="14">
        <v>8</v>
      </c>
      <c r="E130" s="31">
        <v>0.375</v>
      </c>
      <c r="F130" s="14">
        <v>0</v>
      </c>
      <c r="G130" s="14">
        <v>0</v>
      </c>
      <c r="H130" s="14">
        <v>5</v>
      </c>
      <c r="I130" s="14">
        <v>5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16</v>
      </c>
    </row>
    <row r="131" spans="1:16" x14ac:dyDescent="0.25">
      <c r="A131" s="189" t="s">
        <v>552</v>
      </c>
      <c r="B131" s="190"/>
      <c r="C131" s="27">
        <v>71</v>
      </c>
      <c r="D131" s="27">
        <v>56</v>
      </c>
      <c r="E131" s="28">
        <v>0.26785714285714302</v>
      </c>
      <c r="F131" s="27">
        <v>0</v>
      </c>
      <c r="G131" s="27">
        <v>0</v>
      </c>
      <c r="H131" s="27">
        <v>71</v>
      </c>
      <c r="I131" s="27">
        <v>30</v>
      </c>
      <c r="J131" s="27">
        <v>0</v>
      </c>
      <c r="K131" s="27">
        <v>0</v>
      </c>
      <c r="L131" s="27">
        <v>0</v>
      </c>
      <c r="M131" s="27">
        <v>0</v>
      </c>
      <c r="N131" s="27">
        <v>50</v>
      </c>
      <c r="O131" s="27">
        <v>0</v>
      </c>
      <c r="P131" s="29">
        <v>51</v>
      </c>
    </row>
    <row r="132" spans="1:16" x14ac:dyDescent="0.25">
      <c r="A132" s="30" t="s">
        <v>553</v>
      </c>
      <c r="B132" s="30" t="s">
        <v>554</v>
      </c>
      <c r="C132" s="14">
        <v>30</v>
      </c>
      <c r="D132" s="14">
        <v>34</v>
      </c>
      <c r="E132" s="31">
        <v>-0.11764705882352899</v>
      </c>
      <c r="F132" s="14">
        <v>0</v>
      </c>
      <c r="G132" s="14">
        <v>0</v>
      </c>
      <c r="H132" s="14">
        <v>44</v>
      </c>
      <c r="I132" s="14">
        <v>25</v>
      </c>
      <c r="J132" s="14">
        <v>0</v>
      </c>
      <c r="K132" s="14">
        <v>0</v>
      </c>
      <c r="L132" s="14">
        <v>0</v>
      </c>
      <c r="M132" s="14">
        <v>0</v>
      </c>
      <c r="N132" s="14">
        <v>42</v>
      </c>
      <c r="O132" s="14">
        <v>0</v>
      </c>
      <c r="P132" s="24">
        <v>41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39</v>
      </c>
      <c r="D134" s="14">
        <v>15</v>
      </c>
      <c r="E134" s="31">
        <v>1.6</v>
      </c>
      <c r="F134" s="14">
        <v>0</v>
      </c>
      <c r="G134" s="14">
        <v>0</v>
      </c>
      <c r="H134" s="14">
        <v>24</v>
      </c>
      <c r="I134" s="14">
        <v>4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5</v>
      </c>
    </row>
    <row r="135" spans="1:16" x14ac:dyDescent="0.25">
      <c r="A135" s="30" t="s">
        <v>559</v>
      </c>
      <c r="B135" s="30" t="s">
        <v>560</v>
      </c>
      <c r="C135" s="14">
        <v>1</v>
      </c>
      <c r="D135" s="14">
        <v>2</v>
      </c>
      <c r="E135" s="31">
        <v>-0.5</v>
      </c>
      <c r="F135" s="14">
        <v>0</v>
      </c>
      <c r="G135" s="14">
        <v>0</v>
      </c>
      <c r="H135" s="14">
        <v>2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7</v>
      </c>
      <c r="O135" s="14">
        <v>0</v>
      </c>
      <c r="P135" s="24">
        <v>3</v>
      </c>
    </row>
    <row r="136" spans="1:16" x14ac:dyDescent="0.25">
      <c r="A136" s="30" t="s">
        <v>561</v>
      </c>
      <c r="B136" s="30" t="s">
        <v>562</v>
      </c>
      <c r="C136" s="14">
        <v>1</v>
      </c>
      <c r="D136" s="14">
        <v>5</v>
      </c>
      <c r="E136" s="31">
        <v>-0.8</v>
      </c>
      <c r="F136" s="14">
        <v>0</v>
      </c>
      <c r="G136" s="14">
        <v>0</v>
      </c>
      <c r="H136" s="14">
        <v>1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1</v>
      </c>
      <c r="O136" s="14">
        <v>0</v>
      </c>
      <c r="P136" s="24">
        <v>2</v>
      </c>
    </row>
    <row r="137" spans="1:16" x14ac:dyDescent="0.25">
      <c r="A137" s="189" t="s">
        <v>563</v>
      </c>
      <c r="B137" s="190"/>
      <c r="C137" s="27">
        <v>132</v>
      </c>
      <c r="D137" s="27">
        <v>156</v>
      </c>
      <c r="E137" s="28">
        <v>-0.15384615384615399</v>
      </c>
      <c r="F137" s="27">
        <v>1</v>
      </c>
      <c r="G137" s="27">
        <v>0</v>
      </c>
      <c r="H137" s="27">
        <v>50</v>
      </c>
      <c r="I137" s="27">
        <v>37</v>
      </c>
      <c r="J137" s="27">
        <v>0</v>
      </c>
      <c r="K137" s="27">
        <v>0</v>
      </c>
      <c r="L137" s="27">
        <v>0</v>
      </c>
      <c r="M137" s="27">
        <v>0</v>
      </c>
      <c r="N137" s="27">
        <v>3</v>
      </c>
      <c r="O137" s="27">
        <v>0</v>
      </c>
      <c r="P137" s="29">
        <v>22</v>
      </c>
    </row>
    <row r="138" spans="1:16" ht="22.5" x14ac:dyDescent="0.25">
      <c r="A138" s="30" t="s">
        <v>564</v>
      </c>
      <c r="B138" s="30" t="s">
        <v>565</v>
      </c>
      <c r="C138" s="14">
        <v>14</v>
      </c>
      <c r="D138" s="14">
        <v>0</v>
      </c>
      <c r="E138" s="31">
        <v>0</v>
      </c>
      <c r="F138" s="14">
        <v>1</v>
      </c>
      <c r="G138" s="14">
        <v>0</v>
      </c>
      <c r="H138" s="14">
        <v>2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1</v>
      </c>
      <c r="D139" s="14">
        <v>2</v>
      </c>
      <c r="E139" s="31">
        <v>-0.5</v>
      </c>
      <c r="F139" s="14">
        <v>0</v>
      </c>
      <c r="G139" s="14">
        <v>0</v>
      </c>
      <c r="H139" s="14">
        <v>3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3</v>
      </c>
      <c r="D140" s="14">
        <v>1</v>
      </c>
      <c r="E140" s="31">
        <v>2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1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101</v>
      </c>
      <c r="D142" s="14">
        <v>117</v>
      </c>
      <c r="E142" s="31">
        <v>-0.13675213675213699</v>
      </c>
      <c r="F142" s="14">
        <v>0</v>
      </c>
      <c r="G142" s="14">
        <v>0</v>
      </c>
      <c r="H142" s="14">
        <v>33</v>
      </c>
      <c r="I142" s="14">
        <v>30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4">
        <v>15</v>
      </c>
    </row>
    <row r="143" spans="1:16" ht="33.75" x14ac:dyDescent="0.25">
      <c r="A143" s="30" t="s">
        <v>574</v>
      </c>
      <c r="B143" s="30" t="s">
        <v>575</v>
      </c>
      <c r="C143" s="14">
        <v>13</v>
      </c>
      <c r="D143" s="14">
        <v>36</v>
      </c>
      <c r="E143" s="31">
        <v>-0.63888888888888895</v>
      </c>
      <c r="F143" s="14">
        <v>0</v>
      </c>
      <c r="G143" s="14">
        <v>0</v>
      </c>
      <c r="H143" s="14">
        <v>12</v>
      </c>
      <c r="I143" s="14">
        <v>6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7</v>
      </c>
    </row>
    <row r="144" spans="1:16" x14ac:dyDescent="0.25">
      <c r="A144" s="189" t="s">
        <v>576</v>
      </c>
      <c r="B144" s="190"/>
      <c r="C144" s="27">
        <v>17</v>
      </c>
      <c r="D144" s="27">
        <v>7</v>
      </c>
      <c r="E144" s="28">
        <v>1.4285714285714299</v>
      </c>
      <c r="F144" s="27">
        <v>0</v>
      </c>
      <c r="G144" s="27">
        <v>0</v>
      </c>
      <c r="H144" s="27">
        <v>4</v>
      </c>
      <c r="I144" s="27">
        <v>3</v>
      </c>
      <c r="J144" s="27">
        <v>1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4</v>
      </c>
    </row>
    <row r="145" spans="1:16" ht="33.75" x14ac:dyDescent="0.25">
      <c r="A145" s="30" t="s">
        <v>577</v>
      </c>
      <c r="B145" s="30" t="s">
        <v>578</v>
      </c>
      <c r="C145" s="14">
        <v>11</v>
      </c>
      <c r="D145" s="14">
        <v>0</v>
      </c>
      <c r="E145" s="31">
        <v>0</v>
      </c>
      <c r="F145" s="14">
        <v>0</v>
      </c>
      <c r="G145" s="14">
        <v>0</v>
      </c>
      <c r="H145" s="14">
        <v>2</v>
      </c>
      <c r="I145" s="14">
        <v>3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3</v>
      </c>
    </row>
    <row r="146" spans="1:16" ht="22.5" x14ac:dyDescent="0.25">
      <c r="A146" s="30" t="s">
        <v>579</v>
      </c>
      <c r="B146" s="30" t="s">
        <v>580</v>
      </c>
      <c r="C146" s="14">
        <v>6</v>
      </c>
      <c r="D146" s="14">
        <v>7</v>
      </c>
      <c r="E146" s="31">
        <v>-0.14285714285714299</v>
      </c>
      <c r="F146" s="14">
        <v>0</v>
      </c>
      <c r="G146" s="14">
        <v>0</v>
      </c>
      <c r="H146" s="14">
        <v>2</v>
      </c>
      <c r="I146" s="14">
        <v>0</v>
      </c>
      <c r="J146" s="14">
        <v>1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1</v>
      </c>
    </row>
    <row r="147" spans="1:16" x14ac:dyDescent="0.25">
      <c r="A147" s="189" t="s">
        <v>581</v>
      </c>
      <c r="B147" s="190"/>
      <c r="C147" s="27">
        <v>234</v>
      </c>
      <c r="D147" s="27">
        <v>206</v>
      </c>
      <c r="E147" s="28">
        <v>0.13592233009708701</v>
      </c>
      <c r="F147" s="27">
        <v>3</v>
      </c>
      <c r="G147" s="27">
        <v>3</v>
      </c>
      <c r="H147" s="27">
        <v>130</v>
      </c>
      <c r="I147" s="27">
        <v>88</v>
      </c>
      <c r="J147" s="27">
        <v>0</v>
      </c>
      <c r="K147" s="27">
        <v>0</v>
      </c>
      <c r="L147" s="27">
        <v>0</v>
      </c>
      <c r="M147" s="27">
        <v>0</v>
      </c>
      <c r="N147" s="27">
        <v>203</v>
      </c>
      <c r="O147" s="27">
        <v>0</v>
      </c>
      <c r="P147" s="29">
        <v>59</v>
      </c>
    </row>
    <row r="148" spans="1:16" ht="22.5" x14ac:dyDescent="0.25">
      <c r="A148" s="30" t="s">
        <v>582</v>
      </c>
      <c r="B148" s="30" t="s">
        <v>583</v>
      </c>
      <c r="C148" s="14">
        <v>54</v>
      </c>
      <c r="D148" s="14">
        <v>48</v>
      </c>
      <c r="E148" s="31">
        <v>0.125</v>
      </c>
      <c r="F148" s="14">
        <v>0</v>
      </c>
      <c r="G148" s="14">
        <v>0</v>
      </c>
      <c r="H148" s="14">
        <v>57</v>
      </c>
      <c r="I148" s="14">
        <v>44</v>
      </c>
      <c r="J148" s="14">
        <v>0</v>
      </c>
      <c r="K148" s="14">
        <v>0</v>
      </c>
      <c r="L148" s="14">
        <v>0</v>
      </c>
      <c r="M148" s="14">
        <v>0</v>
      </c>
      <c r="N148" s="14">
        <v>53</v>
      </c>
      <c r="O148" s="14">
        <v>0</v>
      </c>
      <c r="P148" s="24">
        <v>14</v>
      </c>
    </row>
    <row r="149" spans="1:16" ht="22.5" x14ac:dyDescent="0.25">
      <c r="A149" s="30" t="s">
        <v>584</v>
      </c>
      <c r="B149" s="30" t="s">
        <v>585</v>
      </c>
      <c r="C149" s="14">
        <v>27</v>
      </c>
      <c r="D149" s="14">
        <v>23</v>
      </c>
      <c r="E149" s="31">
        <v>0.173913043478261</v>
      </c>
      <c r="F149" s="14">
        <v>1</v>
      </c>
      <c r="G149" s="14">
        <v>0</v>
      </c>
      <c r="H149" s="14">
        <v>12</v>
      </c>
      <c r="I149" s="14">
        <v>4</v>
      </c>
      <c r="J149" s="14">
        <v>0</v>
      </c>
      <c r="K149" s="14">
        <v>0</v>
      </c>
      <c r="L149" s="14">
        <v>0</v>
      </c>
      <c r="M149" s="14">
        <v>0</v>
      </c>
      <c r="N149" s="14">
        <v>8</v>
      </c>
      <c r="O149" s="14">
        <v>0</v>
      </c>
      <c r="P149" s="24">
        <v>1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1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9</v>
      </c>
      <c r="D151" s="14">
        <v>12</v>
      </c>
      <c r="E151" s="31">
        <v>-0.25</v>
      </c>
      <c r="F151" s="14">
        <v>0</v>
      </c>
      <c r="G151" s="14">
        <v>0</v>
      </c>
      <c r="H151" s="14">
        <v>4</v>
      </c>
      <c r="I151" s="14">
        <v>3</v>
      </c>
      <c r="J151" s="14">
        <v>0</v>
      </c>
      <c r="K151" s="14">
        <v>0</v>
      </c>
      <c r="L151" s="14">
        <v>0</v>
      </c>
      <c r="M151" s="14">
        <v>0</v>
      </c>
      <c r="N151" s="14">
        <v>57</v>
      </c>
      <c r="O151" s="14">
        <v>0</v>
      </c>
      <c r="P151" s="24">
        <v>4</v>
      </c>
    </row>
    <row r="152" spans="1:16" ht="33.75" x14ac:dyDescent="0.25">
      <c r="A152" s="30" t="s">
        <v>590</v>
      </c>
      <c r="B152" s="30" t="s">
        <v>591</v>
      </c>
      <c r="C152" s="14">
        <v>1</v>
      </c>
      <c r="D152" s="14">
        <v>1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15</v>
      </c>
      <c r="O152" s="14">
        <v>0</v>
      </c>
      <c r="P152" s="24">
        <v>1</v>
      </c>
    </row>
    <row r="153" spans="1:16" x14ac:dyDescent="0.25">
      <c r="A153" s="30" t="s">
        <v>592</v>
      </c>
      <c r="B153" s="30" t="s">
        <v>593</v>
      </c>
      <c r="C153" s="14">
        <v>5</v>
      </c>
      <c r="D153" s="14">
        <v>7</v>
      </c>
      <c r="E153" s="31">
        <v>-0.28571428571428598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5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113</v>
      </c>
      <c r="D154" s="14">
        <v>96</v>
      </c>
      <c r="E154" s="31">
        <v>0.17708333333333301</v>
      </c>
      <c r="F154" s="14">
        <v>2</v>
      </c>
      <c r="G154" s="14">
        <v>3</v>
      </c>
      <c r="H154" s="14">
        <v>47</v>
      </c>
      <c r="I154" s="14">
        <v>27</v>
      </c>
      <c r="J154" s="14">
        <v>0</v>
      </c>
      <c r="K154" s="14">
        <v>0</v>
      </c>
      <c r="L154" s="14">
        <v>0</v>
      </c>
      <c r="M154" s="14">
        <v>0</v>
      </c>
      <c r="N154" s="14">
        <v>51</v>
      </c>
      <c r="O154" s="14">
        <v>0</v>
      </c>
      <c r="P154" s="24">
        <v>19</v>
      </c>
    </row>
    <row r="155" spans="1:16" ht="22.5" x14ac:dyDescent="0.25">
      <c r="A155" s="30" t="s">
        <v>596</v>
      </c>
      <c r="B155" s="30" t="s">
        <v>597</v>
      </c>
      <c r="C155" s="14">
        <v>25</v>
      </c>
      <c r="D155" s="14">
        <v>19</v>
      </c>
      <c r="E155" s="31">
        <v>0.31578947368421101</v>
      </c>
      <c r="F155" s="14">
        <v>0</v>
      </c>
      <c r="G155" s="14">
        <v>0</v>
      </c>
      <c r="H155" s="14">
        <v>8</v>
      </c>
      <c r="I155" s="14">
        <v>10</v>
      </c>
      <c r="J155" s="14">
        <v>0</v>
      </c>
      <c r="K155" s="14">
        <v>0</v>
      </c>
      <c r="L155" s="14">
        <v>0</v>
      </c>
      <c r="M155" s="14">
        <v>0</v>
      </c>
      <c r="N155" s="14">
        <v>13</v>
      </c>
      <c r="O155" s="14">
        <v>0</v>
      </c>
      <c r="P155" s="24">
        <v>20</v>
      </c>
    </row>
    <row r="156" spans="1:16" x14ac:dyDescent="0.25">
      <c r="A156" s="189" t="s">
        <v>598</v>
      </c>
      <c r="B156" s="190"/>
      <c r="C156" s="27">
        <v>107</v>
      </c>
      <c r="D156" s="27">
        <v>103</v>
      </c>
      <c r="E156" s="28">
        <v>3.8834951456310697E-2</v>
      </c>
      <c r="F156" s="27">
        <v>1</v>
      </c>
      <c r="G156" s="27">
        <v>0</v>
      </c>
      <c r="H156" s="27">
        <v>20</v>
      </c>
      <c r="I156" s="27">
        <v>17</v>
      </c>
      <c r="J156" s="27">
        <v>2</v>
      </c>
      <c r="K156" s="27">
        <v>5</v>
      </c>
      <c r="L156" s="27">
        <v>1</v>
      </c>
      <c r="M156" s="27">
        <v>0</v>
      </c>
      <c r="N156" s="27">
        <v>13</v>
      </c>
      <c r="O156" s="27">
        <v>2</v>
      </c>
      <c r="P156" s="29">
        <v>13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1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2</v>
      </c>
      <c r="E159" s="31">
        <v>-1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33</v>
      </c>
      <c r="D161" s="14">
        <v>28</v>
      </c>
      <c r="E161" s="31">
        <v>0.17857142857142899</v>
      </c>
      <c r="F161" s="14">
        <v>1</v>
      </c>
      <c r="G161" s="14">
        <v>0</v>
      </c>
      <c r="H161" s="14">
        <v>2</v>
      </c>
      <c r="I161" s="14">
        <v>3</v>
      </c>
      <c r="J161" s="14">
        <v>2</v>
      </c>
      <c r="K161" s="14">
        <v>4</v>
      </c>
      <c r="L161" s="14">
        <v>1</v>
      </c>
      <c r="M161" s="14">
        <v>0</v>
      </c>
      <c r="N161" s="14">
        <v>1</v>
      </c>
      <c r="O161" s="14">
        <v>1</v>
      </c>
      <c r="P161" s="24">
        <v>4</v>
      </c>
    </row>
    <row r="162" spans="1:16" x14ac:dyDescent="0.25">
      <c r="A162" s="30" t="s">
        <v>609</v>
      </c>
      <c r="B162" s="30" t="s">
        <v>610</v>
      </c>
      <c r="C162" s="14">
        <v>32</v>
      </c>
      <c r="D162" s="14">
        <v>27</v>
      </c>
      <c r="E162" s="31">
        <v>0.18518518518518501</v>
      </c>
      <c r="F162" s="14">
        <v>0</v>
      </c>
      <c r="G162" s="14">
        <v>0</v>
      </c>
      <c r="H162" s="14">
        <v>13</v>
      </c>
      <c r="I162" s="14">
        <v>9</v>
      </c>
      <c r="J162" s="14">
        <v>0</v>
      </c>
      <c r="K162" s="14">
        <v>0</v>
      </c>
      <c r="L162" s="14">
        <v>0</v>
      </c>
      <c r="M162" s="14">
        <v>0</v>
      </c>
      <c r="N162" s="14">
        <v>12</v>
      </c>
      <c r="O162" s="14">
        <v>0</v>
      </c>
      <c r="P162" s="24">
        <v>6</v>
      </c>
    </row>
    <row r="163" spans="1:16" ht="22.5" x14ac:dyDescent="0.25">
      <c r="A163" s="30" t="s">
        <v>611</v>
      </c>
      <c r="B163" s="30" t="s">
        <v>612</v>
      </c>
      <c r="C163" s="14">
        <v>2</v>
      </c>
      <c r="D163" s="14">
        <v>5</v>
      </c>
      <c r="E163" s="31">
        <v>-0.6</v>
      </c>
      <c r="F163" s="14">
        <v>0</v>
      </c>
      <c r="G163" s="14">
        <v>0</v>
      </c>
      <c r="H163" s="14">
        <v>0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17</v>
      </c>
      <c r="D164" s="14">
        <v>18</v>
      </c>
      <c r="E164" s="31">
        <v>-5.5555555555555601E-2</v>
      </c>
      <c r="F164" s="14">
        <v>0</v>
      </c>
      <c r="G164" s="14">
        <v>0</v>
      </c>
      <c r="H164" s="14">
        <v>3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1</v>
      </c>
      <c r="P164" s="24">
        <v>1</v>
      </c>
    </row>
    <row r="165" spans="1:16" x14ac:dyDescent="0.25">
      <c r="A165" s="30" t="s">
        <v>615</v>
      </c>
      <c r="B165" s="30" t="s">
        <v>616</v>
      </c>
      <c r="C165" s="14">
        <v>23</v>
      </c>
      <c r="D165" s="14">
        <v>23</v>
      </c>
      <c r="E165" s="31">
        <v>0</v>
      </c>
      <c r="F165" s="14">
        <v>0</v>
      </c>
      <c r="G165" s="14">
        <v>0</v>
      </c>
      <c r="H165" s="14">
        <v>1</v>
      </c>
      <c r="I165" s="14">
        <v>4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24">
        <v>2</v>
      </c>
    </row>
    <row r="166" spans="1:16" x14ac:dyDescent="0.25">
      <c r="A166" s="189" t="s">
        <v>617</v>
      </c>
      <c r="B166" s="190"/>
      <c r="C166" s="27">
        <v>3023</v>
      </c>
      <c r="D166" s="27">
        <v>2626</v>
      </c>
      <c r="E166" s="28">
        <v>0.151180502665651</v>
      </c>
      <c r="F166" s="27">
        <v>27</v>
      </c>
      <c r="G166" s="27">
        <v>8</v>
      </c>
      <c r="H166" s="27">
        <v>2094</v>
      </c>
      <c r="I166" s="27">
        <v>1347</v>
      </c>
      <c r="J166" s="27">
        <v>3</v>
      </c>
      <c r="K166" s="27">
        <v>11</v>
      </c>
      <c r="L166" s="27">
        <v>0</v>
      </c>
      <c r="M166" s="27">
        <v>0</v>
      </c>
      <c r="N166" s="27">
        <v>17</v>
      </c>
      <c r="O166" s="27">
        <v>713</v>
      </c>
      <c r="P166" s="29">
        <v>1132</v>
      </c>
    </row>
    <row r="167" spans="1:16" ht="22.5" x14ac:dyDescent="0.25">
      <c r="A167" s="30" t="s">
        <v>618</v>
      </c>
      <c r="B167" s="30" t="s">
        <v>619</v>
      </c>
      <c r="C167" s="14">
        <v>15</v>
      </c>
      <c r="D167" s="14">
        <v>8</v>
      </c>
      <c r="E167" s="31">
        <v>0.875</v>
      </c>
      <c r="F167" s="14">
        <v>0</v>
      </c>
      <c r="G167" s="14">
        <v>0</v>
      </c>
      <c r="H167" s="14">
        <v>11</v>
      </c>
      <c r="I167" s="14">
        <v>5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4">
        <v>7</v>
      </c>
    </row>
    <row r="168" spans="1:16" ht="33.75" x14ac:dyDescent="0.25">
      <c r="A168" s="30" t="s">
        <v>620</v>
      </c>
      <c r="B168" s="30" t="s">
        <v>621</v>
      </c>
      <c r="C168" s="14">
        <v>1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2</v>
      </c>
      <c r="D169" s="14">
        <v>2</v>
      </c>
      <c r="E169" s="31">
        <v>0</v>
      </c>
      <c r="F169" s="14">
        <v>0</v>
      </c>
      <c r="G169" s="14">
        <v>0</v>
      </c>
      <c r="H169" s="14">
        <v>4</v>
      </c>
      <c r="I169" s="14">
        <v>3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3</v>
      </c>
      <c r="D171" s="14">
        <v>2</v>
      </c>
      <c r="E171" s="31">
        <v>0.5</v>
      </c>
      <c r="F171" s="14">
        <v>0</v>
      </c>
      <c r="G171" s="14">
        <v>0</v>
      </c>
      <c r="H171" s="14">
        <v>2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1381</v>
      </c>
      <c r="D173" s="14">
        <v>1030</v>
      </c>
      <c r="E173" s="31">
        <v>0.340776699029126</v>
      </c>
      <c r="F173" s="14">
        <v>5</v>
      </c>
      <c r="G173" s="14">
        <v>0</v>
      </c>
      <c r="H173" s="14">
        <v>976</v>
      </c>
      <c r="I173" s="14">
        <v>837</v>
      </c>
      <c r="J173" s="14">
        <v>1</v>
      </c>
      <c r="K173" s="14">
        <v>8</v>
      </c>
      <c r="L173" s="14">
        <v>0</v>
      </c>
      <c r="M173" s="14">
        <v>0</v>
      </c>
      <c r="N173" s="14">
        <v>2</v>
      </c>
      <c r="O173" s="14">
        <v>583</v>
      </c>
      <c r="P173" s="24">
        <v>661</v>
      </c>
    </row>
    <row r="174" spans="1:16" ht="22.5" x14ac:dyDescent="0.25">
      <c r="A174" s="30" t="s">
        <v>632</v>
      </c>
      <c r="B174" s="30" t="s">
        <v>633</v>
      </c>
      <c r="C174" s="14">
        <v>1553</v>
      </c>
      <c r="D174" s="14">
        <v>1542</v>
      </c>
      <c r="E174" s="31">
        <v>7.1335927367055796E-3</v>
      </c>
      <c r="F174" s="14">
        <v>21</v>
      </c>
      <c r="G174" s="14">
        <v>8</v>
      </c>
      <c r="H174" s="14">
        <v>1065</v>
      </c>
      <c r="I174" s="14">
        <v>493</v>
      </c>
      <c r="J174" s="14">
        <v>2</v>
      </c>
      <c r="K174" s="14">
        <v>1</v>
      </c>
      <c r="L174" s="14">
        <v>0</v>
      </c>
      <c r="M174" s="14">
        <v>0</v>
      </c>
      <c r="N174" s="14">
        <v>14</v>
      </c>
      <c r="O174" s="14">
        <v>114</v>
      </c>
      <c r="P174" s="24">
        <v>460</v>
      </c>
    </row>
    <row r="175" spans="1:16" x14ac:dyDescent="0.25">
      <c r="A175" s="30" t="s">
        <v>634</v>
      </c>
      <c r="B175" s="30" t="s">
        <v>635</v>
      </c>
      <c r="C175" s="14">
        <v>66</v>
      </c>
      <c r="D175" s="14">
        <v>39</v>
      </c>
      <c r="E175" s="31">
        <v>0.69230769230769196</v>
      </c>
      <c r="F175" s="14">
        <v>1</v>
      </c>
      <c r="G175" s="14">
        <v>0</v>
      </c>
      <c r="H175" s="14">
        <v>35</v>
      </c>
      <c r="I175" s="14">
        <v>8</v>
      </c>
      <c r="J175" s="14">
        <v>0</v>
      </c>
      <c r="K175" s="14">
        <v>2</v>
      </c>
      <c r="L175" s="14">
        <v>0</v>
      </c>
      <c r="M175" s="14">
        <v>0</v>
      </c>
      <c r="N175" s="14">
        <v>0</v>
      </c>
      <c r="O175" s="14">
        <v>16</v>
      </c>
      <c r="P175" s="24">
        <v>4</v>
      </c>
    </row>
    <row r="176" spans="1:16" ht="22.5" x14ac:dyDescent="0.25">
      <c r="A176" s="30" t="s">
        <v>636</v>
      </c>
      <c r="B176" s="30" t="s">
        <v>637</v>
      </c>
      <c r="C176" s="14">
        <v>2</v>
      </c>
      <c r="D176" s="14">
        <v>3</v>
      </c>
      <c r="E176" s="31">
        <v>-0.33333333333333298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9" t="s">
        <v>640</v>
      </c>
      <c r="B178" s="190"/>
      <c r="C178" s="27">
        <v>5037</v>
      </c>
      <c r="D178" s="27">
        <v>3467</v>
      </c>
      <c r="E178" s="28">
        <v>0.45284107297375298</v>
      </c>
      <c r="F178" s="27">
        <v>14724</v>
      </c>
      <c r="G178" s="27">
        <v>12330</v>
      </c>
      <c r="H178" s="27">
        <v>3107</v>
      </c>
      <c r="I178" s="27">
        <v>3003</v>
      </c>
      <c r="J178" s="27">
        <v>1</v>
      </c>
      <c r="K178" s="27">
        <v>0</v>
      </c>
      <c r="L178" s="27">
        <v>0</v>
      </c>
      <c r="M178" s="27">
        <v>2</v>
      </c>
      <c r="N178" s="27">
        <v>0</v>
      </c>
      <c r="O178" s="27">
        <v>5</v>
      </c>
      <c r="P178" s="29">
        <v>15610</v>
      </c>
    </row>
    <row r="179" spans="1:16" ht="22.5" x14ac:dyDescent="0.25">
      <c r="A179" s="30" t="s">
        <v>641</v>
      </c>
      <c r="B179" s="30" t="s">
        <v>642</v>
      </c>
      <c r="C179" s="14">
        <v>60</v>
      </c>
      <c r="D179" s="14">
        <v>46</v>
      </c>
      <c r="E179" s="31">
        <v>0.30434782608695599</v>
      </c>
      <c r="F179" s="14">
        <v>82</v>
      </c>
      <c r="G179" s="14">
        <v>67</v>
      </c>
      <c r="H179" s="14">
        <v>33</v>
      </c>
      <c r="I179" s="14">
        <v>20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94</v>
      </c>
    </row>
    <row r="180" spans="1:16" ht="22.5" x14ac:dyDescent="0.25">
      <c r="A180" s="30" t="s">
        <v>643</v>
      </c>
      <c r="B180" s="30" t="s">
        <v>644</v>
      </c>
      <c r="C180" s="14">
        <v>3061</v>
      </c>
      <c r="D180" s="14">
        <v>1930</v>
      </c>
      <c r="E180" s="31">
        <v>0.58601036269430096</v>
      </c>
      <c r="F180" s="14">
        <v>9311</v>
      </c>
      <c r="G180" s="14">
        <v>7899</v>
      </c>
      <c r="H180" s="14">
        <v>1841</v>
      </c>
      <c r="I180" s="14">
        <v>1521</v>
      </c>
      <c r="J180" s="14">
        <v>1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9732</v>
      </c>
    </row>
    <row r="181" spans="1:16" x14ac:dyDescent="0.25">
      <c r="A181" s="30" t="s">
        <v>645</v>
      </c>
      <c r="B181" s="30" t="s">
        <v>646</v>
      </c>
      <c r="C181" s="14">
        <v>271</v>
      </c>
      <c r="D181" s="14">
        <v>190</v>
      </c>
      <c r="E181" s="31">
        <v>0.42631578947368398</v>
      </c>
      <c r="F181" s="14">
        <v>113</v>
      </c>
      <c r="G181" s="14">
        <v>74</v>
      </c>
      <c r="H181" s="14">
        <v>169</v>
      </c>
      <c r="I181" s="14">
        <v>164</v>
      </c>
      <c r="J181" s="14">
        <v>0</v>
      </c>
      <c r="K181" s="14">
        <v>0</v>
      </c>
      <c r="L181" s="14">
        <v>0</v>
      </c>
      <c r="M181" s="14">
        <v>2</v>
      </c>
      <c r="N181" s="14">
        <v>0</v>
      </c>
      <c r="O181" s="14">
        <v>4</v>
      </c>
      <c r="P181" s="24">
        <v>229</v>
      </c>
    </row>
    <row r="182" spans="1:16" ht="22.5" x14ac:dyDescent="0.25">
      <c r="A182" s="30" t="s">
        <v>647</v>
      </c>
      <c r="B182" s="30" t="s">
        <v>648</v>
      </c>
      <c r="C182" s="14">
        <v>17</v>
      </c>
      <c r="D182" s="14">
        <v>17</v>
      </c>
      <c r="E182" s="31">
        <v>0</v>
      </c>
      <c r="F182" s="14">
        <v>9</v>
      </c>
      <c r="G182" s="14">
        <v>10</v>
      </c>
      <c r="H182" s="14">
        <v>12</v>
      </c>
      <c r="I182" s="14">
        <v>17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10</v>
      </c>
    </row>
    <row r="183" spans="1:16" ht="22.5" x14ac:dyDescent="0.25">
      <c r="A183" s="30" t="s">
        <v>649</v>
      </c>
      <c r="B183" s="30" t="s">
        <v>650</v>
      </c>
      <c r="C183" s="14">
        <v>53</v>
      </c>
      <c r="D183" s="14">
        <v>44</v>
      </c>
      <c r="E183" s="31">
        <v>0.204545454545455</v>
      </c>
      <c r="F183" s="14">
        <v>133</v>
      </c>
      <c r="G183" s="14">
        <v>328</v>
      </c>
      <c r="H183" s="14">
        <v>50</v>
      </c>
      <c r="I183" s="14">
        <v>211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576</v>
      </c>
    </row>
    <row r="184" spans="1:16" ht="22.5" x14ac:dyDescent="0.25">
      <c r="A184" s="30" t="s">
        <v>651</v>
      </c>
      <c r="B184" s="30" t="s">
        <v>652</v>
      </c>
      <c r="C184" s="14">
        <v>1560</v>
      </c>
      <c r="D184" s="14">
        <v>1235</v>
      </c>
      <c r="E184" s="31">
        <v>0.26315789473684198</v>
      </c>
      <c r="F184" s="14">
        <v>5074</v>
      </c>
      <c r="G184" s="14">
        <v>3952</v>
      </c>
      <c r="H184" s="14">
        <v>997</v>
      </c>
      <c r="I184" s="14">
        <v>1068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24">
        <v>4967</v>
      </c>
    </row>
    <row r="185" spans="1:16" ht="22.5" x14ac:dyDescent="0.25">
      <c r="A185" s="30" t="s">
        <v>653</v>
      </c>
      <c r="B185" s="30" t="s">
        <v>654</v>
      </c>
      <c r="C185" s="14">
        <v>15</v>
      </c>
      <c r="D185" s="14">
        <v>5</v>
      </c>
      <c r="E185" s="31">
        <v>2</v>
      </c>
      <c r="F185" s="14">
        <v>2</v>
      </c>
      <c r="G185" s="14">
        <v>0</v>
      </c>
      <c r="H185" s="14">
        <v>5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2</v>
      </c>
    </row>
    <row r="186" spans="1:16" x14ac:dyDescent="0.25">
      <c r="A186" s="189" t="s">
        <v>655</v>
      </c>
      <c r="B186" s="190"/>
      <c r="C186" s="27">
        <v>2796</v>
      </c>
      <c r="D186" s="27">
        <v>2979</v>
      </c>
      <c r="E186" s="28">
        <v>-6.14300100704935E-2</v>
      </c>
      <c r="F186" s="27">
        <v>91</v>
      </c>
      <c r="G186" s="27">
        <v>82</v>
      </c>
      <c r="H186" s="27">
        <v>1167</v>
      </c>
      <c r="I186" s="27">
        <v>1116</v>
      </c>
      <c r="J186" s="27">
        <v>0</v>
      </c>
      <c r="K186" s="27">
        <v>3</v>
      </c>
      <c r="L186" s="27">
        <v>0</v>
      </c>
      <c r="M186" s="27">
        <v>1</v>
      </c>
      <c r="N186" s="27">
        <v>182</v>
      </c>
      <c r="O186" s="27">
        <v>14</v>
      </c>
      <c r="P186" s="29">
        <v>720</v>
      </c>
    </row>
    <row r="187" spans="1:16" x14ac:dyDescent="0.25">
      <c r="A187" s="30" t="s">
        <v>656</v>
      </c>
      <c r="B187" s="30" t="s">
        <v>657</v>
      </c>
      <c r="C187" s="14">
        <v>91</v>
      </c>
      <c r="D187" s="14">
        <v>118</v>
      </c>
      <c r="E187" s="31">
        <v>-0.22881355932203401</v>
      </c>
      <c r="F187" s="14">
        <v>0</v>
      </c>
      <c r="G187" s="14">
        <v>0</v>
      </c>
      <c r="H187" s="14">
        <v>8</v>
      </c>
      <c r="I187" s="14">
        <v>1</v>
      </c>
      <c r="J187" s="14">
        <v>0</v>
      </c>
      <c r="K187" s="14">
        <v>2</v>
      </c>
      <c r="L187" s="14">
        <v>0</v>
      </c>
      <c r="M187" s="14">
        <v>0</v>
      </c>
      <c r="N187" s="14">
        <v>0</v>
      </c>
      <c r="O187" s="14">
        <v>0</v>
      </c>
      <c r="P187" s="24">
        <v>4</v>
      </c>
    </row>
    <row r="188" spans="1:16" ht="22.5" x14ac:dyDescent="0.25">
      <c r="A188" s="30" t="s">
        <v>658</v>
      </c>
      <c r="B188" s="30" t="s">
        <v>659</v>
      </c>
      <c r="C188" s="14">
        <v>9</v>
      </c>
      <c r="D188" s="14">
        <v>4</v>
      </c>
      <c r="E188" s="31">
        <v>1.25</v>
      </c>
      <c r="F188" s="14">
        <v>0</v>
      </c>
      <c r="G188" s="14">
        <v>0</v>
      </c>
      <c r="H188" s="14">
        <v>2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1359</v>
      </c>
      <c r="D189" s="14">
        <v>1314</v>
      </c>
      <c r="E189" s="31">
        <v>3.42465753424658E-2</v>
      </c>
      <c r="F189" s="14">
        <v>59</v>
      </c>
      <c r="G189" s="14">
        <v>48</v>
      </c>
      <c r="H189" s="14">
        <v>742</v>
      </c>
      <c r="I189" s="14">
        <v>586</v>
      </c>
      <c r="J189" s="14">
        <v>0</v>
      </c>
      <c r="K189" s="14">
        <v>0</v>
      </c>
      <c r="L189" s="14">
        <v>0</v>
      </c>
      <c r="M189" s="14">
        <v>0</v>
      </c>
      <c r="N189" s="14">
        <v>148</v>
      </c>
      <c r="O189" s="14">
        <v>14</v>
      </c>
      <c r="P189" s="24">
        <v>319</v>
      </c>
    </row>
    <row r="190" spans="1:16" ht="22.5" x14ac:dyDescent="0.25">
      <c r="A190" s="30" t="s">
        <v>662</v>
      </c>
      <c r="B190" s="30" t="s">
        <v>663</v>
      </c>
      <c r="C190" s="14">
        <v>15</v>
      </c>
      <c r="D190" s="14">
        <v>14</v>
      </c>
      <c r="E190" s="31">
        <v>7.1428571428571397E-2</v>
      </c>
      <c r="F190" s="14">
        <v>0</v>
      </c>
      <c r="G190" s="14">
        <v>0</v>
      </c>
      <c r="H190" s="14">
        <v>5</v>
      </c>
      <c r="I190" s="14">
        <v>3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19</v>
      </c>
    </row>
    <row r="191" spans="1:16" ht="33.75" x14ac:dyDescent="0.25">
      <c r="A191" s="30" t="s">
        <v>664</v>
      </c>
      <c r="B191" s="30" t="s">
        <v>665</v>
      </c>
      <c r="C191" s="14">
        <v>288</v>
      </c>
      <c r="D191" s="14">
        <v>316</v>
      </c>
      <c r="E191" s="31">
        <v>-8.8607594936708903E-2</v>
      </c>
      <c r="F191" s="14">
        <v>15</v>
      </c>
      <c r="G191" s="14">
        <v>26</v>
      </c>
      <c r="H191" s="14">
        <v>191</v>
      </c>
      <c r="I191" s="14">
        <v>424</v>
      </c>
      <c r="J191" s="14">
        <v>0</v>
      </c>
      <c r="K191" s="14">
        <v>1</v>
      </c>
      <c r="L191" s="14">
        <v>0</v>
      </c>
      <c r="M191" s="14">
        <v>0</v>
      </c>
      <c r="N191" s="14">
        <v>6</v>
      </c>
      <c r="O191" s="14">
        <v>0</v>
      </c>
      <c r="P191" s="24">
        <v>296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143</v>
      </c>
      <c r="D193" s="14">
        <v>165</v>
      </c>
      <c r="E193" s="31">
        <v>-0.133333333333333</v>
      </c>
      <c r="F193" s="14">
        <v>5</v>
      </c>
      <c r="G193" s="14">
        <v>2</v>
      </c>
      <c r="H193" s="14">
        <v>69</v>
      </c>
      <c r="I193" s="14">
        <v>50</v>
      </c>
      <c r="J193" s="14">
        <v>0</v>
      </c>
      <c r="K193" s="14">
        <v>0</v>
      </c>
      <c r="L193" s="14">
        <v>0</v>
      </c>
      <c r="M193" s="14">
        <v>1</v>
      </c>
      <c r="N193" s="14">
        <v>12</v>
      </c>
      <c r="O193" s="14">
        <v>0</v>
      </c>
      <c r="P193" s="24">
        <v>40</v>
      </c>
    </row>
    <row r="194" spans="1:16" x14ac:dyDescent="0.25">
      <c r="A194" s="30" t="s">
        <v>670</v>
      </c>
      <c r="B194" s="30" t="s">
        <v>671</v>
      </c>
      <c r="C194" s="14">
        <v>7</v>
      </c>
      <c r="D194" s="14">
        <v>10</v>
      </c>
      <c r="E194" s="31">
        <v>-0.3</v>
      </c>
      <c r="F194" s="14">
        <v>0</v>
      </c>
      <c r="G194" s="14">
        <v>0</v>
      </c>
      <c r="H194" s="14">
        <v>1</v>
      </c>
      <c r="I194" s="14">
        <v>6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1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1</v>
      </c>
      <c r="E195" s="31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17</v>
      </c>
      <c r="D196" s="14">
        <v>110</v>
      </c>
      <c r="E196" s="31">
        <v>-0.84545454545454501</v>
      </c>
      <c r="F196" s="14">
        <v>4</v>
      </c>
      <c r="G196" s="14">
        <v>1</v>
      </c>
      <c r="H196" s="14">
        <v>8</v>
      </c>
      <c r="I196" s="14">
        <v>12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21</v>
      </c>
    </row>
    <row r="197" spans="1:16" x14ac:dyDescent="0.25">
      <c r="A197" s="30" t="s">
        <v>676</v>
      </c>
      <c r="B197" s="30" t="s">
        <v>677</v>
      </c>
      <c r="C197" s="14">
        <v>826</v>
      </c>
      <c r="D197" s="14">
        <v>881</v>
      </c>
      <c r="E197" s="31">
        <v>-6.2429057888762803E-2</v>
      </c>
      <c r="F197" s="14">
        <v>7</v>
      </c>
      <c r="G197" s="14">
        <v>5</v>
      </c>
      <c r="H197" s="14">
        <v>123</v>
      </c>
      <c r="I197" s="14">
        <v>17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10</v>
      </c>
    </row>
    <row r="198" spans="1:16" ht="22.5" x14ac:dyDescent="0.25">
      <c r="A198" s="30" t="s">
        <v>678</v>
      </c>
      <c r="B198" s="30" t="s">
        <v>679</v>
      </c>
      <c r="C198" s="14">
        <v>19</v>
      </c>
      <c r="D198" s="14">
        <v>21</v>
      </c>
      <c r="E198" s="31">
        <v>-9.5238095238095205E-2</v>
      </c>
      <c r="F198" s="14">
        <v>1</v>
      </c>
      <c r="G198" s="14">
        <v>0</v>
      </c>
      <c r="H198" s="14">
        <v>2</v>
      </c>
      <c r="I198" s="14">
        <v>2</v>
      </c>
      <c r="J198" s="14">
        <v>0</v>
      </c>
      <c r="K198" s="14">
        <v>0</v>
      </c>
      <c r="L198" s="14">
        <v>0</v>
      </c>
      <c r="M198" s="14">
        <v>0</v>
      </c>
      <c r="N198" s="14">
        <v>2</v>
      </c>
      <c r="O198" s="14">
        <v>0</v>
      </c>
      <c r="P198" s="24">
        <v>2</v>
      </c>
    </row>
    <row r="199" spans="1:16" x14ac:dyDescent="0.25">
      <c r="A199" s="30" t="s">
        <v>680</v>
      </c>
      <c r="B199" s="30" t="s">
        <v>681</v>
      </c>
      <c r="C199" s="14">
        <v>21</v>
      </c>
      <c r="D199" s="14">
        <v>19</v>
      </c>
      <c r="E199" s="31">
        <v>0.105263157894737</v>
      </c>
      <c r="F199" s="14">
        <v>0</v>
      </c>
      <c r="G199" s="14">
        <v>0</v>
      </c>
      <c r="H199" s="14">
        <v>16</v>
      </c>
      <c r="I199" s="14">
        <v>13</v>
      </c>
      <c r="J199" s="14">
        <v>0</v>
      </c>
      <c r="K199" s="14">
        <v>0</v>
      </c>
      <c r="L199" s="14">
        <v>0</v>
      </c>
      <c r="M199" s="14">
        <v>0</v>
      </c>
      <c r="N199" s="14">
        <v>14</v>
      </c>
      <c r="O199" s="14">
        <v>0</v>
      </c>
      <c r="P199" s="24">
        <v>6</v>
      </c>
    </row>
    <row r="200" spans="1:16" ht="22.5" x14ac:dyDescent="0.25">
      <c r="A200" s="30" t="s">
        <v>682</v>
      </c>
      <c r="B200" s="30" t="s">
        <v>683</v>
      </c>
      <c r="C200" s="14">
        <v>1</v>
      </c>
      <c r="D200" s="14">
        <v>6</v>
      </c>
      <c r="E200" s="31">
        <v>-0.83333333333333304</v>
      </c>
      <c r="F200" s="14">
        <v>0</v>
      </c>
      <c r="G200" s="14">
        <v>0</v>
      </c>
      <c r="H200" s="14">
        <v>0</v>
      </c>
      <c r="I200" s="14">
        <v>1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2</v>
      </c>
    </row>
    <row r="201" spans="1:16" x14ac:dyDescent="0.25">
      <c r="A201" s="189" t="s">
        <v>684</v>
      </c>
      <c r="B201" s="190"/>
      <c r="C201" s="27">
        <v>318</v>
      </c>
      <c r="D201" s="27">
        <v>429</v>
      </c>
      <c r="E201" s="28">
        <v>-0.25874125874125897</v>
      </c>
      <c r="F201" s="27">
        <v>33</v>
      </c>
      <c r="G201" s="27">
        <v>18</v>
      </c>
      <c r="H201" s="27">
        <v>100</v>
      </c>
      <c r="I201" s="27">
        <v>84</v>
      </c>
      <c r="J201" s="27">
        <v>0</v>
      </c>
      <c r="K201" s="27">
        <v>0</v>
      </c>
      <c r="L201" s="27">
        <v>4</v>
      </c>
      <c r="M201" s="27">
        <v>3</v>
      </c>
      <c r="N201" s="27">
        <v>94</v>
      </c>
      <c r="O201" s="27">
        <v>0</v>
      </c>
      <c r="P201" s="29">
        <v>97</v>
      </c>
    </row>
    <row r="202" spans="1:16" x14ac:dyDescent="0.25">
      <c r="A202" s="30" t="s">
        <v>685</v>
      </c>
      <c r="B202" s="30" t="s">
        <v>686</v>
      </c>
      <c r="C202" s="14">
        <v>91</v>
      </c>
      <c r="D202" s="14">
        <v>147</v>
      </c>
      <c r="E202" s="31">
        <v>-0.38095238095238099</v>
      </c>
      <c r="F202" s="14">
        <v>0</v>
      </c>
      <c r="G202" s="14">
        <v>0</v>
      </c>
      <c r="H202" s="14">
        <v>14</v>
      </c>
      <c r="I202" s="14">
        <v>8</v>
      </c>
      <c r="J202" s="14">
        <v>0</v>
      </c>
      <c r="K202" s="14">
        <v>0</v>
      </c>
      <c r="L202" s="14">
        <v>0</v>
      </c>
      <c r="M202" s="14">
        <v>0</v>
      </c>
      <c r="N202" s="14">
        <v>52</v>
      </c>
      <c r="O202" s="14">
        <v>0</v>
      </c>
      <c r="P202" s="24">
        <v>1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2</v>
      </c>
      <c r="D204" s="14">
        <v>2</v>
      </c>
      <c r="E204" s="31">
        <v>0</v>
      </c>
      <c r="F204" s="14">
        <v>0</v>
      </c>
      <c r="G204" s="14">
        <v>0</v>
      </c>
      <c r="H204" s="14">
        <v>1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3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166</v>
      </c>
      <c r="D206" s="14">
        <v>227</v>
      </c>
      <c r="E206" s="31">
        <v>-0.26872246696035201</v>
      </c>
      <c r="F206" s="14">
        <v>32</v>
      </c>
      <c r="G206" s="14">
        <v>17</v>
      </c>
      <c r="H206" s="14">
        <v>76</v>
      </c>
      <c r="I206" s="14">
        <v>71</v>
      </c>
      <c r="J206" s="14">
        <v>0</v>
      </c>
      <c r="K206" s="14">
        <v>0</v>
      </c>
      <c r="L206" s="14">
        <v>0</v>
      </c>
      <c r="M206" s="14">
        <v>0</v>
      </c>
      <c r="N206" s="14">
        <v>13</v>
      </c>
      <c r="O206" s="14">
        <v>0</v>
      </c>
      <c r="P206" s="24">
        <v>65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1</v>
      </c>
    </row>
    <row r="208" spans="1:16" ht="22.5" x14ac:dyDescent="0.25">
      <c r="A208" s="30" t="s">
        <v>697</v>
      </c>
      <c r="B208" s="30" t="s">
        <v>698</v>
      </c>
      <c r="C208" s="14">
        <v>4</v>
      </c>
      <c r="D208" s="14">
        <v>1</v>
      </c>
      <c r="E208" s="31">
        <v>3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1</v>
      </c>
      <c r="N208" s="14">
        <v>0</v>
      </c>
      <c r="O208" s="14">
        <v>0</v>
      </c>
      <c r="P208" s="24">
        <v>1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1</v>
      </c>
      <c r="M209" s="14">
        <v>0</v>
      </c>
      <c r="N209" s="14">
        <v>1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1</v>
      </c>
      <c r="E210" s="31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1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4</v>
      </c>
      <c r="D211" s="14">
        <v>2</v>
      </c>
      <c r="E211" s="31">
        <v>1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5</v>
      </c>
      <c r="D212" s="14">
        <v>7</v>
      </c>
      <c r="E212" s="31">
        <v>-0.28571428571428598</v>
      </c>
      <c r="F212" s="14">
        <v>0</v>
      </c>
      <c r="G212" s="14">
        <v>0</v>
      </c>
      <c r="H212" s="14">
        <v>0</v>
      </c>
      <c r="I212" s="14">
        <v>1</v>
      </c>
      <c r="J212" s="14">
        <v>0</v>
      </c>
      <c r="K212" s="14">
        <v>0</v>
      </c>
      <c r="L212" s="14">
        <v>1</v>
      </c>
      <c r="M212" s="14">
        <v>0</v>
      </c>
      <c r="N212" s="14">
        <v>2</v>
      </c>
      <c r="O212" s="14">
        <v>0</v>
      </c>
      <c r="P212" s="24">
        <v>6</v>
      </c>
    </row>
    <row r="213" spans="1:16" x14ac:dyDescent="0.25">
      <c r="A213" s="30" t="s">
        <v>707</v>
      </c>
      <c r="B213" s="30" t="s">
        <v>708</v>
      </c>
      <c r="C213" s="14">
        <v>4</v>
      </c>
      <c r="D213" s="14">
        <v>6</v>
      </c>
      <c r="E213" s="31">
        <v>-0.33333333333333298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5</v>
      </c>
      <c r="D214" s="14">
        <v>11</v>
      </c>
      <c r="E214" s="31">
        <v>-0.54545454545454497</v>
      </c>
      <c r="F214" s="14">
        <v>0</v>
      </c>
      <c r="G214" s="14">
        <v>0</v>
      </c>
      <c r="H214" s="14">
        <v>5</v>
      </c>
      <c r="I214" s="14">
        <v>1</v>
      </c>
      <c r="J214" s="14">
        <v>0</v>
      </c>
      <c r="K214" s="14">
        <v>0</v>
      </c>
      <c r="L214" s="14">
        <v>1</v>
      </c>
      <c r="M214" s="14">
        <v>2</v>
      </c>
      <c r="N214" s="14">
        <v>17</v>
      </c>
      <c r="O214" s="14">
        <v>0</v>
      </c>
      <c r="P214" s="24">
        <v>5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2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4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3</v>
      </c>
      <c r="D217" s="14">
        <v>3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1</v>
      </c>
      <c r="M217" s="14">
        <v>0</v>
      </c>
      <c r="N217" s="14">
        <v>0</v>
      </c>
      <c r="O217" s="14">
        <v>0</v>
      </c>
      <c r="P217" s="24">
        <v>1</v>
      </c>
    </row>
    <row r="218" spans="1:16" ht="33.75" x14ac:dyDescent="0.25">
      <c r="A218" s="30" t="s">
        <v>717</v>
      </c>
      <c r="B218" s="30" t="s">
        <v>718</v>
      </c>
      <c r="C218" s="14">
        <v>24</v>
      </c>
      <c r="D218" s="14">
        <v>16</v>
      </c>
      <c r="E218" s="31">
        <v>0.5</v>
      </c>
      <c r="F218" s="14">
        <v>0</v>
      </c>
      <c r="G218" s="14">
        <v>1</v>
      </c>
      <c r="H218" s="14">
        <v>3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15</v>
      </c>
    </row>
    <row r="219" spans="1:16" ht="22.5" x14ac:dyDescent="0.25">
      <c r="A219" s="30" t="s">
        <v>719</v>
      </c>
      <c r="B219" s="30" t="s">
        <v>720</v>
      </c>
      <c r="C219" s="14">
        <v>1</v>
      </c>
      <c r="D219" s="14">
        <v>0</v>
      </c>
      <c r="E219" s="31">
        <v>0</v>
      </c>
      <c r="F219" s="14">
        <v>1</v>
      </c>
      <c r="G219" s="14">
        <v>0</v>
      </c>
      <c r="H219" s="14">
        <v>1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1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4</v>
      </c>
      <c r="D222" s="14">
        <v>6</v>
      </c>
      <c r="E222" s="31">
        <v>-0.33333333333333298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2</v>
      </c>
      <c r="O222" s="14">
        <v>0</v>
      </c>
      <c r="P222" s="24">
        <v>1</v>
      </c>
    </row>
    <row r="223" spans="1:16" x14ac:dyDescent="0.25">
      <c r="A223" s="189" t="s">
        <v>727</v>
      </c>
      <c r="B223" s="190"/>
      <c r="C223" s="27">
        <v>5759</v>
      </c>
      <c r="D223" s="27">
        <v>5979</v>
      </c>
      <c r="E223" s="28">
        <v>-3.6795450744271603E-2</v>
      </c>
      <c r="F223" s="27">
        <v>968</v>
      </c>
      <c r="G223" s="27">
        <v>651</v>
      </c>
      <c r="H223" s="27">
        <v>2167</v>
      </c>
      <c r="I223" s="27">
        <v>1723</v>
      </c>
      <c r="J223" s="27">
        <v>0</v>
      </c>
      <c r="K223" s="27">
        <v>0</v>
      </c>
      <c r="L223" s="27">
        <v>3</v>
      </c>
      <c r="M223" s="27">
        <v>1</v>
      </c>
      <c r="N223" s="27">
        <v>10</v>
      </c>
      <c r="O223" s="27">
        <v>66</v>
      </c>
      <c r="P223" s="29">
        <v>2245</v>
      </c>
    </row>
    <row r="224" spans="1:16" x14ac:dyDescent="0.25">
      <c r="A224" s="30" t="s">
        <v>728</v>
      </c>
      <c r="B224" s="30" t="s">
        <v>729</v>
      </c>
      <c r="C224" s="14">
        <v>18</v>
      </c>
      <c r="D224" s="14">
        <v>15</v>
      </c>
      <c r="E224" s="31">
        <v>0.2</v>
      </c>
      <c r="F224" s="14">
        <v>0</v>
      </c>
      <c r="G224" s="14">
        <v>0</v>
      </c>
      <c r="H224" s="14">
        <v>1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4</v>
      </c>
      <c r="O224" s="14">
        <v>1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2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1</v>
      </c>
      <c r="D226" s="14">
        <v>0</v>
      </c>
      <c r="E226" s="31">
        <v>0</v>
      </c>
      <c r="F226" s="14">
        <v>1</v>
      </c>
      <c r="G226" s="14">
        <v>2</v>
      </c>
      <c r="H226" s="14">
        <v>0</v>
      </c>
      <c r="I226" s="14">
        <v>2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1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1</v>
      </c>
      <c r="E227" s="31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1</v>
      </c>
      <c r="D228" s="14">
        <v>2</v>
      </c>
      <c r="E228" s="31">
        <v>-0.5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2</v>
      </c>
    </row>
    <row r="229" spans="1:16" x14ac:dyDescent="0.25">
      <c r="A229" s="30" t="s">
        <v>738</v>
      </c>
      <c r="B229" s="30" t="s">
        <v>739</v>
      </c>
      <c r="C229" s="14">
        <v>3</v>
      </c>
      <c r="D229" s="14">
        <v>4</v>
      </c>
      <c r="E229" s="31">
        <v>-0.25</v>
      </c>
      <c r="F229" s="14">
        <v>0</v>
      </c>
      <c r="G229" s="14">
        <v>0</v>
      </c>
      <c r="H229" s="14">
        <v>0</v>
      </c>
      <c r="I229" s="14">
        <v>3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1</v>
      </c>
    </row>
    <row r="230" spans="1:16" ht="22.5" x14ac:dyDescent="0.25">
      <c r="A230" s="30" t="s">
        <v>740</v>
      </c>
      <c r="B230" s="30" t="s">
        <v>741</v>
      </c>
      <c r="C230" s="14">
        <v>15</v>
      </c>
      <c r="D230" s="14">
        <v>6</v>
      </c>
      <c r="E230" s="31">
        <v>1.5</v>
      </c>
      <c r="F230" s="14">
        <v>3</v>
      </c>
      <c r="G230" s="14">
        <v>2</v>
      </c>
      <c r="H230" s="14">
        <v>4</v>
      </c>
      <c r="I230" s="14">
        <v>5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10</v>
      </c>
    </row>
    <row r="231" spans="1:16" x14ac:dyDescent="0.25">
      <c r="A231" s="30" t="s">
        <v>742</v>
      </c>
      <c r="B231" s="30" t="s">
        <v>743</v>
      </c>
      <c r="C231" s="14">
        <v>225</v>
      </c>
      <c r="D231" s="14">
        <v>246</v>
      </c>
      <c r="E231" s="31">
        <v>-8.5365853658536606E-2</v>
      </c>
      <c r="F231" s="14">
        <v>7</v>
      </c>
      <c r="G231" s="14">
        <v>0</v>
      </c>
      <c r="H231" s="14">
        <v>52</v>
      </c>
      <c r="I231" s="14">
        <v>21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20</v>
      </c>
    </row>
    <row r="232" spans="1:16" x14ac:dyDescent="0.25">
      <c r="A232" s="30" t="s">
        <v>744</v>
      </c>
      <c r="B232" s="30" t="s">
        <v>745</v>
      </c>
      <c r="C232" s="14">
        <v>403</v>
      </c>
      <c r="D232" s="14">
        <v>435</v>
      </c>
      <c r="E232" s="31">
        <v>-7.3563218390804597E-2</v>
      </c>
      <c r="F232" s="14">
        <v>23</v>
      </c>
      <c r="G232" s="14">
        <v>8</v>
      </c>
      <c r="H232" s="14">
        <v>119</v>
      </c>
      <c r="I232" s="14">
        <v>25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4">
        <v>57</v>
      </c>
    </row>
    <row r="233" spans="1:16" x14ac:dyDescent="0.25">
      <c r="A233" s="30" t="s">
        <v>746</v>
      </c>
      <c r="B233" s="30" t="s">
        <v>747</v>
      </c>
      <c r="C233" s="14">
        <v>93</v>
      </c>
      <c r="D233" s="14">
        <v>122</v>
      </c>
      <c r="E233" s="31">
        <v>-0.23770491803278701</v>
      </c>
      <c r="F233" s="14">
        <v>2</v>
      </c>
      <c r="G233" s="14">
        <v>2</v>
      </c>
      <c r="H233" s="14">
        <v>51</v>
      </c>
      <c r="I233" s="14">
        <v>23</v>
      </c>
      <c r="J233" s="14">
        <v>0</v>
      </c>
      <c r="K233" s="14">
        <v>0</v>
      </c>
      <c r="L233" s="14">
        <v>0</v>
      </c>
      <c r="M233" s="14">
        <v>0</v>
      </c>
      <c r="N233" s="14">
        <v>4</v>
      </c>
      <c r="O233" s="14">
        <v>0</v>
      </c>
      <c r="P233" s="24">
        <v>23</v>
      </c>
    </row>
    <row r="234" spans="1:16" ht="22.5" x14ac:dyDescent="0.25">
      <c r="A234" s="30" t="s">
        <v>748</v>
      </c>
      <c r="B234" s="30" t="s">
        <v>749</v>
      </c>
      <c r="C234" s="14">
        <v>14</v>
      </c>
      <c r="D234" s="14">
        <v>16</v>
      </c>
      <c r="E234" s="31">
        <v>-0.125</v>
      </c>
      <c r="F234" s="14">
        <v>1</v>
      </c>
      <c r="G234" s="14">
        <v>1</v>
      </c>
      <c r="H234" s="14">
        <v>5</v>
      </c>
      <c r="I234" s="14">
        <v>6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2</v>
      </c>
    </row>
    <row r="235" spans="1:16" ht="33.75" x14ac:dyDescent="0.25">
      <c r="A235" s="30" t="s">
        <v>750</v>
      </c>
      <c r="B235" s="30" t="s">
        <v>751</v>
      </c>
      <c r="C235" s="14">
        <v>12</v>
      </c>
      <c r="D235" s="14">
        <v>15</v>
      </c>
      <c r="E235" s="31">
        <v>-0.2</v>
      </c>
      <c r="F235" s="14">
        <v>0</v>
      </c>
      <c r="G235" s="14">
        <v>0</v>
      </c>
      <c r="H235" s="14">
        <v>10</v>
      </c>
      <c r="I235" s="14">
        <v>12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3</v>
      </c>
    </row>
    <row r="236" spans="1:16" x14ac:dyDescent="0.25">
      <c r="A236" s="30" t="s">
        <v>752</v>
      </c>
      <c r="B236" s="30" t="s">
        <v>753</v>
      </c>
      <c r="C236" s="14">
        <v>11</v>
      </c>
      <c r="D236" s="14">
        <v>24</v>
      </c>
      <c r="E236" s="31">
        <v>-0.54166666666666696</v>
      </c>
      <c r="F236" s="14">
        <v>0</v>
      </c>
      <c r="G236" s="14">
        <v>0</v>
      </c>
      <c r="H236" s="14">
        <v>6</v>
      </c>
      <c r="I236" s="14">
        <v>3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8</v>
      </c>
    </row>
    <row r="237" spans="1:16" ht="22.5" x14ac:dyDescent="0.25">
      <c r="A237" s="30" t="s">
        <v>754</v>
      </c>
      <c r="B237" s="30" t="s">
        <v>755</v>
      </c>
      <c r="C237" s="14">
        <v>1</v>
      </c>
      <c r="D237" s="14">
        <v>1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4949</v>
      </c>
      <c r="D238" s="14">
        <v>5086</v>
      </c>
      <c r="E238" s="31">
        <v>-2.6936688950059001E-2</v>
      </c>
      <c r="F238" s="14">
        <v>931</v>
      </c>
      <c r="G238" s="14">
        <v>635</v>
      </c>
      <c r="H238" s="14">
        <v>1912</v>
      </c>
      <c r="I238" s="14">
        <v>1620</v>
      </c>
      <c r="J238" s="14">
        <v>0</v>
      </c>
      <c r="K238" s="14">
        <v>0</v>
      </c>
      <c r="L238" s="14">
        <v>3</v>
      </c>
      <c r="M238" s="14">
        <v>1</v>
      </c>
      <c r="N238" s="14">
        <v>0</v>
      </c>
      <c r="O238" s="14">
        <v>65</v>
      </c>
      <c r="P238" s="24">
        <v>2114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1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1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1</v>
      </c>
      <c r="D241" s="14">
        <v>2</v>
      </c>
      <c r="E241" s="31">
        <v>-0.5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8</v>
      </c>
      <c r="D242" s="14">
        <v>3</v>
      </c>
      <c r="E242" s="31">
        <v>1.6666666666666701</v>
      </c>
      <c r="F242" s="14">
        <v>0</v>
      </c>
      <c r="G242" s="14">
        <v>1</v>
      </c>
      <c r="H242" s="14">
        <v>6</v>
      </c>
      <c r="I242" s="14">
        <v>2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4</v>
      </c>
    </row>
    <row r="243" spans="1:16" ht="33.75" x14ac:dyDescent="0.25">
      <c r="A243" s="30" t="s">
        <v>766</v>
      </c>
      <c r="B243" s="30" t="s">
        <v>767</v>
      </c>
      <c r="C243" s="14">
        <v>1</v>
      </c>
      <c r="D243" s="14">
        <v>1</v>
      </c>
      <c r="E243" s="31">
        <v>0</v>
      </c>
      <c r="F243" s="14">
        <v>0</v>
      </c>
      <c r="G243" s="14">
        <v>0</v>
      </c>
      <c r="H243" s="14">
        <v>1</v>
      </c>
      <c r="I243" s="14">
        <v>1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9" t="s">
        <v>768</v>
      </c>
      <c r="B244" s="190"/>
      <c r="C244" s="27">
        <v>49</v>
      </c>
      <c r="D244" s="27">
        <v>74</v>
      </c>
      <c r="E244" s="28">
        <v>-0.337837837837838</v>
      </c>
      <c r="F244" s="27">
        <v>0</v>
      </c>
      <c r="G244" s="27">
        <v>1</v>
      </c>
      <c r="H244" s="27">
        <v>12</v>
      </c>
      <c r="I244" s="27">
        <v>29</v>
      </c>
      <c r="J244" s="27">
        <v>1</v>
      </c>
      <c r="K244" s="27">
        <v>1</v>
      </c>
      <c r="L244" s="27">
        <v>0</v>
      </c>
      <c r="M244" s="27">
        <v>1</v>
      </c>
      <c r="N244" s="27">
        <v>9</v>
      </c>
      <c r="O244" s="27">
        <v>8</v>
      </c>
      <c r="P244" s="29">
        <v>39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2</v>
      </c>
      <c r="E247" s="31">
        <v>-1</v>
      </c>
      <c r="F247" s="14">
        <v>0</v>
      </c>
      <c r="G247" s="14">
        <v>0</v>
      </c>
      <c r="H247" s="14">
        <v>1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3</v>
      </c>
      <c r="D248" s="14">
        <v>1</v>
      </c>
      <c r="E248" s="31">
        <v>2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1</v>
      </c>
    </row>
    <row r="249" spans="1:16" x14ac:dyDescent="0.25">
      <c r="A249" s="30" t="s">
        <v>777</v>
      </c>
      <c r="B249" s="30" t="s">
        <v>778</v>
      </c>
      <c r="C249" s="14">
        <v>23</v>
      </c>
      <c r="D249" s="14">
        <v>53</v>
      </c>
      <c r="E249" s="31">
        <v>-0.56603773584905703</v>
      </c>
      <c r="F249" s="14">
        <v>0</v>
      </c>
      <c r="G249" s="14">
        <v>0</v>
      </c>
      <c r="H249" s="14">
        <v>9</v>
      </c>
      <c r="I249" s="14">
        <v>11</v>
      </c>
      <c r="J249" s="14">
        <v>0</v>
      </c>
      <c r="K249" s="14">
        <v>0</v>
      </c>
      <c r="L249" s="14">
        <v>0</v>
      </c>
      <c r="M249" s="14">
        <v>0</v>
      </c>
      <c r="N249" s="14">
        <v>9</v>
      </c>
      <c r="O249" s="14">
        <v>0</v>
      </c>
      <c r="P249" s="24">
        <v>2</v>
      </c>
    </row>
    <row r="250" spans="1:16" ht="22.5" x14ac:dyDescent="0.25">
      <c r="A250" s="30" t="s">
        <v>779</v>
      </c>
      <c r="B250" s="30" t="s">
        <v>780</v>
      </c>
      <c r="C250" s="14">
        <v>1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2</v>
      </c>
      <c r="D251" s="14">
        <v>1</v>
      </c>
      <c r="E251" s="31">
        <v>1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4</v>
      </c>
      <c r="D252" s="14">
        <v>1</v>
      </c>
      <c r="E252" s="31">
        <v>3</v>
      </c>
      <c r="F252" s="14">
        <v>0</v>
      </c>
      <c r="G252" s="14">
        <v>1</v>
      </c>
      <c r="H252" s="14">
        <v>1</v>
      </c>
      <c r="I252" s="14">
        <v>8</v>
      </c>
      <c r="J252" s="14">
        <v>0</v>
      </c>
      <c r="K252" s="14">
        <v>1</v>
      </c>
      <c r="L252" s="14">
        <v>0</v>
      </c>
      <c r="M252" s="14">
        <v>0</v>
      </c>
      <c r="N252" s="14">
        <v>0</v>
      </c>
      <c r="O252" s="14">
        <v>0</v>
      </c>
      <c r="P252" s="24">
        <v>6</v>
      </c>
    </row>
    <row r="253" spans="1:16" ht="22.5" x14ac:dyDescent="0.25">
      <c r="A253" s="30" t="s">
        <v>785</v>
      </c>
      <c r="B253" s="30" t="s">
        <v>786</v>
      </c>
      <c r="C253" s="14">
        <v>5</v>
      </c>
      <c r="D253" s="14">
        <v>5</v>
      </c>
      <c r="E253" s="31">
        <v>0</v>
      </c>
      <c r="F253" s="14">
        <v>0</v>
      </c>
      <c r="G253" s="14">
        <v>0</v>
      </c>
      <c r="H253" s="14">
        <v>0</v>
      </c>
      <c r="I253" s="14">
        <v>6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8</v>
      </c>
      <c r="P253" s="24">
        <v>30</v>
      </c>
    </row>
    <row r="254" spans="1:16" ht="22.5" x14ac:dyDescent="0.25">
      <c r="A254" s="30" t="s">
        <v>787</v>
      </c>
      <c r="B254" s="30" t="s">
        <v>788</v>
      </c>
      <c r="C254" s="14">
        <v>4</v>
      </c>
      <c r="D254" s="14">
        <v>1</v>
      </c>
      <c r="E254" s="31">
        <v>3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1</v>
      </c>
      <c r="D255" s="14">
        <v>7</v>
      </c>
      <c r="E255" s="31">
        <v>-0.85714285714285698</v>
      </c>
      <c r="F255" s="14">
        <v>0</v>
      </c>
      <c r="G255" s="14">
        <v>0</v>
      </c>
      <c r="H255" s="14">
        <v>1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2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1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1</v>
      </c>
      <c r="J258" s="14">
        <v>1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1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1</v>
      </c>
      <c r="E261" s="31">
        <v>-1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2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1</v>
      </c>
      <c r="E263" s="31">
        <v>-1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1</v>
      </c>
      <c r="E265" s="31">
        <v>-1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1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2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1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9" t="s">
        <v>821</v>
      </c>
      <c r="B271" s="190"/>
      <c r="C271" s="27">
        <v>3101</v>
      </c>
      <c r="D271" s="27">
        <v>3491</v>
      </c>
      <c r="E271" s="28">
        <v>-0.111715840733314</v>
      </c>
      <c r="F271" s="27">
        <v>465</v>
      </c>
      <c r="G271" s="27">
        <v>282</v>
      </c>
      <c r="H271" s="27">
        <v>2210</v>
      </c>
      <c r="I271" s="27">
        <v>2153</v>
      </c>
      <c r="J271" s="27">
        <v>0</v>
      </c>
      <c r="K271" s="27">
        <v>12</v>
      </c>
      <c r="L271" s="27">
        <v>0</v>
      </c>
      <c r="M271" s="27">
        <v>1</v>
      </c>
      <c r="N271" s="27">
        <v>5</v>
      </c>
      <c r="O271" s="27">
        <v>33</v>
      </c>
      <c r="P271" s="29">
        <v>1914</v>
      </c>
    </row>
    <row r="272" spans="1:16" x14ac:dyDescent="0.25">
      <c r="A272" s="30" t="s">
        <v>822</v>
      </c>
      <c r="B272" s="30" t="s">
        <v>823</v>
      </c>
      <c r="C272" s="14">
        <v>1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1522</v>
      </c>
      <c r="D273" s="14">
        <v>1792</v>
      </c>
      <c r="E273" s="31">
        <v>-0.15066964285714299</v>
      </c>
      <c r="F273" s="14">
        <v>210</v>
      </c>
      <c r="G273" s="14">
        <v>134</v>
      </c>
      <c r="H273" s="14">
        <v>1453</v>
      </c>
      <c r="I273" s="14">
        <v>1300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6</v>
      </c>
      <c r="P273" s="24">
        <v>940</v>
      </c>
    </row>
    <row r="274" spans="1:16" ht="33.75" x14ac:dyDescent="0.25">
      <c r="A274" s="30" t="s">
        <v>826</v>
      </c>
      <c r="B274" s="30" t="s">
        <v>827</v>
      </c>
      <c r="C274" s="14">
        <v>1352</v>
      </c>
      <c r="D274" s="14">
        <v>1464</v>
      </c>
      <c r="E274" s="31">
        <v>-7.6502732240437202E-2</v>
      </c>
      <c r="F274" s="14">
        <v>239</v>
      </c>
      <c r="G274" s="14">
        <v>144</v>
      </c>
      <c r="H274" s="14">
        <v>659</v>
      </c>
      <c r="I274" s="14">
        <v>728</v>
      </c>
      <c r="J274" s="14">
        <v>0</v>
      </c>
      <c r="K274" s="14">
        <v>1</v>
      </c>
      <c r="L274" s="14">
        <v>0</v>
      </c>
      <c r="M274" s="14">
        <v>0</v>
      </c>
      <c r="N274" s="14">
        <v>4</v>
      </c>
      <c r="O274" s="14">
        <v>2</v>
      </c>
      <c r="P274" s="24">
        <v>864</v>
      </c>
    </row>
    <row r="275" spans="1:16" ht="22.5" x14ac:dyDescent="0.25">
      <c r="A275" s="30" t="s">
        <v>828</v>
      </c>
      <c r="B275" s="30" t="s">
        <v>829</v>
      </c>
      <c r="C275" s="14">
        <v>4</v>
      </c>
      <c r="D275" s="14">
        <v>11</v>
      </c>
      <c r="E275" s="31">
        <v>-0.63636363636363602</v>
      </c>
      <c r="F275" s="14">
        <v>1</v>
      </c>
      <c r="G275" s="14">
        <v>0</v>
      </c>
      <c r="H275" s="14">
        <v>2</v>
      </c>
      <c r="I275" s="14">
        <v>5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11</v>
      </c>
    </row>
    <row r="276" spans="1:16" x14ac:dyDescent="0.25">
      <c r="A276" s="30" t="s">
        <v>830</v>
      </c>
      <c r="B276" s="30" t="s">
        <v>831</v>
      </c>
      <c r="C276" s="14">
        <v>40</v>
      </c>
      <c r="D276" s="14">
        <v>48</v>
      </c>
      <c r="E276" s="31">
        <v>-0.16666666666666699</v>
      </c>
      <c r="F276" s="14">
        <v>7</v>
      </c>
      <c r="G276" s="14">
        <v>2</v>
      </c>
      <c r="H276" s="14">
        <v>9</v>
      </c>
      <c r="I276" s="14">
        <v>7</v>
      </c>
      <c r="J276" s="14">
        <v>0</v>
      </c>
      <c r="K276" s="14">
        <v>1</v>
      </c>
      <c r="L276" s="14">
        <v>0</v>
      </c>
      <c r="M276" s="14">
        <v>0</v>
      </c>
      <c r="N276" s="14">
        <v>0</v>
      </c>
      <c r="O276" s="14">
        <v>0</v>
      </c>
      <c r="P276" s="24">
        <v>9</v>
      </c>
    </row>
    <row r="277" spans="1:16" ht="22.5" x14ac:dyDescent="0.25">
      <c r="A277" s="30" t="s">
        <v>832</v>
      </c>
      <c r="B277" s="30" t="s">
        <v>833</v>
      </c>
      <c r="C277" s="14">
        <v>67</v>
      </c>
      <c r="D277" s="14">
        <v>52</v>
      </c>
      <c r="E277" s="31">
        <v>0.28846153846153799</v>
      </c>
      <c r="F277" s="14">
        <v>2</v>
      </c>
      <c r="G277" s="14">
        <v>0</v>
      </c>
      <c r="H277" s="14">
        <v>30</v>
      </c>
      <c r="I277" s="14">
        <v>44</v>
      </c>
      <c r="J277" s="14">
        <v>0</v>
      </c>
      <c r="K277" s="14">
        <v>2</v>
      </c>
      <c r="L277" s="14">
        <v>0</v>
      </c>
      <c r="M277" s="14">
        <v>0</v>
      </c>
      <c r="N277" s="14">
        <v>0</v>
      </c>
      <c r="O277" s="14">
        <v>2</v>
      </c>
      <c r="P277" s="24">
        <v>49</v>
      </c>
    </row>
    <row r="278" spans="1:16" ht="22.5" x14ac:dyDescent="0.25">
      <c r="A278" s="30" t="s">
        <v>834</v>
      </c>
      <c r="B278" s="30" t="s">
        <v>835</v>
      </c>
      <c r="C278" s="14">
        <v>73</v>
      </c>
      <c r="D278" s="14">
        <v>71</v>
      </c>
      <c r="E278" s="31">
        <v>2.8169014084507001E-2</v>
      </c>
      <c r="F278" s="14">
        <v>6</v>
      </c>
      <c r="G278" s="14">
        <v>1</v>
      </c>
      <c r="H278" s="14">
        <v>47</v>
      </c>
      <c r="I278" s="14">
        <v>35</v>
      </c>
      <c r="J278" s="14">
        <v>0</v>
      </c>
      <c r="K278" s="14">
        <v>2</v>
      </c>
      <c r="L278" s="14">
        <v>0</v>
      </c>
      <c r="M278" s="14">
        <v>1</v>
      </c>
      <c r="N278" s="14">
        <v>1</v>
      </c>
      <c r="O278" s="14">
        <v>3</v>
      </c>
      <c r="P278" s="24">
        <v>27</v>
      </c>
    </row>
    <row r="279" spans="1:16" ht="22.5" x14ac:dyDescent="0.25">
      <c r="A279" s="30" t="s">
        <v>836</v>
      </c>
      <c r="B279" s="30" t="s">
        <v>837</v>
      </c>
      <c r="C279" s="14">
        <v>1</v>
      </c>
      <c r="D279" s="14">
        <v>2</v>
      </c>
      <c r="E279" s="31">
        <v>-0.5</v>
      </c>
      <c r="F279" s="14">
        <v>0</v>
      </c>
      <c r="G279" s="14">
        <v>0</v>
      </c>
      <c r="H279" s="14">
        <v>1</v>
      </c>
      <c r="I279" s="14">
        <v>0</v>
      </c>
      <c r="J279" s="14">
        <v>0</v>
      </c>
      <c r="K279" s="14">
        <v>1</v>
      </c>
      <c r="L279" s="14">
        <v>0</v>
      </c>
      <c r="M279" s="14">
        <v>0</v>
      </c>
      <c r="N279" s="14">
        <v>0</v>
      </c>
      <c r="O279" s="14">
        <v>1</v>
      </c>
      <c r="P279" s="24">
        <v>2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2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1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4</v>
      </c>
      <c r="D288" s="14">
        <v>2</v>
      </c>
      <c r="E288" s="31">
        <v>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6</v>
      </c>
      <c r="E289" s="31">
        <v>-1</v>
      </c>
      <c r="F289" s="14">
        <v>0</v>
      </c>
      <c r="G289" s="14">
        <v>0</v>
      </c>
      <c r="H289" s="14">
        <v>2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1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3</v>
      </c>
      <c r="D291" s="14">
        <v>7</v>
      </c>
      <c r="E291" s="31">
        <v>-0.57142857142857095</v>
      </c>
      <c r="F291" s="14">
        <v>0</v>
      </c>
      <c r="G291" s="14">
        <v>0</v>
      </c>
      <c r="H291" s="14">
        <v>0</v>
      </c>
      <c r="I291" s="14">
        <v>12</v>
      </c>
      <c r="J291" s="14">
        <v>0</v>
      </c>
      <c r="K291" s="14">
        <v>1</v>
      </c>
      <c r="L291" s="14">
        <v>0</v>
      </c>
      <c r="M291" s="14">
        <v>0</v>
      </c>
      <c r="N291" s="14">
        <v>0</v>
      </c>
      <c r="O291" s="14">
        <v>0</v>
      </c>
      <c r="P291" s="24">
        <v>6</v>
      </c>
    </row>
    <row r="292" spans="1:16" ht="22.5" x14ac:dyDescent="0.25">
      <c r="A292" s="30" t="s">
        <v>862</v>
      </c>
      <c r="B292" s="30" t="s">
        <v>863</v>
      </c>
      <c r="C292" s="14">
        <v>1</v>
      </c>
      <c r="D292" s="14">
        <v>1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1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26</v>
      </c>
      <c r="D294" s="14">
        <v>24</v>
      </c>
      <c r="E294" s="31">
        <v>8.3333333333333301E-2</v>
      </c>
      <c r="F294" s="14">
        <v>0</v>
      </c>
      <c r="G294" s="14">
        <v>0</v>
      </c>
      <c r="H294" s="14">
        <v>7</v>
      </c>
      <c r="I294" s="14">
        <v>20</v>
      </c>
      <c r="J294" s="14">
        <v>0</v>
      </c>
      <c r="K294" s="14">
        <v>2</v>
      </c>
      <c r="L294" s="14">
        <v>0</v>
      </c>
      <c r="M294" s="14">
        <v>0</v>
      </c>
      <c r="N294" s="14">
        <v>0</v>
      </c>
      <c r="O294" s="14">
        <v>19</v>
      </c>
      <c r="P294" s="24">
        <v>5</v>
      </c>
    </row>
    <row r="295" spans="1:16" ht="22.5" x14ac:dyDescent="0.25">
      <c r="A295" s="30" t="s">
        <v>868</v>
      </c>
      <c r="B295" s="30" t="s">
        <v>869</v>
      </c>
      <c r="C295" s="14">
        <v>5</v>
      </c>
      <c r="D295" s="14">
        <v>9</v>
      </c>
      <c r="E295" s="31">
        <v>-0.44444444444444398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1</v>
      </c>
      <c r="E296" s="31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1</v>
      </c>
      <c r="E298" s="31">
        <v>-1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1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9" t="s">
        <v>880</v>
      </c>
      <c r="B301" s="190"/>
      <c r="C301" s="27">
        <v>4</v>
      </c>
      <c r="D301" s="27">
        <v>5</v>
      </c>
      <c r="E301" s="28">
        <v>-0.2</v>
      </c>
      <c r="F301" s="27">
        <v>0</v>
      </c>
      <c r="G301" s="27">
        <v>0</v>
      </c>
      <c r="H301" s="27">
        <v>0</v>
      </c>
      <c r="I301" s="27">
        <v>1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2</v>
      </c>
      <c r="E303" s="31">
        <v>-1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4</v>
      </c>
      <c r="D304" s="14">
        <v>3</v>
      </c>
      <c r="E304" s="31">
        <v>0.33333333333333298</v>
      </c>
      <c r="F304" s="14">
        <v>0</v>
      </c>
      <c r="G304" s="14">
        <v>0</v>
      </c>
      <c r="H304" s="14">
        <v>0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9" t="s">
        <v>887</v>
      </c>
      <c r="B305" s="190"/>
      <c r="C305" s="27">
        <v>21</v>
      </c>
      <c r="D305" s="27">
        <v>24</v>
      </c>
      <c r="E305" s="28">
        <v>-0.125</v>
      </c>
      <c r="F305" s="27">
        <v>0</v>
      </c>
      <c r="G305" s="27">
        <v>0</v>
      </c>
      <c r="H305" s="27">
        <v>1</v>
      </c>
      <c r="I305" s="27">
        <v>1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2</v>
      </c>
    </row>
    <row r="306" spans="1:16" x14ac:dyDescent="0.25">
      <c r="A306" s="30" t="s">
        <v>888</v>
      </c>
      <c r="B306" s="30" t="s">
        <v>889</v>
      </c>
      <c r="C306" s="14">
        <v>10</v>
      </c>
      <c r="D306" s="14">
        <v>8</v>
      </c>
      <c r="E306" s="31">
        <v>0.25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1</v>
      </c>
    </row>
    <row r="307" spans="1:16" x14ac:dyDescent="0.25">
      <c r="A307" s="30" t="s">
        <v>890</v>
      </c>
      <c r="B307" s="30" t="s">
        <v>891</v>
      </c>
      <c r="C307" s="14">
        <v>1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10</v>
      </c>
      <c r="D308" s="14">
        <v>16</v>
      </c>
      <c r="E308" s="31">
        <v>-0.375</v>
      </c>
      <c r="F308" s="14">
        <v>0</v>
      </c>
      <c r="G308" s="14">
        <v>0</v>
      </c>
      <c r="H308" s="14">
        <v>1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1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9" t="s">
        <v>900</v>
      </c>
      <c r="B312" s="190"/>
      <c r="C312" s="27">
        <v>23</v>
      </c>
      <c r="D312" s="27">
        <v>12</v>
      </c>
      <c r="E312" s="28">
        <v>0.91666666666666696</v>
      </c>
      <c r="F312" s="27">
        <v>1</v>
      </c>
      <c r="G312" s="27">
        <v>0</v>
      </c>
      <c r="H312" s="27">
        <v>6</v>
      </c>
      <c r="I312" s="27">
        <v>9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3</v>
      </c>
      <c r="P312" s="29">
        <v>4</v>
      </c>
    </row>
    <row r="313" spans="1:16" x14ac:dyDescent="0.25">
      <c r="A313" s="30" t="s">
        <v>901</v>
      </c>
      <c r="B313" s="30" t="s">
        <v>902</v>
      </c>
      <c r="C313" s="14">
        <v>18</v>
      </c>
      <c r="D313" s="14">
        <v>11</v>
      </c>
      <c r="E313" s="31">
        <v>0.63636363636363602</v>
      </c>
      <c r="F313" s="14">
        <v>0</v>
      </c>
      <c r="G313" s="14">
        <v>0</v>
      </c>
      <c r="H313" s="14">
        <v>5</v>
      </c>
      <c r="I313" s="14">
        <v>7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3</v>
      </c>
      <c r="P313" s="24">
        <v>2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4</v>
      </c>
      <c r="D315" s="14">
        <v>1</v>
      </c>
      <c r="E315" s="31">
        <v>3</v>
      </c>
      <c r="F315" s="14">
        <v>1</v>
      </c>
      <c r="G315" s="14">
        <v>0</v>
      </c>
      <c r="H315" s="14">
        <v>1</v>
      </c>
      <c r="I315" s="14">
        <v>2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2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1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9" t="s">
        <v>911</v>
      </c>
      <c r="B318" s="190"/>
      <c r="C318" s="27">
        <v>6</v>
      </c>
      <c r="D318" s="27">
        <v>22</v>
      </c>
      <c r="E318" s="28">
        <v>-0.72727272727272696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2</v>
      </c>
    </row>
    <row r="319" spans="1:16" x14ac:dyDescent="0.25">
      <c r="A319" s="30" t="s">
        <v>912</v>
      </c>
      <c r="B319" s="30" t="s">
        <v>913</v>
      </c>
      <c r="C319" s="14">
        <v>6</v>
      </c>
      <c r="D319" s="14">
        <v>22</v>
      </c>
      <c r="E319" s="31">
        <v>-0.72727272727272696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2</v>
      </c>
    </row>
    <row r="320" spans="1:16" x14ac:dyDescent="0.25">
      <c r="A320" s="189" t="s">
        <v>914</v>
      </c>
      <c r="B320" s="190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9" t="s">
        <v>919</v>
      </c>
      <c r="B323" s="190"/>
      <c r="C323" s="27">
        <v>36006</v>
      </c>
      <c r="D323" s="27">
        <v>33235</v>
      </c>
      <c r="E323" s="28">
        <v>8.3375959079283898E-2</v>
      </c>
      <c r="F323" s="27">
        <v>170</v>
      </c>
      <c r="G323" s="27">
        <v>0</v>
      </c>
      <c r="H323" s="27">
        <v>643</v>
      </c>
      <c r="I323" s="27">
        <v>0</v>
      </c>
      <c r="J323" s="27">
        <v>8</v>
      </c>
      <c r="K323" s="27">
        <v>0</v>
      </c>
      <c r="L323" s="27">
        <v>3</v>
      </c>
      <c r="M323" s="27">
        <v>0</v>
      </c>
      <c r="N323" s="27">
        <v>140</v>
      </c>
      <c r="O323" s="27">
        <v>20</v>
      </c>
      <c r="P323" s="29">
        <v>26</v>
      </c>
    </row>
    <row r="324" spans="1:16" x14ac:dyDescent="0.25">
      <c r="A324" s="30" t="s">
        <v>920</v>
      </c>
      <c r="B324" s="30" t="s">
        <v>921</v>
      </c>
      <c r="C324" s="14">
        <v>36006</v>
      </c>
      <c r="D324" s="14">
        <v>33235</v>
      </c>
      <c r="E324" s="31">
        <v>8.3375959079283898E-2</v>
      </c>
      <c r="F324" s="14">
        <v>170</v>
      </c>
      <c r="G324" s="14">
        <v>0</v>
      </c>
      <c r="H324" s="14">
        <v>643</v>
      </c>
      <c r="I324" s="14">
        <v>0</v>
      </c>
      <c r="J324" s="14">
        <v>8</v>
      </c>
      <c r="K324" s="14">
        <v>0</v>
      </c>
      <c r="L324" s="14">
        <v>3</v>
      </c>
      <c r="M324" s="14">
        <v>0</v>
      </c>
      <c r="N324" s="14">
        <v>140</v>
      </c>
      <c r="O324" s="14">
        <v>20</v>
      </c>
      <c r="P324" s="24">
        <v>26</v>
      </c>
    </row>
    <row r="325" spans="1:16" x14ac:dyDescent="0.25">
      <c r="A325" s="189" t="s">
        <v>922</v>
      </c>
      <c r="B325" s="190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2</v>
      </c>
      <c r="J325" s="27">
        <v>0</v>
      </c>
      <c r="K325" s="27">
        <v>1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2</v>
      </c>
      <c r="J328" s="14">
        <v>0</v>
      </c>
      <c r="K328" s="14">
        <v>1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9" t="s">
        <v>945</v>
      </c>
      <c r="B337" s="190"/>
      <c r="C337" s="27">
        <v>1</v>
      </c>
      <c r="D337" s="27">
        <v>1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1</v>
      </c>
      <c r="D338" s="14">
        <v>1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9" t="s">
        <v>948</v>
      </c>
      <c r="B339" s="190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1" t="s">
        <v>951</v>
      </c>
      <c r="B341" s="192"/>
      <c r="C341" s="32">
        <v>160368</v>
      </c>
      <c r="D341" s="32">
        <v>152981</v>
      </c>
      <c r="E341" s="33">
        <v>4.8287042181708803E-2</v>
      </c>
      <c r="F341" s="32">
        <v>28744</v>
      </c>
      <c r="G341" s="32">
        <v>17003</v>
      </c>
      <c r="H341" s="32">
        <v>31645</v>
      </c>
      <c r="I341" s="32">
        <v>23499</v>
      </c>
      <c r="J341" s="32">
        <v>346</v>
      </c>
      <c r="K341" s="32">
        <v>438</v>
      </c>
      <c r="L341" s="32">
        <v>49</v>
      </c>
      <c r="M341" s="32">
        <v>49</v>
      </c>
      <c r="N341" s="32">
        <v>1187</v>
      </c>
      <c r="O341" s="32">
        <v>2351</v>
      </c>
      <c r="P341" s="32">
        <v>35877</v>
      </c>
    </row>
  </sheetData>
  <sheetProtection algorithmName="SHA-512" hashValue="9MHAK87SpUoPD1owlq3fdlZNE0Nr1xNMKAnxLjZUfnBBM6/OwCgmxhJ3HCudyoxPM2DHop0i5VhW+Oo/stuFcQ==" saltValue="ECcYQvbpOVj1AQ76PjT29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9" t="s">
        <v>954</v>
      </c>
      <c r="B5" s="13" t="s">
        <v>955</v>
      </c>
      <c r="C5" s="24">
        <v>34</v>
      </c>
    </row>
    <row r="6" spans="1:3" x14ac:dyDescent="0.25">
      <c r="A6" s="180"/>
      <c r="B6" s="13" t="s">
        <v>329</v>
      </c>
      <c r="C6" s="24">
        <v>2598</v>
      </c>
    </row>
    <row r="7" spans="1:3" x14ac:dyDescent="0.25">
      <c r="A7" s="180"/>
      <c r="B7" s="13" t="s">
        <v>956</v>
      </c>
      <c r="C7" s="24">
        <v>157</v>
      </c>
    </row>
    <row r="8" spans="1:3" x14ac:dyDescent="0.25">
      <c r="A8" s="180"/>
      <c r="B8" s="13" t="s">
        <v>957</v>
      </c>
      <c r="C8" s="24">
        <v>268</v>
      </c>
    </row>
    <row r="9" spans="1:3" x14ac:dyDescent="0.25">
      <c r="A9" s="180"/>
      <c r="B9" s="13" t="s">
        <v>958</v>
      </c>
      <c r="C9" s="24">
        <v>264</v>
      </c>
    </row>
    <row r="10" spans="1:3" x14ac:dyDescent="0.25">
      <c r="A10" s="180"/>
      <c r="B10" s="13" t="s">
        <v>959</v>
      </c>
      <c r="C10" s="24">
        <v>928</v>
      </c>
    </row>
    <row r="11" spans="1:3" x14ac:dyDescent="0.25">
      <c r="A11" s="180"/>
      <c r="B11" s="13" t="s">
        <v>960</v>
      </c>
      <c r="C11" s="24">
        <v>1904</v>
      </c>
    </row>
    <row r="12" spans="1:3" x14ac:dyDescent="0.25">
      <c r="A12" s="180"/>
      <c r="B12" s="13" t="s">
        <v>513</v>
      </c>
      <c r="C12" s="24">
        <v>336</v>
      </c>
    </row>
    <row r="13" spans="1:3" x14ac:dyDescent="0.25">
      <c r="A13" s="180"/>
      <c r="B13" s="13" t="s">
        <v>961</v>
      </c>
      <c r="C13" s="24">
        <v>153</v>
      </c>
    </row>
    <row r="14" spans="1:3" x14ac:dyDescent="0.25">
      <c r="A14" s="180"/>
      <c r="B14" s="13" t="s">
        <v>962</v>
      </c>
      <c r="C14" s="24">
        <v>19</v>
      </c>
    </row>
    <row r="15" spans="1:3" x14ac:dyDescent="0.25">
      <c r="A15" s="180"/>
      <c r="B15" s="13" t="s">
        <v>646</v>
      </c>
      <c r="C15" s="24">
        <v>7</v>
      </c>
    </row>
    <row r="16" spans="1:3" x14ac:dyDescent="0.25">
      <c r="A16" s="180"/>
      <c r="B16" s="13" t="s">
        <v>963</v>
      </c>
      <c r="C16" s="24">
        <v>177</v>
      </c>
    </row>
    <row r="17" spans="1:3" x14ac:dyDescent="0.25">
      <c r="A17" s="180"/>
      <c r="B17" s="13" t="s">
        <v>964</v>
      </c>
      <c r="C17" s="24">
        <v>677</v>
      </c>
    </row>
    <row r="18" spans="1:3" x14ac:dyDescent="0.25">
      <c r="A18" s="180"/>
      <c r="B18" s="13" t="s">
        <v>965</v>
      </c>
      <c r="C18" s="24">
        <v>113</v>
      </c>
    </row>
    <row r="19" spans="1:3" x14ac:dyDescent="0.25">
      <c r="A19" s="181"/>
      <c r="B19" s="13" t="s">
        <v>106</v>
      </c>
      <c r="C19" s="24">
        <v>3423</v>
      </c>
    </row>
    <row r="20" spans="1:3" x14ac:dyDescent="0.25">
      <c r="A20" s="179" t="s">
        <v>966</v>
      </c>
      <c r="B20" s="13" t="s">
        <v>967</v>
      </c>
      <c r="C20" s="24">
        <v>245</v>
      </c>
    </row>
    <row r="21" spans="1:3" x14ac:dyDescent="0.25">
      <c r="A21" s="181"/>
      <c r="B21" s="13" t="s">
        <v>968</v>
      </c>
      <c r="C21" s="24">
        <v>169</v>
      </c>
    </row>
    <row r="22" spans="1:3" x14ac:dyDescent="0.25">
      <c r="A22" s="179" t="s">
        <v>969</v>
      </c>
      <c r="B22" s="13" t="s">
        <v>970</v>
      </c>
      <c r="C22" s="23"/>
    </row>
    <row r="23" spans="1:3" x14ac:dyDescent="0.25">
      <c r="A23" s="180"/>
      <c r="B23" s="13" t="s">
        <v>971</v>
      </c>
      <c r="C23" s="23"/>
    </row>
    <row r="24" spans="1:3" x14ac:dyDescent="0.25">
      <c r="A24" s="181"/>
      <c r="B24" s="13" t="s">
        <v>972</v>
      </c>
      <c r="C24" s="23"/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4">
        <v>2157</v>
      </c>
    </row>
    <row r="29" spans="1:3" x14ac:dyDescent="0.25">
      <c r="A29" s="179" t="s">
        <v>975</v>
      </c>
      <c r="B29" s="13" t="s">
        <v>976</v>
      </c>
      <c r="C29" s="24">
        <v>223</v>
      </c>
    </row>
    <row r="30" spans="1:3" x14ac:dyDescent="0.25">
      <c r="A30" s="180"/>
      <c r="B30" s="13" t="s">
        <v>977</v>
      </c>
      <c r="C30" s="24">
        <v>415</v>
      </c>
    </row>
    <row r="31" spans="1:3" x14ac:dyDescent="0.25">
      <c r="A31" s="180"/>
      <c r="B31" s="13" t="s">
        <v>978</v>
      </c>
      <c r="C31" s="24">
        <v>37</v>
      </c>
    </row>
    <row r="32" spans="1:3" x14ac:dyDescent="0.25">
      <c r="A32" s="181"/>
      <c r="B32" s="13" t="s">
        <v>979</v>
      </c>
      <c r="C32" s="24">
        <v>102</v>
      </c>
    </row>
    <row r="33" spans="1:3" x14ac:dyDescent="0.25">
      <c r="A33" s="12" t="s">
        <v>980</v>
      </c>
      <c r="B33" s="17"/>
      <c r="C33" s="24">
        <v>14</v>
      </c>
    </row>
    <row r="34" spans="1:3" x14ac:dyDescent="0.25">
      <c r="A34" s="12" t="s">
        <v>981</v>
      </c>
      <c r="B34" s="17"/>
      <c r="C34" s="24">
        <v>1916</v>
      </c>
    </row>
    <row r="35" spans="1:3" x14ac:dyDescent="0.25">
      <c r="A35" s="12" t="s">
        <v>982</v>
      </c>
      <c r="B35" s="17"/>
      <c r="C35" s="24">
        <v>321</v>
      </c>
    </row>
    <row r="36" spans="1:3" x14ac:dyDescent="0.25">
      <c r="A36" s="12" t="s">
        <v>983</v>
      </c>
      <c r="B36" s="17"/>
      <c r="C36" s="23"/>
    </row>
    <row r="37" spans="1:3" x14ac:dyDescent="0.25">
      <c r="A37" s="12" t="s">
        <v>984</v>
      </c>
      <c r="B37" s="17"/>
      <c r="C37" s="24">
        <v>10</v>
      </c>
    </row>
    <row r="38" spans="1:3" x14ac:dyDescent="0.25">
      <c r="A38" s="12" t="s">
        <v>985</v>
      </c>
      <c r="B38" s="17"/>
      <c r="C38" s="24">
        <v>18</v>
      </c>
    </row>
    <row r="39" spans="1:3" x14ac:dyDescent="0.25">
      <c r="A39" s="12" t="s">
        <v>972</v>
      </c>
      <c r="B39" s="17"/>
      <c r="C39" s="24">
        <v>755</v>
      </c>
    </row>
    <row r="40" spans="1:3" x14ac:dyDescent="0.25">
      <c r="A40" s="179" t="s">
        <v>986</v>
      </c>
      <c r="B40" s="13" t="s">
        <v>987</v>
      </c>
      <c r="C40" s="24">
        <v>175</v>
      </c>
    </row>
    <row r="41" spans="1:3" x14ac:dyDescent="0.25">
      <c r="A41" s="180"/>
      <c r="B41" s="13" t="s">
        <v>988</v>
      </c>
      <c r="C41" s="24">
        <v>95</v>
      </c>
    </row>
    <row r="42" spans="1:3" x14ac:dyDescent="0.25">
      <c r="A42" s="180"/>
      <c r="B42" s="13" t="s">
        <v>989</v>
      </c>
      <c r="C42" s="24">
        <v>80</v>
      </c>
    </row>
    <row r="43" spans="1:3" x14ac:dyDescent="0.25">
      <c r="A43" s="180"/>
      <c r="B43" s="13" t="s">
        <v>990</v>
      </c>
      <c r="C43" s="24">
        <v>12</v>
      </c>
    </row>
    <row r="44" spans="1:3" x14ac:dyDescent="0.25">
      <c r="A44" s="181"/>
      <c r="B44" s="13" t="s">
        <v>991</v>
      </c>
      <c r="C44" s="24">
        <v>30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183</v>
      </c>
    </row>
    <row r="49" spans="1:3" x14ac:dyDescent="0.25">
      <c r="A49" s="179" t="s">
        <v>76</v>
      </c>
      <c r="B49" s="13" t="s">
        <v>993</v>
      </c>
      <c r="C49" s="24">
        <v>169</v>
      </c>
    </row>
    <row r="50" spans="1:3" x14ac:dyDescent="0.25">
      <c r="A50" s="181"/>
      <c r="B50" s="13" t="s">
        <v>994</v>
      </c>
      <c r="C50" s="24">
        <v>942</v>
      </c>
    </row>
    <row r="51" spans="1:3" x14ac:dyDescent="0.25">
      <c r="A51" s="179" t="s">
        <v>995</v>
      </c>
      <c r="B51" s="13" t="s">
        <v>996</v>
      </c>
      <c r="C51" s="24">
        <v>19</v>
      </c>
    </row>
    <row r="52" spans="1:3" x14ac:dyDescent="0.25">
      <c r="A52" s="181"/>
      <c r="B52" s="13" t="s">
        <v>997</v>
      </c>
      <c r="C52" s="23"/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9" t="s">
        <v>240</v>
      </c>
      <c r="B56" s="13" t="s">
        <v>15</v>
      </c>
      <c r="C56" s="24">
        <v>8821</v>
      </c>
    </row>
    <row r="57" spans="1:3" x14ac:dyDescent="0.25">
      <c r="A57" s="180"/>
      <c r="B57" s="13" t="s">
        <v>999</v>
      </c>
      <c r="C57" s="24">
        <v>1034</v>
      </c>
    </row>
    <row r="58" spans="1:3" x14ac:dyDescent="0.25">
      <c r="A58" s="180"/>
      <c r="B58" s="13" t="s">
        <v>1000</v>
      </c>
      <c r="C58" s="24">
        <v>913</v>
      </c>
    </row>
    <row r="59" spans="1:3" x14ac:dyDescent="0.25">
      <c r="A59" s="180"/>
      <c r="B59" s="13" t="s">
        <v>1001</v>
      </c>
      <c r="C59" s="24">
        <v>5538</v>
      </c>
    </row>
    <row r="60" spans="1:3" x14ac:dyDescent="0.25">
      <c r="A60" s="181"/>
      <c r="B60" s="13" t="s">
        <v>1002</v>
      </c>
      <c r="C60" s="24">
        <v>795</v>
      </c>
    </row>
    <row r="61" spans="1:3" x14ac:dyDescent="0.25">
      <c r="A61" s="179" t="s">
        <v>1003</v>
      </c>
      <c r="B61" s="13" t="s">
        <v>1004</v>
      </c>
      <c r="C61" s="24">
        <v>2386</v>
      </c>
    </row>
    <row r="62" spans="1:3" x14ac:dyDescent="0.25">
      <c r="A62" s="180"/>
      <c r="B62" s="13" t="s">
        <v>1005</v>
      </c>
      <c r="C62" s="24">
        <v>247</v>
      </c>
    </row>
    <row r="63" spans="1:3" x14ac:dyDescent="0.25">
      <c r="A63" s="180"/>
      <c r="B63" s="13" t="s">
        <v>1006</v>
      </c>
      <c r="C63" s="24">
        <v>6</v>
      </c>
    </row>
    <row r="64" spans="1:3" x14ac:dyDescent="0.25">
      <c r="A64" s="180"/>
      <c r="B64" s="13" t="s">
        <v>1007</v>
      </c>
      <c r="C64" s="24">
        <v>2056</v>
      </c>
    </row>
    <row r="65" spans="1:3" x14ac:dyDescent="0.25">
      <c r="A65" s="181"/>
      <c r="B65" s="13" t="s">
        <v>1002</v>
      </c>
      <c r="C65" s="24">
        <v>771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772</v>
      </c>
    </row>
    <row r="70" spans="1:3" ht="22.5" x14ac:dyDescent="0.25">
      <c r="A70" s="12" t="s">
        <v>1010</v>
      </c>
      <c r="B70" s="17"/>
      <c r="C70" s="24">
        <v>238</v>
      </c>
    </row>
    <row r="71" spans="1:3" ht="22.5" x14ac:dyDescent="0.25">
      <c r="A71" s="12" t="s">
        <v>1011</v>
      </c>
      <c r="B71" s="17"/>
      <c r="C71" s="24">
        <v>6100</v>
      </c>
    </row>
    <row r="72" spans="1:3" x14ac:dyDescent="0.25">
      <c r="A72" s="179" t="s">
        <v>1012</v>
      </c>
      <c r="B72" s="13" t="s">
        <v>1013</v>
      </c>
      <c r="C72" s="23"/>
    </row>
    <row r="73" spans="1:3" x14ac:dyDescent="0.25">
      <c r="A73" s="181"/>
      <c r="B73" s="13" t="s">
        <v>1014</v>
      </c>
      <c r="C73" s="24">
        <v>110</v>
      </c>
    </row>
    <row r="74" spans="1:3" x14ac:dyDescent="0.25">
      <c r="A74" s="12" t="s">
        <v>1015</v>
      </c>
      <c r="B74" s="17"/>
      <c r="C74" s="24">
        <v>92</v>
      </c>
    </row>
    <row r="75" spans="1:3" x14ac:dyDescent="0.25">
      <c r="A75" s="12" t="s">
        <v>1016</v>
      </c>
      <c r="B75" s="17"/>
      <c r="C75" s="24">
        <v>105</v>
      </c>
    </row>
    <row r="76" spans="1:3" ht="22.5" x14ac:dyDescent="0.25">
      <c r="A76" s="12" t="s">
        <v>1017</v>
      </c>
      <c r="B76" s="17"/>
      <c r="C76" s="24">
        <v>1</v>
      </c>
    </row>
    <row r="77" spans="1:3" x14ac:dyDescent="0.25">
      <c r="A77" s="12" t="s">
        <v>1018</v>
      </c>
      <c r="B77" s="17"/>
      <c r="C77" s="24">
        <v>54</v>
      </c>
    </row>
    <row r="78" spans="1:3" x14ac:dyDescent="0.25">
      <c r="A78" s="12" t="s">
        <v>1019</v>
      </c>
      <c r="B78" s="17"/>
      <c r="C78" s="24">
        <v>14</v>
      </c>
    </row>
    <row r="79" spans="1:3" x14ac:dyDescent="0.25">
      <c r="A79" s="12" t="s">
        <v>1020</v>
      </c>
      <c r="B79" s="17"/>
      <c r="C79" s="23"/>
    </row>
  </sheetData>
  <sheetProtection algorithmName="SHA-512" hashValue="XLP96VUMnkzR3a1CF0iML545yTJCzsvpSKdSvik5vLL9/KZkUTkMjyjqTwTOEfMW9IJadac2pldT5yVRJLfTEA==" saltValue="RUMEJs532wnGyN2N5mzzf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5" t="s">
        <v>1023</v>
      </c>
      <c r="B5" s="39" t="s">
        <v>1024</v>
      </c>
      <c r="C5" s="40">
        <v>378</v>
      </c>
    </row>
    <row r="6" spans="1:3" x14ac:dyDescent="0.25">
      <c r="A6" s="196"/>
      <c r="B6" s="39" t="s">
        <v>299</v>
      </c>
      <c r="C6" s="40">
        <v>5266</v>
      </c>
    </row>
    <row r="7" spans="1:3" x14ac:dyDescent="0.25">
      <c r="A7" s="196"/>
      <c r="B7" s="39" t="s">
        <v>1025</v>
      </c>
      <c r="C7" s="40">
        <v>637</v>
      </c>
    </row>
    <row r="8" spans="1:3" x14ac:dyDescent="0.25">
      <c r="A8" s="196"/>
      <c r="B8" s="39" t="s">
        <v>1026</v>
      </c>
      <c r="C8" s="40">
        <v>6</v>
      </c>
    </row>
    <row r="9" spans="1:3" x14ac:dyDescent="0.25">
      <c r="A9" s="196"/>
      <c r="B9" s="39" t="s">
        <v>1027</v>
      </c>
      <c r="C9" s="40">
        <v>5</v>
      </c>
    </row>
    <row r="10" spans="1:3" x14ac:dyDescent="0.25">
      <c r="A10" s="196"/>
      <c r="B10" s="39" t="s">
        <v>1028</v>
      </c>
      <c r="C10" s="40">
        <v>1</v>
      </c>
    </row>
    <row r="11" spans="1:3" x14ac:dyDescent="0.25">
      <c r="A11" s="197"/>
      <c r="B11" s="39" t="s">
        <v>1029</v>
      </c>
      <c r="C11" s="23"/>
    </row>
    <row r="12" spans="1:3" x14ac:dyDescent="0.25">
      <c r="A12" s="195" t="s">
        <v>1030</v>
      </c>
      <c r="B12" s="39" t="s">
        <v>60</v>
      </c>
      <c r="C12" s="40">
        <v>1423</v>
      </c>
    </row>
    <row r="13" spans="1:3" x14ac:dyDescent="0.25">
      <c r="A13" s="196"/>
      <c r="B13" s="39" t="s">
        <v>1031</v>
      </c>
      <c r="C13" s="40">
        <v>394</v>
      </c>
    </row>
    <row r="14" spans="1:3" x14ac:dyDescent="0.25">
      <c r="A14" s="196"/>
      <c r="B14" s="39" t="s">
        <v>1032</v>
      </c>
      <c r="C14" s="40">
        <v>227</v>
      </c>
    </row>
    <row r="15" spans="1:3" x14ac:dyDescent="0.25">
      <c r="A15" s="197"/>
      <c r="B15" s="39" t="s">
        <v>1033</v>
      </c>
      <c r="C15" s="40">
        <v>465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283</v>
      </c>
    </row>
    <row r="20" spans="1:3" x14ac:dyDescent="0.25">
      <c r="A20" s="38" t="s">
        <v>1036</v>
      </c>
      <c r="B20" s="41"/>
      <c r="C20" s="40">
        <v>349</v>
      </c>
    </row>
    <row r="21" spans="1:3" x14ac:dyDescent="0.25">
      <c r="A21" s="38" t="s">
        <v>1037</v>
      </c>
      <c r="B21" s="41"/>
      <c r="C21" s="40">
        <v>1367</v>
      </c>
    </row>
    <row r="22" spans="1:3" x14ac:dyDescent="0.25">
      <c r="A22" s="38" t="s">
        <v>1038</v>
      </c>
      <c r="B22" s="41"/>
      <c r="C22" s="40">
        <v>1078</v>
      </c>
    </row>
    <row r="23" spans="1:3" x14ac:dyDescent="0.25">
      <c r="A23" s="38" t="s">
        <v>1039</v>
      </c>
      <c r="B23" s="41"/>
      <c r="C23" s="40">
        <v>1662</v>
      </c>
    </row>
    <row r="24" spans="1:3" x14ac:dyDescent="0.25">
      <c r="A24" s="38" t="s">
        <v>1040</v>
      </c>
      <c r="B24" s="41"/>
      <c r="C24" s="40">
        <v>1152</v>
      </c>
    </row>
    <row r="25" spans="1:3" x14ac:dyDescent="0.25">
      <c r="A25" s="38" t="s">
        <v>1041</v>
      </c>
      <c r="B25" s="41"/>
      <c r="C25" s="40">
        <v>590</v>
      </c>
    </row>
    <row r="26" spans="1:3" x14ac:dyDescent="0.25">
      <c r="A26" s="38" t="s">
        <v>1042</v>
      </c>
      <c r="B26" s="41"/>
      <c r="C26" s="40">
        <v>29</v>
      </c>
    </row>
    <row r="27" spans="1:3" x14ac:dyDescent="0.25">
      <c r="A27" s="38" t="s">
        <v>1043</v>
      </c>
      <c r="B27" s="41"/>
      <c r="C27" s="40">
        <v>16</v>
      </c>
    </row>
    <row r="28" spans="1:3" x14ac:dyDescent="0.25">
      <c r="A28" s="38" t="s">
        <v>1044</v>
      </c>
      <c r="B28" s="41"/>
      <c r="C28" s="40">
        <v>1137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22</v>
      </c>
    </row>
    <row r="33" spans="1:6" x14ac:dyDescent="0.25">
      <c r="A33" s="38" t="s">
        <v>1047</v>
      </c>
      <c r="B33" s="41"/>
      <c r="C33" s="40">
        <v>371</v>
      </c>
    </row>
    <row r="34" spans="1:6" x14ac:dyDescent="0.25">
      <c r="A34" s="38" t="s">
        <v>1048</v>
      </c>
      <c r="B34" s="41"/>
      <c r="C34" s="40">
        <v>608</v>
      </c>
    </row>
    <row r="35" spans="1:6" x14ac:dyDescent="0.25">
      <c r="A35" s="38" t="s">
        <v>1049</v>
      </c>
      <c r="B35" s="41"/>
      <c r="C35" s="40">
        <v>523</v>
      </c>
    </row>
    <row r="36" spans="1:6" x14ac:dyDescent="0.25">
      <c r="A36" s="38" t="s">
        <v>1050</v>
      </c>
      <c r="B36" s="41"/>
      <c r="C36" s="40">
        <v>329</v>
      </c>
    </row>
    <row r="37" spans="1:6" x14ac:dyDescent="0.25">
      <c r="A37" s="38" t="s">
        <v>1051</v>
      </c>
      <c r="B37" s="41"/>
      <c r="C37" s="40">
        <v>246</v>
      </c>
    </row>
    <row r="38" spans="1:6" x14ac:dyDescent="0.25">
      <c r="A38" s="38" t="s">
        <v>1052</v>
      </c>
      <c r="B38" s="41"/>
      <c r="C38" s="40">
        <v>23</v>
      </c>
    </row>
    <row r="39" spans="1:6" x14ac:dyDescent="0.25">
      <c r="A39" s="38" t="s">
        <v>1053</v>
      </c>
      <c r="B39" s="41"/>
      <c r="C39" s="40">
        <v>10</v>
      </c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29</v>
      </c>
    </row>
    <row r="44" spans="1:6" x14ac:dyDescent="0.25">
      <c r="A44" s="38" t="s">
        <v>109</v>
      </c>
      <c r="B44" s="41"/>
      <c r="C44" s="40">
        <v>13</v>
      </c>
    </row>
    <row r="45" spans="1:6" x14ac:dyDescent="0.25">
      <c r="A45" s="38" t="s">
        <v>1055</v>
      </c>
      <c r="B45" s="41"/>
      <c r="C45" s="40">
        <v>6</v>
      </c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8" t="s">
        <v>954</v>
      </c>
      <c r="B48" s="44" t="s">
        <v>1058</v>
      </c>
      <c r="C48" s="19"/>
      <c r="D48" s="19"/>
      <c r="E48" s="19"/>
      <c r="F48" s="23"/>
    </row>
    <row r="49" spans="1:6" x14ac:dyDescent="0.25">
      <c r="A49" s="199"/>
      <c r="B49" s="44" t="s">
        <v>1059</v>
      </c>
      <c r="C49" s="19"/>
      <c r="D49" s="19"/>
      <c r="E49" s="19"/>
      <c r="F49" s="23"/>
    </row>
    <row r="50" spans="1:6" x14ac:dyDescent="0.25">
      <c r="A50" s="199"/>
      <c r="B50" s="44" t="s">
        <v>1060</v>
      </c>
      <c r="C50" s="19"/>
      <c r="D50" s="19"/>
      <c r="E50" s="19"/>
      <c r="F50" s="23"/>
    </row>
    <row r="51" spans="1:6" x14ac:dyDescent="0.25">
      <c r="A51" s="199"/>
      <c r="B51" s="44" t="s">
        <v>1061</v>
      </c>
      <c r="C51" s="45">
        <v>2</v>
      </c>
      <c r="D51" s="45">
        <v>0</v>
      </c>
      <c r="E51" s="45">
        <v>0</v>
      </c>
      <c r="F51" s="40">
        <v>0</v>
      </c>
    </row>
    <row r="52" spans="1:6" x14ac:dyDescent="0.25">
      <c r="A52" s="199"/>
      <c r="B52" s="44" t="s">
        <v>329</v>
      </c>
      <c r="C52" s="45">
        <v>199</v>
      </c>
      <c r="D52" s="45">
        <v>131</v>
      </c>
      <c r="E52" s="45">
        <v>49</v>
      </c>
      <c r="F52" s="40">
        <v>85</v>
      </c>
    </row>
    <row r="53" spans="1:6" x14ac:dyDescent="0.25">
      <c r="A53" s="199"/>
      <c r="B53" s="44" t="s">
        <v>1062</v>
      </c>
      <c r="C53" s="45">
        <v>4539</v>
      </c>
      <c r="D53" s="45">
        <v>788</v>
      </c>
      <c r="E53" s="45">
        <v>175</v>
      </c>
      <c r="F53" s="40">
        <v>216</v>
      </c>
    </row>
    <row r="54" spans="1:6" x14ac:dyDescent="0.25">
      <c r="A54" s="199"/>
      <c r="B54" s="44" t="s">
        <v>1063</v>
      </c>
      <c r="C54" s="45">
        <v>1234</v>
      </c>
      <c r="D54" s="45">
        <v>158</v>
      </c>
      <c r="E54" s="45">
        <v>52</v>
      </c>
      <c r="F54" s="40">
        <v>63</v>
      </c>
    </row>
    <row r="55" spans="1:6" x14ac:dyDescent="0.25">
      <c r="A55" s="199"/>
      <c r="B55" s="44" t="s">
        <v>1064</v>
      </c>
      <c r="C55" s="45">
        <v>4</v>
      </c>
      <c r="D55" s="45">
        <v>1</v>
      </c>
      <c r="E55" s="45">
        <v>1</v>
      </c>
      <c r="F55" s="40">
        <v>1</v>
      </c>
    </row>
    <row r="56" spans="1:6" x14ac:dyDescent="0.25">
      <c r="A56" s="199"/>
      <c r="B56" s="44" t="s">
        <v>1065</v>
      </c>
      <c r="C56" s="45">
        <v>1</v>
      </c>
      <c r="D56" s="45">
        <v>0</v>
      </c>
      <c r="E56" s="45">
        <v>0</v>
      </c>
      <c r="F56" s="40">
        <v>0</v>
      </c>
    </row>
    <row r="57" spans="1:6" x14ac:dyDescent="0.25">
      <c r="A57" s="199"/>
      <c r="B57" s="44" t="s">
        <v>1066</v>
      </c>
      <c r="C57" s="45">
        <v>127</v>
      </c>
      <c r="D57" s="45">
        <v>57</v>
      </c>
      <c r="E57" s="45">
        <v>22</v>
      </c>
      <c r="F57" s="40">
        <v>23</v>
      </c>
    </row>
    <row r="58" spans="1:6" x14ac:dyDescent="0.25">
      <c r="A58" s="199"/>
      <c r="B58" s="44" t="s">
        <v>1067</v>
      </c>
      <c r="C58" s="45">
        <v>26</v>
      </c>
      <c r="D58" s="45">
        <v>2</v>
      </c>
      <c r="E58" s="45">
        <v>1</v>
      </c>
      <c r="F58" s="40">
        <v>12</v>
      </c>
    </row>
    <row r="59" spans="1:6" x14ac:dyDescent="0.25">
      <c r="A59" s="199"/>
      <c r="B59" s="44" t="s">
        <v>1068</v>
      </c>
      <c r="C59" s="19"/>
      <c r="D59" s="19"/>
      <c r="E59" s="19"/>
      <c r="F59" s="23"/>
    </row>
    <row r="60" spans="1:6" x14ac:dyDescent="0.25">
      <c r="A60" s="199"/>
      <c r="B60" s="44" t="s">
        <v>400</v>
      </c>
      <c r="C60" s="45">
        <v>2</v>
      </c>
      <c r="D60" s="45">
        <v>0</v>
      </c>
      <c r="E60" s="45">
        <v>0</v>
      </c>
      <c r="F60" s="40">
        <v>0</v>
      </c>
    </row>
    <row r="61" spans="1:6" x14ac:dyDescent="0.25">
      <c r="A61" s="199"/>
      <c r="B61" s="44" t="s">
        <v>1069</v>
      </c>
      <c r="C61" s="45">
        <v>5</v>
      </c>
      <c r="D61" s="45">
        <v>8</v>
      </c>
      <c r="E61" s="45">
        <v>0</v>
      </c>
      <c r="F61" s="40">
        <v>0</v>
      </c>
    </row>
    <row r="62" spans="1:6" x14ac:dyDescent="0.25">
      <c r="A62" s="199"/>
      <c r="B62" s="44" t="s">
        <v>1070</v>
      </c>
      <c r="C62" s="45">
        <v>2</v>
      </c>
      <c r="D62" s="45">
        <v>0</v>
      </c>
      <c r="E62" s="45">
        <v>0</v>
      </c>
      <c r="F62" s="40">
        <v>0</v>
      </c>
    </row>
    <row r="63" spans="1:6" x14ac:dyDescent="0.25">
      <c r="A63" s="199"/>
      <c r="B63" s="44" t="s">
        <v>1071</v>
      </c>
      <c r="C63" s="45">
        <v>2</v>
      </c>
      <c r="D63" s="45">
        <v>0</v>
      </c>
      <c r="E63" s="45">
        <v>1</v>
      </c>
      <c r="F63" s="40">
        <v>1</v>
      </c>
    </row>
    <row r="64" spans="1:6" x14ac:dyDescent="0.25">
      <c r="A64" s="199"/>
      <c r="B64" s="44" t="s">
        <v>1072</v>
      </c>
      <c r="C64" s="45">
        <v>340</v>
      </c>
      <c r="D64" s="45">
        <v>147</v>
      </c>
      <c r="E64" s="45">
        <v>36</v>
      </c>
      <c r="F64" s="40">
        <v>73</v>
      </c>
    </row>
    <row r="65" spans="1:6" x14ac:dyDescent="0.25">
      <c r="A65" s="199"/>
      <c r="B65" s="44" t="s">
        <v>1073</v>
      </c>
      <c r="C65" s="45">
        <v>36</v>
      </c>
      <c r="D65" s="45">
        <v>5</v>
      </c>
      <c r="E65" s="45">
        <v>0</v>
      </c>
      <c r="F65" s="40">
        <v>0</v>
      </c>
    </row>
    <row r="66" spans="1:6" x14ac:dyDescent="0.25">
      <c r="A66" s="200"/>
      <c r="B66" s="44" t="s">
        <v>1074</v>
      </c>
      <c r="C66" s="45">
        <v>4</v>
      </c>
      <c r="D66" s="45">
        <v>1</v>
      </c>
      <c r="E66" s="45">
        <v>0</v>
      </c>
      <c r="F66" s="40">
        <v>0</v>
      </c>
    </row>
    <row r="67" spans="1:6" x14ac:dyDescent="0.25">
      <c r="A67" s="193" t="s">
        <v>1075</v>
      </c>
      <c r="B67" s="194"/>
      <c r="C67" s="46">
        <v>6523</v>
      </c>
      <c r="D67" s="46">
        <v>1298</v>
      </c>
      <c r="E67" s="46">
        <v>337</v>
      </c>
      <c r="F67" s="46">
        <v>474</v>
      </c>
    </row>
    <row r="68" spans="1:6" x14ac:dyDescent="0.25">
      <c r="A68" s="198" t="s">
        <v>969</v>
      </c>
      <c r="B68" s="44" t="s">
        <v>1076</v>
      </c>
      <c r="C68" s="45">
        <v>121</v>
      </c>
      <c r="D68" s="45">
        <v>0</v>
      </c>
      <c r="E68" s="45">
        <v>0</v>
      </c>
      <c r="F68" s="40">
        <v>0</v>
      </c>
    </row>
    <row r="69" spans="1:6" x14ac:dyDescent="0.25">
      <c r="A69" s="199"/>
      <c r="B69" s="44" t="s">
        <v>1077</v>
      </c>
      <c r="C69" s="45">
        <v>19</v>
      </c>
      <c r="D69" s="45">
        <v>0</v>
      </c>
      <c r="E69" s="45">
        <v>0</v>
      </c>
      <c r="F69" s="40">
        <v>0</v>
      </c>
    </row>
    <row r="70" spans="1:6" x14ac:dyDescent="0.25">
      <c r="A70" s="200"/>
      <c r="B70" s="44" t="s">
        <v>106</v>
      </c>
      <c r="C70" s="45">
        <v>63</v>
      </c>
      <c r="D70" s="45">
        <v>0</v>
      </c>
      <c r="E70" s="45">
        <v>0</v>
      </c>
      <c r="F70" s="40">
        <v>0</v>
      </c>
    </row>
    <row r="71" spans="1:6" x14ac:dyDescent="0.25">
      <c r="A71" s="193" t="s">
        <v>1078</v>
      </c>
      <c r="B71" s="194"/>
      <c r="C71" s="46">
        <v>203</v>
      </c>
      <c r="D71" s="46">
        <v>0</v>
      </c>
      <c r="E71" s="46">
        <v>0</v>
      </c>
      <c r="F71" s="46">
        <v>0</v>
      </c>
    </row>
  </sheetData>
  <sheetProtection algorithmName="SHA-512" hashValue="XuwaFXKyB0nVumnXO93yS18cZvLv1SnIP2SWX4fPAdZdtMClGtGyehaVrsL6u+utI7Fck3pjCkVS94rrOp4cTw==" saltValue="zg7cBSfydAtJPLx6cZyxN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6" t="s">
        <v>1081</v>
      </c>
      <c r="B5" s="13" t="s">
        <v>1082</v>
      </c>
      <c r="C5" s="24">
        <v>12569</v>
      </c>
    </row>
    <row r="6" spans="1:3" x14ac:dyDescent="0.25">
      <c r="A6" s="187"/>
      <c r="B6" s="13" t="s">
        <v>1024</v>
      </c>
      <c r="C6" s="24">
        <v>2169</v>
      </c>
    </row>
    <row r="7" spans="1:3" x14ac:dyDescent="0.25">
      <c r="A7" s="187"/>
      <c r="B7" s="13" t="s">
        <v>1083</v>
      </c>
      <c r="C7" s="24">
        <v>24862</v>
      </c>
    </row>
    <row r="8" spans="1:3" x14ac:dyDescent="0.25">
      <c r="A8" s="187"/>
      <c r="B8" s="13" t="s">
        <v>1084</v>
      </c>
      <c r="C8" s="24">
        <v>3652</v>
      </c>
    </row>
    <row r="9" spans="1:3" x14ac:dyDescent="0.25">
      <c r="A9" s="187"/>
      <c r="B9" s="13" t="s">
        <v>1026</v>
      </c>
      <c r="C9" s="24">
        <v>64</v>
      </c>
    </row>
    <row r="10" spans="1:3" x14ac:dyDescent="0.25">
      <c r="A10" s="187"/>
      <c r="B10" s="13" t="s">
        <v>1027</v>
      </c>
      <c r="C10" s="24">
        <v>49</v>
      </c>
    </row>
    <row r="11" spans="1:3" x14ac:dyDescent="0.25">
      <c r="A11" s="187"/>
      <c r="B11" s="13" t="s">
        <v>1085</v>
      </c>
      <c r="C11" s="24">
        <v>20</v>
      </c>
    </row>
    <row r="12" spans="1:3" x14ac:dyDescent="0.25">
      <c r="A12" s="188"/>
      <c r="B12" s="13" t="s">
        <v>1086</v>
      </c>
      <c r="C12" s="24">
        <v>3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8346</v>
      </c>
    </row>
    <row r="17" spans="1:3" x14ac:dyDescent="0.25">
      <c r="A17" s="22" t="s">
        <v>1089</v>
      </c>
      <c r="B17" s="17"/>
      <c r="C17" s="24">
        <v>1084</v>
      </c>
    </row>
    <row r="18" spans="1:3" x14ac:dyDescent="0.25">
      <c r="A18" s="22" t="s">
        <v>1090</v>
      </c>
      <c r="B18" s="17"/>
      <c r="C18" s="24">
        <v>2734</v>
      </c>
    </row>
    <row r="19" spans="1:3" x14ac:dyDescent="0.25">
      <c r="A19" s="22" t="s">
        <v>1091</v>
      </c>
      <c r="B19" s="17"/>
      <c r="C19" s="24">
        <v>1894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4">
        <v>7</v>
      </c>
    </row>
    <row r="24" spans="1:3" x14ac:dyDescent="0.25">
      <c r="A24" s="22" t="s">
        <v>1094</v>
      </c>
      <c r="B24" s="17"/>
      <c r="C24" s="23"/>
    </row>
    <row r="25" spans="1:3" x14ac:dyDescent="0.25">
      <c r="A25" s="22" t="s">
        <v>1095</v>
      </c>
      <c r="B25" s="17"/>
      <c r="C25" s="24">
        <v>2</v>
      </c>
    </row>
    <row r="26" spans="1:3" x14ac:dyDescent="0.25">
      <c r="A26" s="22" t="s">
        <v>1096</v>
      </c>
      <c r="B26" s="17"/>
      <c r="C26" s="23"/>
    </row>
    <row r="27" spans="1:3" x14ac:dyDescent="0.25">
      <c r="A27" s="22" t="s">
        <v>1097</v>
      </c>
      <c r="B27" s="17"/>
      <c r="C27" s="23"/>
    </row>
    <row r="28" spans="1:3" x14ac:dyDescent="0.25">
      <c r="A28" s="22" t="s">
        <v>1098</v>
      </c>
      <c r="B28" s="17"/>
      <c r="C28" s="23"/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/>
    </row>
    <row r="33" spans="1:3" x14ac:dyDescent="0.25">
      <c r="A33" s="22" t="s">
        <v>1101</v>
      </c>
      <c r="B33" s="17"/>
      <c r="C33" s="24">
        <v>5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210</v>
      </c>
    </row>
    <row r="38" spans="1:3" x14ac:dyDescent="0.25">
      <c r="A38" s="22" t="s">
        <v>1103</v>
      </c>
      <c r="B38" s="17"/>
      <c r="C38" s="24">
        <v>876</v>
      </c>
    </row>
    <row r="39" spans="1:3" x14ac:dyDescent="0.25">
      <c r="A39" s="22" t="s">
        <v>1104</v>
      </c>
      <c r="B39" s="17"/>
      <c r="C39" s="24">
        <v>6316</v>
      </c>
    </row>
    <row r="40" spans="1:3" x14ac:dyDescent="0.25">
      <c r="A40" s="22" t="s">
        <v>1105</v>
      </c>
      <c r="B40" s="17"/>
      <c r="C40" s="24">
        <v>3525</v>
      </c>
    </row>
    <row r="41" spans="1:3" x14ac:dyDescent="0.25">
      <c r="A41" s="22" t="s">
        <v>1106</v>
      </c>
      <c r="B41" s="17"/>
      <c r="C41" s="24">
        <v>2115</v>
      </c>
    </row>
    <row r="42" spans="1:3" x14ac:dyDescent="0.25">
      <c r="A42" s="22" t="s">
        <v>1107</v>
      </c>
      <c r="B42" s="17"/>
      <c r="C42" s="24">
        <v>207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4">
        <v>67</v>
      </c>
    </row>
    <row r="47" spans="1:3" x14ac:dyDescent="0.25">
      <c r="A47" s="22" t="s">
        <v>1110</v>
      </c>
      <c r="B47" s="17"/>
      <c r="C47" s="24">
        <v>149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6" t="s">
        <v>1112</v>
      </c>
      <c r="B51" s="13" t="s">
        <v>1113</v>
      </c>
      <c r="C51" s="24">
        <v>820</v>
      </c>
    </row>
    <row r="52" spans="1:6" x14ac:dyDescent="0.25">
      <c r="A52" s="187"/>
      <c r="B52" s="13" t="s">
        <v>1114</v>
      </c>
      <c r="C52" s="24">
        <v>822</v>
      </c>
    </row>
    <row r="53" spans="1:6" x14ac:dyDescent="0.25">
      <c r="A53" s="187"/>
      <c r="B53" s="13" t="s">
        <v>1115</v>
      </c>
      <c r="C53" s="24">
        <v>623</v>
      </c>
    </row>
    <row r="54" spans="1:6" x14ac:dyDescent="0.25">
      <c r="A54" s="188"/>
      <c r="B54" s="13" t="s">
        <v>1116</v>
      </c>
      <c r="C54" s="24">
        <v>8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9</v>
      </c>
    </row>
    <row r="59" spans="1:6" x14ac:dyDescent="0.25">
      <c r="A59" s="22" t="s">
        <v>109</v>
      </c>
      <c r="B59" s="17"/>
      <c r="C59" s="24">
        <v>4</v>
      </c>
    </row>
    <row r="60" spans="1:6" x14ac:dyDescent="0.25">
      <c r="A60" s="22" t="s">
        <v>1055</v>
      </c>
      <c r="B60" s="17"/>
      <c r="C60" s="24">
        <v>2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6" t="s">
        <v>954</v>
      </c>
      <c r="B63" s="13" t="s">
        <v>1058</v>
      </c>
      <c r="C63" s="14">
        <v>0</v>
      </c>
      <c r="D63" s="14">
        <v>2</v>
      </c>
      <c r="E63" s="14">
        <v>0</v>
      </c>
      <c r="F63" s="24">
        <v>0</v>
      </c>
    </row>
    <row r="64" spans="1:6" x14ac:dyDescent="0.25">
      <c r="A64" s="187"/>
      <c r="B64" s="13" t="s">
        <v>1059</v>
      </c>
      <c r="C64" s="19"/>
      <c r="D64" s="19"/>
      <c r="E64" s="19"/>
      <c r="F64" s="23"/>
    </row>
    <row r="65" spans="1:6" x14ac:dyDescent="0.25">
      <c r="A65" s="187"/>
      <c r="B65" s="13" t="s">
        <v>1060</v>
      </c>
      <c r="C65" s="14">
        <v>5</v>
      </c>
      <c r="D65" s="14">
        <v>0</v>
      </c>
      <c r="E65" s="14">
        <v>0</v>
      </c>
      <c r="F65" s="24">
        <v>0</v>
      </c>
    </row>
    <row r="66" spans="1:6" x14ac:dyDescent="0.25">
      <c r="A66" s="187"/>
      <c r="B66" s="13" t="s">
        <v>1061</v>
      </c>
      <c r="C66" s="14">
        <v>3</v>
      </c>
      <c r="D66" s="14">
        <v>0</v>
      </c>
      <c r="E66" s="14">
        <v>0</v>
      </c>
      <c r="F66" s="24">
        <v>0</v>
      </c>
    </row>
    <row r="67" spans="1:6" x14ac:dyDescent="0.25">
      <c r="A67" s="187"/>
      <c r="B67" s="13" t="s">
        <v>329</v>
      </c>
      <c r="C67" s="14">
        <v>536</v>
      </c>
      <c r="D67" s="14">
        <v>336</v>
      </c>
      <c r="E67" s="14">
        <v>76</v>
      </c>
      <c r="F67" s="24">
        <v>139</v>
      </c>
    </row>
    <row r="68" spans="1:6" x14ac:dyDescent="0.25">
      <c r="A68" s="187"/>
      <c r="B68" s="13" t="s">
        <v>1117</v>
      </c>
      <c r="C68" s="14">
        <v>20733</v>
      </c>
      <c r="D68" s="14">
        <v>4058</v>
      </c>
      <c r="E68" s="14">
        <v>695</v>
      </c>
      <c r="F68" s="24">
        <v>4934</v>
      </c>
    </row>
    <row r="69" spans="1:6" x14ac:dyDescent="0.25">
      <c r="A69" s="187"/>
      <c r="B69" s="13" t="s">
        <v>1118</v>
      </c>
      <c r="C69" s="14">
        <v>1333</v>
      </c>
      <c r="D69" s="14">
        <v>301</v>
      </c>
      <c r="E69" s="14">
        <v>58</v>
      </c>
      <c r="F69" s="24">
        <v>168</v>
      </c>
    </row>
    <row r="70" spans="1:6" x14ac:dyDescent="0.25">
      <c r="A70" s="187"/>
      <c r="B70" s="13" t="s">
        <v>1064</v>
      </c>
      <c r="C70" s="14">
        <v>59</v>
      </c>
      <c r="D70" s="14">
        <v>57</v>
      </c>
      <c r="E70" s="14">
        <v>5</v>
      </c>
      <c r="F70" s="24">
        <v>14</v>
      </c>
    </row>
    <row r="71" spans="1:6" x14ac:dyDescent="0.25">
      <c r="A71" s="187"/>
      <c r="B71" s="13" t="s">
        <v>1119</v>
      </c>
      <c r="C71" s="14">
        <v>4</v>
      </c>
      <c r="D71" s="14">
        <v>4</v>
      </c>
      <c r="E71" s="14">
        <v>0</v>
      </c>
      <c r="F71" s="24">
        <v>1</v>
      </c>
    </row>
    <row r="72" spans="1:6" x14ac:dyDescent="0.25">
      <c r="A72" s="187"/>
      <c r="B72" s="13" t="s">
        <v>1120</v>
      </c>
      <c r="C72" s="14">
        <v>221</v>
      </c>
      <c r="D72" s="14">
        <v>466</v>
      </c>
      <c r="E72" s="14">
        <v>74</v>
      </c>
      <c r="F72" s="24">
        <v>123</v>
      </c>
    </row>
    <row r="73" spans="1:6" x14ac:dyDescent="0.25">
      <c r="A73" s="187"/>
      <c r="B73" s="13" t="s">
        <v>1121</v>
      </c>
      <c r="C73" s="14">
        <v>78</v>
      </c>
      <c r="D73" s="14">
        <v>133</v>
      </c>
      <c r="E73" s="14">
        <v>23</v>
      </c>
      <c r="F73" s="24">
        <v>29</v>
      </c>
    </row>
    <row r="74" spans="1:6" x14ac:dyDescent="0.25">
      <c r="A74" s="187"/>
      <c r="B74" s="13" t="s">
        <v>1068</v>
      </c>
      <c r="C74" s="14">
        <v>2</v>
      </c>
      <c r="D74" s="14">
        <v>0</v>
      </c>
      <c r="E74" s="14">
        <v>0</v>
      </c>
      <c r="F74" s="24">
        <v>0</v>
      </c>
    </row>
    <row r="75" spans="1:6" x14ac:dyDescent="0.25">
      <c r="A75" s="187"/>
      <c r="B75" s="13" t="s">
        <v>400</v>
      </c>
      <c r="C75" s="14">
        <v>2</v>
      </c>
      <c r="D75" s="14">
        <v>3</v>
      </c>
      <c r="E75" s="14">
        <v>1</v>
      </c>
      <c r="F75" s="24">
        <v>2</v>
      </c>
    </row>
    <row r="76" spans="1:6" x14ac:dyDescent="0.25">
      <c r="A76" s="187"/>
      <c r="B76" s="13" t="s">
        <v>1069</v>
      </c>
      <c r="C76" s="14">
        <v>18</v>
      </c>
      <c r="D76" s="14">
        <v>13</v>
      </c>
      <c r="E76" s="14">
        <v>4</v>
      </c>
      <c r="F76" s="24">
        <v>2</v>
      </c>
    </row>
    <row r="77" spans="1:6" x14ac:dyDescent="0.25">
      <c r="A77" s="187"/>
      <c r="B77" s="13" t="s">
        <v>1070</v>
      </c>
      <c r="C77" s="14">
        <v>41</v>
      </c>
      <c r="D77" s="14">
        <v>12</v>
      </c>
      <c r="E77" s="14">
        <v>2</v>
      </c>
      <c r="F77" s="24">
        <v>0</v>
      </c>
    </row>
    <row r="78" spans="1:6" x14ac:dyDescent="0.25">
      <c r="A78" s="187"/>
      <c r="B78" s="13" t="s">
        <v>1071</v>
      </c>
      <c r="C78" s="14">
        <v>3</v>
      </c>
      <c r="D78" s="14">
        <v>1</v>
      </c>
      <c r="E78" s="14">
        <v>1</v>
      </c>
      <c r="F78" s="24">
        <v>0</v>
      </c>
    </row>
    <row r="79" spans="1:6" x14ac:dyDescent="0.25">
      <c r="A79" s="187"/>
      <c r="B79" s="13" t="s">
        <v>1072</v>
      </c>
      <c r="C79" s="14">
        <v>4861</v>
      </c>
      <c r="D79" s="14">
        <v>1793</v>
      </c>
      <c r="E79" s="14">
        <v>275</v>
      </c>
      <c r="F79" s="24">
        <v>744</v>
      </c>
    </row>
    <row r="80" spans="1:6" x14ac:dyDescent="0.25">
      <c r="A80" s="187"/>
      <c r="B80" s="13" t="s">
        <v>1073</v>
      </c>
      <c r="C80" s="14">
        <v>351</v>
      </c>
      <c r="D80" s="14">
        <v>115</v>
      </c>
      <c r="E80" s="14">
        <v>22</v>
      </c>
      <c r="F80" s="24">
        <v>22</v>
      </c>
    </row>
    <row r="81" spans="1:6" x14ac:dyDescent="0.25">
      <c r="A81" s="188"/>
      <c r="B81" s="13" t="s">
        <v>1074</v>
      </c>
      <c r="C81" s="14">
        <v>8</v>
      </c>
      <c r="D81" s="14">
        <v>20</v>
      </c>
      <c r="E81" s="14">
        <v>0</v>
      </c>
      <c r="F81" s="24">
        <v>6</v>
      </c>
    </row>
    <row r="82" spans="1:6" x14ac:dyDescent="0.25">
      <c r="A82" s="201" t="s">
        <v>1075</v>
      </c>
      <c r="B82" s="202"/>
      <c r="C82" s="32">
        <v>28258</v>
      </c>
      <c r="D82" s="32">
        <v>7314</v>
      </c>
      <c r="E82" s="32">
        <v>1236</v>
      </c>
      <c r="F82" s="32">
        <v>6184</v>
      </c>
    </row>
    <row r="83" spans="1:6" x14ac:dyDescent="0.25">
      <c r="A83" s="186" t="s">
        <v>1122</v>
      </c>
      <c r="B83" s="13" t="s">
        <v>1076</v>
      </c>
      <c r="C83" s="14">
        <v>30</v>
      </c>
      <c r="D83" s="14">
        <v>0</v>
      </c>
      <c r="E83" s="14">
        <v>0</v>
      </c>
      <c r="F83" s="24">
        <v>0</v>
      </c>
    </row>
    <row r="84" spans="1:6" x14ac:dyDescent="0.25">
      <c r="A84" s="187"/>
      <c r="B84" s="13" t="s">
        <v>1077</v>
      </c>
      <c r="C84" s="14">
        <v>15</v>
      </c>
      <c r="D84" s="14">
        <v>0</v>
      </c>
      <c r="E84" s="14">
        <v>0</v>
      </c>
      <c r="F84" s="24">
        <v>0</v>
      </c>
    </row>
    <row r="85" spans="1:6" x14ac:dyDescent="0.25">
      <c r="A85" s="188"/>
      <c r="B85" s="13" t="s">
        <v>106</v>
      </c>
      <c r="C85" s="14">
        <v>268</v>
      </c>
      <c r="D85" s="14">
        <v>0</v>
      </c>
      <c r="E85" s="14">
        <v>0</v>
      </c>
      <c r="F85" s="24">
        <v>0</v>
      </c>
    </row>
    <row r="86" spans="1:6" x14ac:dyDescent="0.25">
      <c r="A86" s="201" t="s">
        <v>1123</v>
      </c>
      <c r="B86" s="202"/>
      <c r="C86" s="32">
        <v>313</v>
      </c>
      <c r="D86" s="32">
        <v>0</v>
      </c>
      <c r="E86" s="32">
        <v>0</v>
      </c>
      <c r="F86" s="32">
        <v>0</v>
      </c>
    </row>
  </sheetData>
  <sheetProtection algorithmName="SHA-512" hashValue="/8LQWZoJrD0LsG/nf+NS6hgR3JFkMpoCHqbslN20DblzD6BeCDX5d1FivaJ3Y7E7uZmttWWryesqzlfx1yDm7g==" saltValue="J4EGkGU03UtNcPCLawGqC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48</v>
      </c>
    </row>
    <row r="6" spans="1:3" x14ac:dyDescent="0.25">
      <c r="A6" s="12" t="s">
        <v>1127</v>
      </c>
      <c r="B6" s="17"/>
      <c r="C6" s="24">
        <v>699</v>
      </c>
    </row>
    <row r="7" spans="1:3" x14ac:dyDescent="0.25">
      <c r="A7" s="12" t="s">
        <v>1128</v>
      </c>
      <c r="B7" s="17"/>
      <c r="C7" s="24">
        <v>200</v>
      </c>
    </row>
    <row r="8" spans="1:3" x14ac:dyDescent="0.25">
      <c r="A8" s="12" t="s">
        <v>1129</v>
      </c>
      <c r="B8" s="17"/>
      <c r="C8" s="23"/>
    </row>
    <row r="9" spans="1:3" x14ac:dyDescent="0.25">
      <c r="A9" s="12" t="s">
        <v>1130</v>
      </c>
      <c r="B9" s="17"/>
      <c r="C9" s="24">
        <v>3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32</v>
      </c>
    </row>
    <row r="14" spans="1:3" x14ac:dyDescent="0.25">
      <c r="A14" s="12" t="s">
        <v>1127</v>
      </c>
      <c r="B14" s="17"/>
      <c r="C14" s="24">
        <v>200</v>
      </c>
    </row>
    <row r="15" spans="1:3" x14ac:dyDescent="0.25">
      <c r="A15" s="12" t="s">
        <v>1132</v>
      </c>
      <c r="B15" s="17"/>
      <c r="C15" s="24">
        <v>234</v>
      </c>
    </row>
    <row r="16" spans="1:3" x14ac:dyDescent="0.25">
      <c r="A16" s="12" t="s">
        <v>1129</v>
      </c>
      <c r="B16" s="17"/>
      <c r="C16" s="23"/>
    </row>
    <row r="17" spans="1:3" x14ac:dyDescent="0.25">
      <c r="A17" s="12" t="s">
        <v>1130</v>
      </c>
      <c r="B17" s="17"/>
      <c r="C17" s="24">
        <v>4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4">
        <v>18</v>
      </c>
    </row>
    <row r="22" spans="1:3" x14ac:dyDescent="0.25">
      <c r="A22" s="12" t="s">
        <v>1134</v>
      </c>
      <c r="B22" s="17"/>
      <c r="C22" s="24">
        <v>9</v>
      </c>
    </row>
    <row r="23" spans="1:3" x14ac:dyDescent="0.25">
      <c r="A23" s="12" t="s">
        <v>1135</v>
      </c>
      <c r="B23" s="17"/>
      <c r="C23" s="24">
        <v>7</v>
      </c>
    </row>
    <row r="24" spans="1:3" x14ac:dyDescent="0.25">
      <c r="A24" s="12" t="s">
        <v>1136</v>
      </c>
      <c r="B24" s="17"/>
      <c r="C24" s="24">
        <v>2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57</v>
      </c>
    </row>
    <row r="29" spans="1:3" x14ac:dyDescent="0.25">
      <c r="A29" s="12" t="s">
        <v>1139</v>
      </c>
      <c r="B29" s="17"/>
      <c r="C29" s="24">
        <v>49</v>
      </c>
    </row>
    <row r="30" spans="1:3" x14ac:dyDescent="0.25">
      <c r="A30" s="12" t="s">
        <v>1140</v>
      </c>
      <c r="B30" s="17"/>
      <c r="C30" s="23"/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/>
    </row>
    <row r="35" spans="1:3" x14ac:dyDescent="0.25">
      <c r="A35" s="12" t="s">
        <v>1143</v>
      </c>
      <c r="B35" s="17"/>
      <c r="C35" s="24">
        <v>54</v>
      </c>
    </row>
    <row r="36" spans="1:3" x14ac:dyDescent="0.25">
      <c r="A36" s="12" t="s">
        <v>1144</v>
      </c>
      <c r="B36" s="17"/>
      <c r="C36" s="24">
        <v>6</v>
      </c>
    </row>
  </sheetData>
  <sheetProtection algorithmName="SHA-512" hashValue="qpdemPtNvXzB8/fBbepePaXD8GNKxo/yuQLUh+PoScKIXIxHsXfCem1Ckkdc5l2VNqPmKthI0uSFtigjbN7Gbw==" saltValue="BZldC+QrVZpCVQH8rqyTY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topLeftCell="A4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142</v>
      </c>
    </row>
    <row r="6" spans="1:3" x14ac:dyDescent="0.25">
      <c r="A6" s="12" t="s">
        <v>1148</v>
      </c>
      <c r="B6" s="17"/>
      <c r="C6" s="24">
        <v>110</v>
      </c>
    </row>
    <row r="7" spans="1:3" x14ac:dyDescent="0.25">
      <c r="A7" s="12" t="s">
        <v>1149</v>
      </c>
      <c r="B7" s="17"/>
      <c r="C7" s="24">
        <v>12</v>
      </c>
    </row>
    <row r="8" spans="1:3" x14ac:dyDescent="0.25">
      <c r="A8" s="12" t="s">
        <v>1150</v>
      </c>
      <c r="B8" s="17"/>
      <c r="C8" s="24">
        <v>86</v>
      </c>
    </row>
    <row r="9" spans="1:3" x14ac:dyDescent="0.25">
      <c r="A9" s="12" t="s">
        <v>1151</v>
      </c>
      <c r="B9" s="17"/>
      <c r="C9" s="24">
        <v>16</v>
      </c>
    </row>
    <row r="10" spans="1:3" x14ac:dyDescent="0.25">
      <c r="A10" s="12" t="s">
        <v>1152</v>
      </c>
      <c r="B10" s="17"/>
      <c r="C10" s="23"/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116</v>
      </c>
    </row>
    <row r="15" spans="1:3" x14ac:dyDescent="0.25">
      <c r="A15" s="12" t="s">
        <v>1155</v>
      </c>
      <c r="B15" s="17"/>
      <c r="C15" s="24">
        <v>174</v>
      </c>
    </row>
    <row r="16" spans="1:3" x14ac:dyDescent="0.25">
      <c r="A16" s="12" t="s">
        <v>1156</v>
      </c>
      <c r="B16" s="17"/>
      <c r="C16" s="23"/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4">
        <v>16</v>
      </c>
    </row>
    <row r="21" spans="1:3" x14ac:dyDescent="0.25">
      <c r="A21" s="12" t="s">
        <v>1159</v>
      </c>
      <c r="B21" s="17"/>
      <c r="C21" s="24">
        <v>8</v>
      </c>
    </row>
    <row r="22" spans="1:3" x14ac:dyDescent="0.25">
      <c r="A22" s="12" t="s">
        <v>1160</v>
      </c>
      <c r="B22" s="17"/>
      <c r="C22" s="24">
        <v>4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/>
    </row>
    <row r="27" spans="1:3" x14ac:dyDescent="0.25">
      <c r="A27" s="12" t="s">
        <v>1163</v>
      </c>
      <c r="B27" s="17"/>
      <c r="C27" s="23"/>
    </row>
    <row r="28" spans="1:3" x14ac:dyDescent="0.25">
      <c r="A28" s="12" t="s">
        <v>1164</v>
      </c>
      <c r="B28" s="17"/>
      <c r="C28" s="23"/>
    </row>
    <row r="29" spans="1:3" x14ac:dyDescent="0.25">
      <c r="A29" s="12" t="s">
        <v>1165</v>
      </c>
      <c r="B29" s="17"/>
      <c r="C29" s="23"/>
    </row>
    <row r="30" spans="1:3" x14ac:dyDescent="0.25">
      <c r="A30" s="12" t="s">
        <v>1166</v>
      </c>
      <c r="B30" s="17"/>
      <c r="C30" s="23"/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/>
    </row>
    <row r="35" spans="1:3" x14ac:dyDescent="0.25">
      <c r="A35" s="12" t="s">
        <v>1169</v>
      </c>
      <c r="B35" s="17"/>
      <c r="C35" s="23"/>
    </row>
    <row r="36" spans="1:3" x14ac:dyDescent="0.25">
      <c r="A36" s="12" t="s">
        <v>1170</v>
      </c>
      <c r="B36" s="17"/>
      <c r="C36" s="24">
        <v>26</v>
      </c>
    </row>
    <row r="37" spans="1:3" x14ac:dyDescent="0.25">
      <c r="A37" s="12" t="s">
        <v>1088</v>
      </c>
      <c r="B37" s="17"/>
      <c r="C37" s="24">
        <v>8</v>
      </c>
    </row>
    <row r="38" spans="1:3" x14ac:dyDescent="0.25">
      <c r="A38" s="12" t="s">
        <v>1171</v>
      </c>
      <c r="B38" s="17"/>
      <c r="C38" s="24">
        <v>8</v>
      </c>
    </row>
    <row r="39" spans="1:3" x14ac:dyDescent="0.25">
      <c r="A39" s="12" t="s">
        <v>1172</v>
      </c>
      <c r="B39" s="17"/>
      <c r="C39" s="23"/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/>
    </row>
    <row r="44" spans="1:3" x14ac:dyDescent="0.25">
      <c r="A44" s="12" t="s">
        <v>1169</v>
      </c>
      <c r="B44" s="17"/>
      <c r="C44" s="23"/>
    </row>
    <row r="45" spans="1:3" x14ac:dyDescent="0.25">
      <c r="A45" s="12" t="s">
        <v>1170</v>
      </c>
      <c r="B45" s="17"/>
      <c r="C45" s="24">
        <v>28</v>
      </c>
    </row>
    <row r="46" spans="1:3" x14ac:dyDescent="0.25">
      <c r="A46" s="12" t="s">
        <v>1088</v>
      </c>
      <c r="B46" s="17"/>
      <c r="C46" s="24">
        <v>17</v>
      </c>
    </row>
    <row r="47" spans="1:3" x14ac:dyDescent="0.25">
      <c r="A47" s="12" t="s">
        <v>1171</v>
      </c>
      <c r="B47" s="17"/>
      <c r="C47" s="24">
        <v>10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4">
        <v>1</v>
      </c>
    </row>
    <row r="52" spans="1:3" x14ac:dyDescent="0.25">
      <c r="A52" s="12" t="s">
        <v>1169</v>
      </c>
      <c r="B52" s="17"/>
      <c r="C52" s="24">
        <v>1</v>
      </c>
    </row>
    <row r="53" spans="1:3" x14ac:dyDescent="0.25">
      <c r="A53" s="12" t="s">
        <v>1170</v>
      </c>
      <c r="B53" s="17"/>
      <c r="C53" s="24">
        <v>35</v>
      </c>
    </row>
    <row r="54" spans="1:3" x14ac:dyDescent="0.25">
      <c r="A54" s="12" t="s">
        <v>1088</v>
      </c>
      <c r="B54" s="17"/>
      <c r="C54" s="24">
        <v>2</v>
      </c>
    </row>
    <row r="55" spans="1:3" x14ac:dyDescent="0.25">
      <c r="A55" s="12" t="s">
        <v>1171</v>
      </c>
      <c r="B55" s="17"/>
      <c r="C55" s="24">
        <v>1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/>
    </row>
    <row r="60" spans="1:3" x14ac:dyDescent="0.25">
      <c r="A60" s="12" t="s">
        <v>1169</v>
      </c>
      <c r="B60" s="17"/>
      <c r="C60" s="23"/>
    </row>
    <row r="61" spans="1:3" x14ac:dyDescent="0.25">
      <c r="A61" s="12" t="s">
        <v>1170</v>
      </c>
      <c r="B61" s="17"/>
      <c r="C61" s="24">
        <v>31</v>
      </c>
    </row>
    <row r="62" spans="1:3" x14ac:dyDescent="0.25">
      <c r="A62" s="12" t="s">
        <v>1088</v>
      </c>
      <c r="B62" s="17"/>
      <c r="C62" s="24">
        <v>15</v>
      </c>
    </row>
    <row r="63" spans="1:3" x14ac:dyDescent="0.25">
      <c r="A63" s="12" t="s">
        <v>1171</v>
      </c>
      <c r="B63" s="17"/>
      <c r="C63" s="24">
        <v>7</v>
      </c>
    </row>
  </sheetData>
  <sheetProtection algorithmName="SHA-512" hashValue="edezfBIDMHAgjBCZ4MnUezM3/dzHuou6loBk+2fgVUbsI+Nx8dWG6xUzcq1ABbs+wwbZjOjtq9xvTWnpIsDThw==" saltValue="NHfxFFr623y2Y2BuARDa4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3" t="s">
        <v>640</v>
      </c>
      <c r="B4" s="204"/>
      <c r="C4" s="32">
        <v>5037</v>
      </c>
      <c r="D4" s="32">
        <v>3467</v>
      </c>
      <c r="E4" s="33">
        <v>0</v>
      </c>
      <c r="F4" s="32">
        <v>14724</v>
      </c>
      <c r="G4" s="32">
        <v>12330</v>
      </c>
      <c r="H4" s="32">
        <v>3107</v>
      </c>
      <c r="I4" s="32">
        <v>3003</v>
      </c>
      <c r="J4" s="32">
        <v>1</v>
      </c>
      <c r="K4" s="32">
        <v>0</v>
      </c>
      <c r="L4" s="32">
        <v>0</v>
      </c>
      <c r="M4" s="32">
        <v>2</v>
      </c>
      <c r="N4" s="32">
        <v>0</v>
      </c>
      <c r="O4" s="32">
        <v>5</v>
      </c>
      <c r="P4" s="32">
        <v>15610</v>
      </c>
    </row>
    <row r="5" spans="1:16" ht="45" x14ac:dyDescent="0.25">
      <c r="A5" s="48" t="s">
        <v>641</v>
      </c>
      <c r="B5" s="48" t="s">
        <v>642</v>
      </c>
      <c r="C5" s="14">
        <v>60</v>
      </c>
      <c r="D5" s="14">
        <v>46</v>
      </c>
      <c r="E5" s="31">
        <v>0</v>
      </c>
      <c r="F5" s="14">
        <v>82</v>
      </c>
      <c r="G5" s="14">
        <v>67</v>
      </c>
      <c r="H5" s="14">
        <v>33</v>
      </c>
      <c r="I5" s="14">
        <v>20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94</v>
      </c>
    </row>
    <row r="6" spans="1:16" ht="33.75" x14ac:dyDescent="0.25">
      <c r="A6" s="48" t="s">
        <v>643</v>
      </c>
      <c r="B6" s="48" t="s">
        <v>644</v>
      </c>
      <c r="C6" s="14">
        <v>3061</v>
      </c>
      <c r="D6" s="14">
        <v>1930</v>
      </c>
      <c r="E6" s="31">
        <v>0</v>
      </c>
      <c r="F6" s="14">
        <v>9311</v>
      </c>
      <c r="G6" s="14">
        <v>7899</v>
      </c>
      <c r="H6" s="14">
        <v>1841</v>
      </c>
      <c r="I6" s="14">
        <v>1521</v>
      </c>
      <c r="J6" s="14">
        <v>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9732</v>
      </c>
    </row>
    <row r="7" spans="1:16" ht="22.5" x14ac:dyDescent="0.25">
      <c r="A7" s="48" t="s">
        <v>645</v>
      </c>
      <c r="B7" s="48" t="s">
        <v>646</v>
      </c>
      <c r="C7" s="14">
        <v>271</v>
      </c>
      <c r="D7" s="14">
        <v>190</v>
      </c>
      <c r="E7" s="31">
        <v>0</v>
      </c>
      <c r="F7" s="14">
        <v>113</v>
      </c>
      <c r="G7" s="14">
        <v>74</v>
      </c>
      <c r="H7" s="14">
        <v>169</v>
      </c>
      <c r="I7" s="14">
        <v>164</v>
      </c>
      <c r="J7" s="14">
        <v>0</v>
      </c>
      <c r="K7" s="14">
        <v>0</v>
      </c>
      <c r="L7" s="14">
        <v>0</v>
      </c>
      <c r="M7" s="14">
        <v>2</v>
      </c>
      <c r="N7" s="14">
        <v>0</v>
      </c>
      <c r="O7" s="14">
        <v>4</v>
      </c>
      <c r="P7" s="24">
        <v>229</v>
      </c>
    </row>
    <row r="8" spans="1:16" ht="33.75" x14ac:dyDescent="0.25">
      <c r="A8" s="48" t="s">
        <v>647</v>
      </c>
      <c r="B8" s="48" t="s">
        <v>648</v>
      </c>
      <c r="C8" s="14">
        <v>17</v>
      </c>
      <c r="D8" s="14">
        <v>17</v>
      </c>
      <c r="E8" s="31">
        <v>0</v>
      </c>
      <c r="F8" s="14">
        <v>9</v>
      </c>
      <c r="G8" s="14">
        <v>10</v>
      </c>
      <c r="H8" s="14">
        <v>12</v>
      </c>
      <c r="I8" s="14">
        <v>17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10</v>
      </c>
    </row>
    <row r="9" spans="1:16" ht="45" x14ac:dyDescent="0.25">
      <c r="A9" s="48" t="s">
        <v>649</v>
      </c>
      <c r="B9" s="48" t="s">
        <v>650</v>
      </c>
      <c r="C9" s="14">
        <v>53</v>
      </c>
      <c r="D9" s="14">
        <v>44</v>
      </c>
      <c r="E9" s="31">
        <v>0</v>
      </c>
      <c r="F9" s="14">
        <v>133</v>
      </c>
      <c r="G9" s="14">
        <v>328</v>
      </c>
      <c r="H9" s="14">
        <v>50</v>
      </c>
      <c r="I9" s="14">
        <v>211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576</v>
      </c>
    </row>
    <row r="10" spans="1:16" ht="33.75" x14ac:dyDescent="0.25">
      <c r="A10" s="48" t="s">
        <v>651</v>
      </c>
      <c r="B10" s="48" t="s">
        <v>652</v>
      </c>
      <c r="C10" s="14">
        <v>1560</v>
      </c>
      <c r="D10" s="14">
        <v>1235</v>
      </c>
      <c r="E10" s="31">
        <v>0</v>
      </c>
      <c r="F10" s="14">
        <v>5074</v>
      </c>
      <c r="G10" s="14">
        <v>3952</v>
      </c>
      <c r="H10" s="14">
        <v>997</v>
      </c>
      <c r="I10" s="14">
        <v>1068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24">
        <v>4967</v>
      </c>
    </row>
    <row r="11" spans="1:16" ht="45" x14ac:dyDescent="0.25">
      <c r="A11" s="48" t="s">
        <v>653</v>
      </c>
      <c r="B11" s="48" t="s">
        <v>654</v>
      </c>
      <c r="C11" s="14">
        <v>15</v>
      </c>
      <c r="D11" s="14">
        <v>5</v>
      </c>
      <c r="E11" s="31">
        <v>2</v>
      </c>
      <c r="F11" s="14">
        <v>2</v>
      </c>
      <c r="G11" s="14">
        <v>0</v>
      </c>
      <c r="H11" s="14">
        <v>5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2</v>
      </c>
    </row>
  </sheetData>
  <sheetProtection algorithmName="SHA-512" hashValue="2yNUxoPdb1P4hqTNXfcJzKcod42oqbnx2B18NdcWyrM2TGVG/sKhE7dwDD+lhFmBNuit2Xx74NwJUW7BAiKllg==" saltValue="O1oe0ayqk1BTX/+NRQ5oa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2F702-081E-4819-9679-54FBE255C3DC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9CB19674-2DB4-4318-8C3C-6DB778D6F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7C7552-9895-48E3-812E-0A2D85C4D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2023-04-13T08:20:50Z</dcterms:created>
  <dcterms:modified xsi:type="dcterms:W3CDTF">2023-05-30T11:14:40Z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