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drawings/drawing22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3.xml" ContentType="application/vnd.openxmlformats-officedocument.drawing+xml"/>
  <Override PartName="/xl/charts/chart44.xml" ContentType="application/vnd.openxmlformats-officedocument.drawingml.chart+xml"/>
  <Override PartName="/xl/drawings/drawing24.xml" ContentType="application/vnd.openxmlformats-officedocument.drawingml.chartshapes+xml"/>
  <Override PartName="/xl/charts/chart45.xml" ContentType="application/vnd.openxmlformats-officedocument.drawingml.chart+xml"/>
  <Override PartName="/xl/drawings/drawing25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2" documentId="13_ncr:1_{C17511AD-E473-49B2-9BF3-694E63A53263}" xr6:coauthVersionLast="47" xr6:coauthVersionMax="47" xr10:uidLastSave="{AF37CD60-6855-47DA-9866-D349BE89963D}"/>
  <workbookProtection workbookAlgorithmName="SHA-512" workbookHashValue="8sOgOO9GP0NBNT9YVxwEP2hKgdJjQeqJmRdknDgX9OTtziEhcE9c/ZRmA6vVgAOcM68KuoeV3sz6GwSFZUVKVw==" workbookSaltValue="Y09vviYrQr35eXNzOvkB3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EB5E426-3A9B-430E-B208-C945787CD8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1F23417-3866-46F0-84FA-E6A76607B8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EAC2C46-FE02-4EBC-8B00-72F94A8E65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62C7874-57B5-4E5F-BE5E-67207EFC62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7E622D2-2B8C-45E7-ADAD-EAA5CA9541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C608D9A-ECFF-4B12-9653-D953785A85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464C578-2AB3-4924-971B-E9531247FF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B066FEC-A721-482D-BF99-7B806FA0E6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D046F67-B56F-47D0-82E8-C2A4A56ED2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0035B31-26A8-4552-8F63-5F34AB57DD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956892C-E939-40D3-93A2-C17354F762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4D65279-7C1F-4294-86EF-14B7E15890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683D9D6-8835-4012-9C70-7413595CB2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D445B0A-7F0E-4726-939A-223FCA211C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4DA9F2D-A2B3-44E9-B133-5171483BFE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E4A165-46F1-40CA-923C-2B5CDD453D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1B54F53-4DDD-447F-822B-3CABB03A28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1C7D7BD-C3B1-43A8-B113-E892CEDF95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F6BCA1-09F0-4ED4-8220-449878604C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64F58E6-AE39-45D0-8F95-8C3F9E43BF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3C814F6-9719-498F-A942-F15F6D3B19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16086FC-971E-4A61-9B7B-3B7B83DC6C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7CAB0E3-1DB1-41BC-8BE1-7105EBB856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20E49AC-BD79-4C15-847E-5434D0148D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1885270-C2B7-4DCA-A24D-E8A7902628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F7A7134-A430-45D0-98D4-A5F6D4B3EE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23139BD-5589-4BBF-AA5A-0171397093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61C2DF4-8216-4567-887D-8829D335C6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11478D2-FB9E-4AC0-8932-467CE59AAA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DB425AD-08CB-4A0A-98E6-0C710912E8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D27617-2247-4B48-BEE2-09D5022D61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2786A78-3C89-420A-BC53-6990576F4E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<sst xmlns="http://schemas.openxmlformats.org/spreadsheetml/2006/main" count="2865" uniqueCount="1831">
  <si>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</si>
  <si>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</si>
  <si>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</si>
  <si>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</si>
  <si>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</si>
  <si>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</si>
  <si>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Lugo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</si>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</sst>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A5012522-40DE-4652-BAF5-147BA997CC6E}"/>
    <cellStyle name="Normal" xfId="0" builtinId="0"/>
    <cellStyle name="Normal 2" xfId="1" xr:uid="{8148841A-5C24-4806-82FE-AEA9EC1AFB39}"/>
    <cellStyle name="Normal 3" xfId="3" xr:uid="{1EB480A9-644E-437C-A290-EE8AFB18E4F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E1-40C7-8B9F-FFBE84AEF0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E1-40C7-8B9F-FFBE84AEF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1722</c:v>
                </c:pt>
                <c:pt idx="1">
                  <c:v>5392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E1-40C7-8B9F-FFBE84AE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E7-441E-B8F5-C089F5A3C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E7-441E-B8F5-C089F5A3CA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E7-441E-B8F5-C089F5A3CA6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15</c:v>
                </c:pt>
                <c:pt idx="1">
                  <c:v>242</c:v>
                </c:pt>
                <c:pt idx="2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7-441E-B8F5-C089F5A3C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CB-4965-B414-54E724B60F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CB-4965-B414-54E724B60F7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CB-4965-B414-54E724B60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81</c:v>
                </c:pt>
                <c:pt idx="1">
                  <c:v>75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CB-4965-B414-54E724B60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E0-4F33-86ED-BAC938133C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E0-4F33-86ED-BAC938133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E0-4F33-86ED-BAC938133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27-47FB-8196-B71933B61A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27-47FB-8196-B71933B61A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1363</c:v>
                </c:pt>
                <c:pt idx="1">
                  <c:v>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27-47FB-8196-B71933B61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452</c:v>
              </c:pt>
              <c:pt idx="1">
                <c:v>1160</c:v>
              </c:pt>
              <c:pt idx="2">
                <c:v>10</c:v>
              </c:pt>
              <c:pt idx="3">
                <c:v>1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6455-4205-9D99-1C126DD72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612</c:v>
              </c:pt>
              <c:pt idx="1">
                <c:v>837</c:v>
              </c:pt>
              <c:pt idx="2">
                <c:v>36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ED5-4175-8351-ED883B662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Aux!$B$2:$B$5</c:f>
              <c:strCache>
                <c:ptCount val="4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76</c:v>
              </c:pt>
              <c:pt idx="1">
                <c:v>2</c:v>
              </c:pt>
              <c:pt idx="2">
                <c:v>18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D066-49C2-B84C-039BA3F29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79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AAFB-4597-B075-0787EF11F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778</c:v>
              </c:pt>
              <c:pt idx="1">
                <c:v>5</c:v>
              </c:pt>
              <c:pt idx="2">
                <c:v>180</c:v>
              </c:pt>
              <c:pt idx="3">
                <c:v>1</c:v>
              </c:pt>
              <c:pt idx="4">
                <c:v>19</c:v>
              </c:pt>
              <c:pt idx="5">
                <c:v>4</c:v>
              </c:pt>
              <c:pt idx="6">
                <c:v>15</c:v>
              </c:pt>
              <c:pt idx="7">
                <c:v>25</c:v>
              </c:pt>
              <c:pt idx="8">
                <c:v>324</c:v>
              </c:pt>
              <c:pt idx="9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6CF9-40E3-B5D5-C3839446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Curatela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121</c:v>
              </c:pt>
              <c:pt idx="1">
                <c:v>94</c:v>
              </c:pt>
              <c:pt idx="2">
                <c:v>15</c:v>
              </c:pt>
              <c:pt idx="3">
                <c:v>25</c:v>
              </c:pt>
              <c:pt idx="4">
                <c:v>33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FFDD-4B7B-86A9-34B99A9C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697-40BF-84B7-37179B1098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697-40BF-84B7-37179B1098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697-40BF-84B7-37179B1098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37</c:v>
                </c:pt>
                <c:pt idx="1">
                  <c:v>67</c:v>
                </c:pt>
                <c:pt idx="2">
                  <c:v>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97-40BF-84B7-37179B10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1001</c:v>
              </c:pt>
              <c:pt idx="1">
                <c:v>842</c:v>
              </c:pt>
              <c:pt idx="2">
                <c:v>380</c:v>
              </c:pt>
              <c:pt idx="3">
                <c:v>169</c:v>
              </c:pt>
              <c:pt idx="4">
                <c:v>169</c:v>
              </c:pt>
              <c:pt idx="5">
                <c:v>1741</c:v>
              </c:pt>
              <c:pt idx="6">
                <c:v>269</c:v>
              </c:pt>
              <c:pt idx="7">
                <c:v>328</c:v>
              </c:pt>
              <c:pt idx="8">
                <c:v>2199</c:v>
              </c:pt>
              <c:pt idx="9">
                <c:v>494</c:v>
              </c:pt>
            </c:numLit>
          </c:val>
          <c:extLst>
            <c:ext xmlns:c16="http://schemas.microsoft.com/office/drawing/2014/chart" uri="{C3380CC4-5D6E-409C-BE32-E72D297353CC}">
              <c16:uniqueId val="{00000000-132E-407F-94D9-E00E90780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628</c:v>
              </c:pt>
              <c:pt idx="2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C12F-45CB-AB78-D1C9F8694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Drogas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59</c:v>
              </c:pt>
              <c:pt idx="2">
                <c:v>520</c:v>
              </c:pt>
              <c:pt idx="3">
                <c:v>21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BE1-422C-A690-E54431FB5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119</c:v>
              </c:pt>
              <c:pt idx="1">
                <c:v>199</c:v>
              </c:pt>
              <c:pt idx="2">
                <c:v>57</c:v>
              </c:pt>
              <c:pt idx="3">
                <c:v>412</c:v>
              </c:pt>
              <c:pt idx="4">
                <c:v>58</c:v>
              </c:pt>
              <c:pt idx="5">
                <c:v>137</c:v>
              </c:pt>
              <c:pt idx="6">
                <c:v>147</c:v>
              </c:pt>
              <c:pt idx="7">
                <c:v>67</c:v>
              </c:pt>
              <c:pt idx="8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E33C-43B9-85DE-7D8A274F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96</c:v>
              </c:pt>
              <c:pt idx="1">
                <c:v>64</c:v>
              </c:pt>
              <c:pt idx="2">
                <c:v>299</c:v>
              </c:pt>
              <c:pt idx="3">
                <c:v>114</c:v>
              </c:pt>
              <c:pt idx="4">
                <c:v>105</c:v>
              </c:pt>
              <c:pt idx="5">
                <c:v>68</c:v>
              </c:pt>
              <c:pt idx="6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7C5C-49A8-A942-B902496F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8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B92-465E-9281-2C9F2D0E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Falsedades</c:v>
                </c:pt>
                <c:pt idx="6">
                  <c:v>Administración Pública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3</c:v>
              </c:pt>
              <c:pt idx="2">
                <c:v>12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ED1-4C1C-BE5C-084E49B95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S / 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CF-418C-9999-CE59D357C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Derechos trabajadores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14</c:v>
              </c:pt>
              <c:pt idx="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A0C7-44E5-9CE9-665C18108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</c:v>
              </c:pt>
              <c:pt idx="2">
                <c:v>4</c:v>
              </c:pt>
              <c:pt idx="3">
                <c:v>2</c:v>
              </c:pt>
              <c:pt idx="4">
                <c:v>1</c:v>
              </c:pt>
              <c:pt idx="5">
                <c:v>2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000-4970-9A64-2A2F80902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50-4F76-9AEC-D0ABC264AA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50-4F76-9AEC-D0ABC264AA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518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50-4F76-9AEC-D0ABC264A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127</c:v>
              </c:pt>
              <c:pt idx="1">
                <c:v>124</c:v>
              </c:pt>
              <c:pt idx="2">
                <c:v>76</c:v>
              </c:pt>
              <c:pt idx="3">
                <c:v>268</c:v>
              </c:pt>
              <c:pt idx="4">
                <c:v>55</c:v>
              </c:pt>
              <c:pt idx="5">
                <c:v>627</c:v>
              </c:pt>
              <c:pt idx="6">
                <c:v>109</c:v>
              </c:pt>
              <c:pt idx="7">
                <c:v>103</c:v>
              </c:pt>
              <c:pt idx="8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E47D-44D2-8625-E4F26E58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88-4036-B29F-A5B9308AF5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88-4036-B29F-A5B9308AF5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88-4036-B29F-A5B9308AF59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88-4036-B29F-A5B9308AF59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88-4036-B29F-A5B9308AF59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88-4036-B29F-A5B9308AF59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88-4036-B29F-A5B9308AF5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15</c:v>
                </c:pt>
                <c:pt idx="2">
                  <c:v>0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88-4036-B29F-A5B9308AF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51-4177-9B56-BBD09C271A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51-4177-9B56-BBD09C271A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51-4177-9B56-BBD09C271A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551-4177-9B56-BBD09C271A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551-4177-9B56-BBD09C271A7B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51-4177-9B56-BBD09C271A7B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51-4177-9B56-BBD09C271A7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51-4177-9B56-BBD09C271A7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51-4177-9B56-BBD09C271A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8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51-4177-9B56-BBD09C27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227</c:v>
              </c:pt>
              <c:pt idx="1">
                <c:v>33</c:v>
              </c:pt>
              <c:pt idx="2">
                <c:v>28</c:v>
              </c:pt>
              <c:pt idx="3">
                <c:v>103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105A-48FB-9586-19B414DFB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</c:v>
              </c:pt>
              <c:pt idx="1">
                <c:v>7</c:v>
              </c:pt>
              <c:pt idx="2">
                <c:v>1</c:v>
              </c:pt>
              <c:pt idx="3">
                <c:v>58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30C-420A-9377-F6D9B275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FE5A-48E0-89FE-997D3127B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84</c:v>
              </c:pt>
              <c:pt idx="1">
                <c:v>23</c:v>
              </c:pt>
              <c:pt idx="2">
                <c:v>45</c:v>
              </c:pt>
              <c:pt idx="3">
                <c:v>3</c:v>
              </c:pt>
              <c:pt idx="4">
                <c:v>2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C4B-4475-AC10-07D8880C7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9</c:v>
              </c:pt>
              <c:pt idx="2">
                <c:v>12</c:v>
              </c:pt>
              <c:pt idx="3">
                <c:v>9</c:v>
              </c:pt>
              <c:pt idx="4">
                <c:v>16</c:v>
              </c:pt>
              <c:pt idx="5">
                <c:v>14</c:v>
              </c:pt>
              <c:pt idx="6">
                <c:v>29</c:v>
              </c:pt>
              <c:pt idx="7">
                <c:v>2</c:v>
              </c:pt>
              <c:pt idx="8">
                <c:v>7</c:v>
              </c:pt>
              <c:pt idx="9">
                <c:v>16</c:v>
              </c:pt>
              <c:pt idx="10">
                <c:v>16</c:v>
              </c:pt>
              <c:pt idx="11">
                <c:v>169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B287-4EF1-813D-7A1A4811FD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61</c:v>
              </c:pt>
              <c:pt idx="1">
                <c:v>32</c:v>
              </c:pt>
              <c:pt idx="2">
                <c:v>131</c:v>
              </c:pt>
              <c:pt idx="3">
                <c:v>9</c:v>
              </c:pt>
              <c:pt idx="4">
                <c:v>5</c:v>
              </c:pt>
              <c:pt idx="5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9652-4A96-8AF8-82134280D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3-47FE-90DE-CA96C4DBED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03-47FE-90DE-CA96C4DBED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03-47FE-90DE-CA96C4DBE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8C-4252-9B6E-DF3BF980D0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8C-4252-9B6E-DF3BF980D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839</c:v>
                </c:pt>
                <c:pt idx="1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8C-4252-9B6E-DF3BF980D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4E-4845-812C-CBD5F9D973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4E-4845-812C-CBD5F9D973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C4E-4845-812C-CBD5F9D973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C4E-4845-812C-CBD5F9D973E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E-4845-812C-CBD5F9D973E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E-4845-812C-CBD5F9D973E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4E-4845-812C-CBD5F9D973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48</c:v>
              </c:pt>
              <c:pt idx="1">
                <c:v>1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2B9-407D-9E22-4D125B205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 Sexual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A73-4FA6-B313-F476D5DD0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2</c:v>
              </c:pt>
              <c:pt idx="2">
                <c:v>2</c:v>
              </c:pt>
              <c:pt idx="3">
                <c:v>13</c:v>
              </c:pt>
              <c:pt idx="4">
                <c:v>15</c:v>
              </c:pt>
              <c:pt idx="5">
                <c:v>3</c:v>
              </c:pt>
              <c:pt idx="6">
                <c:v>2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F69E-4252-8861-30CAA9E9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27-41A7-81C8-0FD37FB1D3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27-41A7-81C8-0FD37FB1D3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7-41A7-81C8-0FD37FB1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B0-4BFC-98FD-F7DFAAF1DF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B0-4BFC-98FD-F7DFAAF1DF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B0-4BFC-98FD-F7DFAAF1DF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B0-4BFC-98FD-F7DFAAF1DF9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B0-4BFC-98FD-F7DFAAF1DF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40</c:v>
                </c:pt>
                <c:pt idx="1">
                  <c:v>45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B0-4BFC-98FD-F7DFAAF1D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244</c:v>
              </c:pt>
              <c:pt idx="1">
                <c:v>3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B2B6-4517-977F-42AA54361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103</c:v>
              </c:pt>
              <c:pt idx="1">
                <c:v>7</c:v>
              </c:pt>
              <c:pt idx="2">
                <c:v>1</c:v>
              </c:pt>
              <c:pt idx="3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BA8B-42DB-A227-E71EC9DA8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50-4DCD-A158-59278A063F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50-4DCD-A158-59278A063F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598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0-4DCD-A158-59278A063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BDB-4605-83CA-ED349AE83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09E-4F74-939F-67C061551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45</c:v>
              </c:pt>
              <c:pt idx="1">
                <c:v>11</c:v>
              </c:pt>
              <c:pt idx="2">
                <c:v>30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81E-4CF3-8CE0-764BD917BE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389-4829-A63A-A16357C80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506-40A8-8E0D-B635EBC20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136</c:v>
              </c:pt>
              <c:pt idx="2">
                <c:v>19</c:v>
              </c:pt>
              <c:pt idx="3">
                <c:v>1</c:v>
              </c:pt>
              <c:pt idx="4">
                <c:v>9</c:v>
              </c:pt>
              <c:pt idx="5">
                <c:v>94</c:v>
              </c:pt>
              <c:pt idx="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DA9-4F1D-BD3A-F9C1F0652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383</c:v>
              </c:pt>
              <c:pt idx="2">
                <c:v>5</c:v>
              </c:pt>
              <c:pt idx="3">
                <c:v>10</c:v>
              </c:pt>
              <c:pt idx="4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85A7-4A06-8892-EFD47D6A7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331</c:v>
              </c:pt>
              <c:pt idx="2">
                <c:v>5</c:v>
              </c:pt>
              <c:pt idx="3">
                <c:v>7</c:v>
              </c:pt>
              <c:pt idx="4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43A9-4AA7-8C03-9B3DE636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61</c:v>
              </c:pt>
              <c:pt idx="2">
                <c:v>14</c:v>
              </c:pt>
              <c:pt idx="3">
                <c:v>1</c:v>
              </c:pt>
              <c:pt idx="4">
                <c:v>6</c:v>
              </c:pt>
              <c:pt idx="5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30B0-4D47-8F4E-4423AC139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50</c:v>
              </c:pt>
              <c:pt idx="2">
                <c:v>14</c:v>
              </c:pt>
              <c:pt idx="3">
                <c:v>7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184D-479D-9B15-74C92FBDD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9A-4923-8186-1C530EE678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9A-4923-8186-1C530EE678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9A-4923-8186-1C530EE67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C02-4669-B448-1E7BA0718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410</c:v>
              </c:pt>
              <c:pt idx="2">
                <c:v>9</c:v>
              </c:pt>
              <c:pt idx="3">
                <c:v>10</c:v>
              </c:pt>
              <c:pt idx="4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54DA-4DB4-9A30-00C5CA536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10</c:v>
              </c:pt>
              <c:pt idx="2">
                <c:v>1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684-44C8-81CB-26FD5322D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2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EE00-43E7-86DD-5736FF920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2</c:v>
              </c:pt>
              <c:pt idx="2">
                <c:v>2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505C-4CC9-9C57-49D8D303B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F4B-4C43-9F2F-98402509F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09-4737-9308-D621048719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09-4737-9308-D621048719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9-4737-9308-D62104871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94-437B-AD21-4A2348F7C9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94-437B-AD21-4A2348F7C9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94-437B-AD21-4A2348F7C91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94-437B-AD21-4A2348F7C91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94-437B-AD21-4A2348F7C9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94-437B-AD21-4A2348F7C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9-408A-A367-C0AE7319A8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9-408A-A367-C0AE7319A8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219</c:v>
                </c:pt>
                <c:pt idx="1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C9-408A-A367-C0AE7319A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138A564-AF1A-7ED3-C00D-8A6093BAC5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587FE09-0515-CC05-1FBF-F77E66BA3C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EA0D50D-4B46-B905-72E8-E4588096B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4F5C0A2-248F-A976-AEB1-920E6E60A0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F251B764-1056-EA98-E46E-DCD42BDAC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07E2E1C-ACF5-D8F7-0160-25F5DA55B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19C7105-C79E-DFB8-EE33-5FDF0924A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6A5A2D2-1E05-599E-1C82-EDFCC3749E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FB147264-AC72-B710-1874-8EA600154D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85B8E1CB-E247-27E0-4F99-3AE33D581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0E59349D-2357-3EBB-B8DB-C112646D6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1A84A6C-33FC-4AF5-85BD-BCE77B135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365D848-AF61-44F6-B339-1A5DD4A764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CB92545-4484-C091-1204-D46C48668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D773341-6F6A-C344-ED87-B5F68DFBF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410DF23-C980-D886-51B7-390909636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87FFDB3-47C6-31F4-FE75-7745E91172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6328BCA6-0286-7470-59FB-82932728F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A8ECCD4-7A4E-F459-0B6C-D38AA50B02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5C8F583-4FEB-4EA5-9B4F-4C7F3C5ED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E222BA0-6D3F-47C7-8403-43A27FD0A9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EA1E115-25B5-496D-9227-50F6E1BAC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82B7DA3-D97C-4A6B-A597-A91FDD33D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1436F3E-7165-438C-B81C-82F62EFD3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EFB6080-48FE-48DE-8A49-FF76A601D7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167B0A3-13BA-4131-A099-3064CE9D60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CE301A0-FC35-4F72-A998-F461812E0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25C2E02-890E-40A2-8CE7-B120E3469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C690180-4E3B-4081-BA02-27CA30E1CA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EBBD5C0-3967-45C8-B302-97DFF9D9FB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1D0472E-7455-4CAC-98B2-7D1D52A014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A58B968-1398-480B-999D-A60897252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51C9900-14AC-E09E-3D20-F7A30D01A3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117475</xdr:colOff>
      <xdr:row>6</xdr:row>
      <xdr:rowOff>161925</xdr:rowOff>
    </xdr:from>
    <xdr:to>
      <xdr:col>21</xdr:col>
      <xdr:colOff>561975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F9E60A5-2E58-332A-80DD-993F680B5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327025</xdr:colOff>
      <xdr:row>7</xdr:row>
      <xdr:rowOff>104775</xdr:rowOff>
    </xdr:from>
    <xdr:to>
      <xdr:col>54</xdr:col>
      <xdr:colOff>88900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5B509F6-B4D2-86D1-0135-B93CFFA5C0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504825</xdr:colOff>
      <xdr:row>6</xdr:row>
      <xdr:rowOff>155575</xdr:rowOff>
    </xdr:from>
    <xdr:to>
      <xdr:col>60</xdr:col>
      <xdr:colOff>400050</xdr:colOff>
      <xdr:row>15</xdr:row>
      <xdr:rowOff>117475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7E38529-A42D-9A85-2C4E-A48274CB76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56BE143-BCA3-95AC-3286-3258D1FA3C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97FDD406-DE74-3817-E5CC-A546E7495B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194C725-0493-4366-9771-C25B540E0A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433A980-7A75-4409-8422-0E9DF4A40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0E81E35-6E25-B161-72FF-19EE0C238F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8660007-73A3-6DC7-72A5-4E4C0B535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17D550F-8E92-4D82-54EC-8FB4F836A4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ABAF41E-7A14-4C7C-9149-65B5F57C0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97CFE90-39FA-44FA-B9E5-55406772B3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7691B1A-E890-1D7A-54E2-D32FC7DA46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C9C529CA-BA97-A607-96EB-A772AEED9D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EE5E0F5-DEC4-45EF-9ACF-72FF9B851B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626267B-B39F-4F8D-984D-5E853B01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45C0E70-4003-DBE4-BB18-344F39299F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140195F-122B-7823-7759-8C0DA32333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74030D2-D41C-89CD-C428-E69C4738E2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B15F918-20F5-4F52-B77D-1BF8D8345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DFD54DD-6071-AC01-5294-F2591A9CE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2C4CC3A-2548-30F2-880C-3B0F091510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273C6B3-032A-B402-497A-91A7CB4AF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D93C900-9575-E1A9-E3C5-85454806B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1193286-C75D-E04C-F6D9-187B2DA5B5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58CE62D-2712-1FA0-1D0F-250D896796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AAD2F22B-B20F-4F5A-22B6-52F0509BA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4784FE47-FD46-2E9D-8EEA-7E2DE137F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77BED15-D5BD-07C6-31E7-FE5DC0C676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171C7A3-02B6-2EF0-16A1-3A81679DD2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92D07F8-07B2-12AB-3294-5C6BEC5F6E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B193FEB-891B-72A9-06E1-6590165E6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eLJVD4xJUb0eU41sM73PBw0hHlqyuvvbu1k9If4+uqJ5hNiyUfzWfFJ1QVtHfjeggDy85L3sgsCkg5rF/stTrg==" saltValue="lj8skp6CLR+kCeGsVYfci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3</v>
      </c>
      <c r="D5" s="14">
        <v>0</v>
      </c>
      <c r="E5" s="23">
        <v>1</v>
      </c>
    </row>
    <row r="6" spans="1:5" x14ac:dyDescent="0.25">
      <c r="A6" s="22" t="s">
        <v>1180</v>
      </c>
      <c r="B6" s="17"/>
      <c r="C6" s="14">
        <v>10</v>
      </c>
      <c r="D6" s="14">
        <v>5</v>
      </c>
      <c r="E6" s="23">
        <v>9</v>
      </c>
    </row>
    <row r="7" spans="1:5" x14ac:dyDescent="0.25">
      <c r="A7" s="22" t="s">
        <v>1181</v>
      </c>
      <c r="B7" s="17"/>
      <c r="C7" s="14">
        <v>1</v>
      </c>
      <c r="D7" s="14">
        <v>0</v>
      </c>
      <c r="E7" s="23">
        <v>1</v>
      </c>
    </row>
    <row r="8" spans="1:5" x14ac:dyDescent="0.25">
      <c r="A8" s="22" t="s">
        <v>1182</v>
      </c>
      <c r="B8" s="17"/>
      <c r="C8" s="14">
        <v>0</v>
      </c>
      <c r="D8" s="14">
        <v>0</v>
      </c>
      <c r="E8" s="23">
        <v>0</v>
      </c>
    </row>
    <row r="9" spans="1:5" x14ac:dyDescent="0.25">
      <c r="A9" s="22" t="s">
        <v>610</v>
      </c>
      <c r="B9" s="17"/>
      <c r="C9" s="14">
        <v>3</v>
      </c>
      <c r="D9" s="14">
        <v>0</v>
      </c>
      <c r="E9" s="23">
        <v>2</v>
      </c>
    </row>
    <row r="10" spans="1:5" x14ac:dyDescent="0.25">
      <c r="A10" s="22" t="s">
        <v>1183</v>
      </c>
      <c r="B10" s="17"/>
      <c r="C10" s="14">
        <v>2</v>
      </c>
      <c r="D10" s="14">
        <v>1</v>
      </c>
      <c r="E10" s="23">
        <v>1</v>
      </c>
    </row>
    <row r="11" spans="1:5" x14ac:dyDescent="0.25">
      <c r="A11" s="201" t="s">
        <v>951</v>
      </c>
      <c r="B11" s="202"/>
      <c r="C11" s="31">
        <v>19</v>
      </c>
      <c r="D11" s="31">
        <v>6</v>
      </c>
      <c r="E11" s="31">
        <v>14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>
        <v>3</v>
      </c>
    </row>
    <row r="15" spans="1:5" x14ac:dyDescent="0.25">
      <c r="A15" s="22" t="s">
        <v>1186</v>
      </c>
      <c r="B15" s="17"/>
      <c r="C15" s="23">
        <v>0</v>
      </c>
    </row>
    <row r="16" spans="1:5" x14ac:dyDescent="0.25">
      <c r="A16" s="22" t="s">
        <v>1187</v>
      </c>
      <c r="B16" s="17"/>
      <c r="C16" s="23">
        <v>0</v>
      </c>
    </row>
    <row r="17" spans="1:3" x14ac:dyDescent="0.25">
      <c r="A17" s="201" t="s">
        <v>951</v>
      </c>
      <c r="B17" s="202"/>
      <c r="C17" s="31">
        <v>3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3">
        <v>6</v>
      </c>
    </row>
    <row r="22" spans="1:3" x14ac:dyDescent="0.25">
      <c r="A22" s="22" t="s">
        <v>1180</v>
      </c>
      <c r="B22" s="17"/>
      <c r="C22" s="23">
        <v>8</v>
      </c>
    </row>
    <row r="23" spans="1:3" x14ac:dyDescent="0.25">
      <c r="A23" s="22" t="s">
        <v>1181</v>
      </c>
      <c r="B23" s="17"/>
      <c r="C23" s="23">
        <v>0</v>
      </c>
    </row>
    <row r="24" spans="1:3" x14ac:dyDescent="0.25">
      <c r="A24" s="22" t="s">
        <v>1182</v>
      </c>
      <c r="B24" s="17"/>
      <c r="C24" s="23">
        <v>8</v>
      </c>
    </row>
    <row r="25" spans="1:3" x14ac:dyDescent="0.25">
      <c r="A25" s="22" t="s">
        <v>610</v>
      </c>
      <c r="B25" s="17"/>
      <c r="C25" s="23">
        <v>19</v>
      </c>
    </row>
    <row r="26" spans="1:3" x14ac:dyDescent="0.25">
      <c r="A26" s="22" t="s">
        <v>1183</v>
      </c>
      <c r="B26" s="17"/>
      <c r="C26" s="23">
        <v>5</v>
      </c>
    </row>
    <row r="27" spans="1:3" x14ac:dyDescent="0.25">
      <c r="A27" s="201" t="s">
        <v>951</v>
      </c>
      <c r="B27" s="202"/>
      <c r="C27" s="31">
        <v>46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>
        <v>0</v>
      </c>
    </row>
    <row r="32" spans="1:3" x14ac:dyDescent="0.25">
      <c r="A32" s="22" t="s">
        <v>1024</v>
      </c>
      <c r="B32" s="17"/>
      <c r="C32" s="23">
        <v>0</v>
      </c>
    </row>
    <row r="33" spans="1:3" x14ac:dyDescent="0.25">
      <c r="A33" s="22" t="s">
        <v>1189</v>
      </c>
      <c r="B33" s="17"/>
      <c r="C33" s="23">
        <v>48</v>
      </c>
    </row>
    <row r="34" spans="1:3" x14ac:dyDescent="0.25">
      <c r="A34" s="22" t="s">
        <v>1122</v>
      </c>
      <c r="B34" s="17"/>
      <c r="C34" s="23">
        <v>2</v>
      </c>
    </row>
    <row r="35" spans="1:3" x14ac:dyDescent="0.25">
      <c r="A35" s="22" t="s">
        <v>1190</v>
      </c>
      <c r="B35" s="17"/>
      <c r="C35" s="23">
        <v>33</v>
      </c>
    </row>
    <row r="36" spans="1:3" x14ac:dyDescent="0.25">
      <c r="A36" s="22" t="s">
        <v>1026</v>
      </c>
      <c r="B36" s="17"/>
      <c r="C36" s="23">
        <v>0</v>
      </c>
    </row>
    <row r="37" spans="1:3" x14ac:dyDescent="0.25">
      <c r="A37" s="22" t="s">
        <v>1027</v>
      </c>
      <c r="B37" s="17"/>
      <c r="C37" s="23">
        <v>0</v>
      </c>
    </row>
    <row r="38" spans="1:3" x14ac:dyDescent="0.25">
      <c r="A38" s="22" t="s">
        <v>1085</v>
      </c>
      <c r="B38" s="17"/>
      <c r="C38" s="23">
        <v>0</v>
      </c>
    </row>
    <row r="39" spans="1:3" x14ac:dyDescent="0.25">
      <c r="A39" s="22" t="s">
        <v>1086</v>
      </c>
      <c r="B39" s="17"/>
      <c r="C39" s="23">
        <v>0</v>
      </c>
    </row>
    <row r="40" spans="1:3" x14ac:dyDescent="0.25">
      <c r="A40" s="201" t="s">
        <v>951</v>
      </c>
      <c r="B40" s="202"/>
      <c r="C40" s="31">
        <v>83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3">
        <v>1</v>
      </c>
    </row>
    <row r="45" spans="1:3" x14ac:dyDescent="0.25">
      <c r="A45" s="22" t="s">
        <v>1180</v>
      </c>
      <c r="B45" s="17"/>
      <c r="C45" s="23">
        <v>5</v>
      </c>
    </row>
    <row r="46" spans="1:3" x14ac:dyDescent="0.25">
      <c r="A46" s="22" t="s">
        <v>1181</v>
      </c>
      <c r="B46" s="17"/>
      <c r="C46" s="23">
        <v>0</v>
      </c>
    </row>
    <row r="47" spans="1:3" x14ac:dyDescent="0.25">
      <c r="A47" s="22" t="s">
        <v>1182</v>
      </c>
      <c r="B47" s="17"/>
      <c r="C47" s="23">
        <v>4</v>
      </c>
    </row>
    <row r="48" spans="1:3" x14ac:dyDescent="0.25">
      <c r="A48" s="22" t="s">
        <v>610</v>
      </c>
      <c r="B48" s="17"/>
      <c r="C48" s="23">
        <v>0</v>
      </c>
    </row>
    <row r="49" spans="1:3" x14ac:dyDescent="0.25">
      <c r="A49" s="22" t="s">
        <v>1183</v>
      </c>
      <c r="B49" s="17"/>
      <c r="C49" s="23">
        <v>4</v>
      </c>
    </row>
    <row r="50" spans="1:3" x14ac:dyDescent="0.25">
      <c r="A50" s="201" t="s">
        <v>951</v>
      </c>
      <c r="B50" s="202"/>
      <c r="C50" s="31">
        <v>14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4" t="s">
        <v>1179</v>
      </c>
      <c r="B53" s="13" t="s">
        <v>76</v>
      </c>
      <c r="C53" s="23">
        <v>0</v>
      </c>
    </row>
    <row r="54" spans="1:3" x14ac:dyDescent="0.25">
      <c r="A54" s="186"/>
      <c r="B54" s="13" t="s">
        <v>77</v>
      </c>
      <c r="C54" s="23">
        <v>2</v>
      </c>
    </row>
    <row r="55" spans="1:3" x14ac:dyDescent="0.25">
      <c r="A55" s="184" t="s">
        <v>1180</v>
      </c>
      <c r="B55" s="13" t="s">
        <v>76</v>
      </c>
      <c r="C55" s="23">
        <v>8</v>
      </c>
    </row>
    <row r="56" spans="1:3" x14ac:dyDescent="0.25">
      <c r="A56" s="186"/>
      <c r="B56" s="13" t="s">
        <v>77</v>
      </c>
      <c r="C56" s="23">
        <v>2</v>
      </c>
    </row>
    <row r="57" spans="1:3" x14ac:dyDescent="0.25">
      <c r="A57" s="184" t="s">
        <v>1181</v>
      </c>
      <c r="B57" s="13" t="s">
        <v>76</v>
      </c>
      <c r="C57" s="23">
        <v>0</v>
      </c>
    </row>
    <row r="58" spans="1:3" x14ac:dyDescent="0.25">
      <c r="A58" s="186"/>
      <c r="B58" s="13" t="s">
        <v>77</v>
      </c>
      <c r="C58" s="23">
        <v>0</v>
      </c>
    </row>
    <row r="59" spans="1:3" x14ac:dyDescent="0.25">
      <c r="A59" s="184" t="s">
        <v>1182</v>
      </c>
      <c r="B59" s="13" t="s">
        <v>76</v>
      </c>
      <c r="C59" s="23">
        <v>2</v>
      </c>
    </row>
    <row r="60" spans="1:3" x14ac:dyDescent="0.25">
      <c r="A60" s="186"/>
      <c r="B60" s="13" t="s">
        <v>77</v>
      </c>
      <c r="C60" s="23">
        <v>0</v>
      </c>
    </row>
    <row r="61" spans="1:3" x14ac:dyDescent="0.25">
      <c r="A61" s="184" t="s">
        <v>610</v>
      </c>
      <c r="B61" s="13" t="s">
        <v>76</v>
      </c>
      <c r="C61" s="23">
        <v>2</v>
      </c>
    </row>
    <row r="62" spans="1:3" x14ac:dyDescent="0.25">
      <c r="A62" s="186"/>
      <c r="B62" s="13" t="s">
        <v>77</v>
      </c>
      <c r="C62" s="23">
        <v>2</v>
      </c>
    </row>
    <row r="63" spans="1:3" x14ac:dyDescent="0.25">
      <c r="A63" s="184" t="s">
        <v>1183</v>
      </c>
      <c r="B63" s="13" t="s">
        <v>76</v>
      </c>
      <c r="C63" s="23">
        <v>9</v>
      </c>
    </row>
    <row r="64" spans="1:3" x14ac:dyDescent="0.25">
      <c r="A64" s="186"/>
      <c r="B64" s="13" t="s">
        <v>77</v>
      </c>
      <c r="C64" s="23">
        <v>4</v>
      </c>
    </row>
    <row r="65" spans="1:3" x14ac:dyDescent="0.25">
      <c r="A65" s="201" t="s">
        <v>951</v>
      </c>
      <c r="B65" s="202"/>
      <c r="C65" s="31">
        <v>31</v>
      </c>
    </row>
  </sheetData>
  <sheetProtection algorithmName="SHA-512" hashValue="ZsRl2zIBLb1OZ2KvFpo9cSG9dy0n0iGhj+MHga9cLX1MhT4mQ3wlwk9Al41Heg16CkVkv6S+JkNtTvAW13vSjw==" saltValue="/QsWH6yazddqp+CT0Tzdk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3" t="s">
        <v>1193</v>
      </c>
    </row>
    <row r="3" spans="1:6" x14ac:dyDescent="0.25">
      <c r="A3" s="34" t="s">
        <v>1194</v>
      </c>
    </row>
    <row r="4" spans="1:6" ht="33.75" x14ac:dyDescent="0.25">
      <c r="A4" s="35" t="s">
        <v>9</v>
      </c>
      <c r="B4" s="35" t="s">
        <v>10</v>
      </c>
      <c r="C4" s="41" t="s">
        <v>1195</v>
      </c>
      <c r="D4" s="41" t="s">
        <v>60</v>
      </c>
      <c r="E4" s="41" t="s">
        <v>1032</v>
      </c>
      <c r="F4" s="41" t="s">
        <v>1196</v>
      </c>
    </row>
    <row r="5" spans="1:6" ht="22.5" x14ac:dyDescent="0.25">
      <c r="A5" s="193" t="s">
        <v>1197</v>
      </c>
      <c r="B5" s="38" t="s">
        <v>1198</v>
      </c>
      <c r="C5" s="44">
        <v>1</v>
      </c>
      <c r="D5" s="44">
        <v>0</v>
      </c>
      <c r="E5" s="44">
        <v>0</v>
      </c>
      <c r="F5" s="39">
        <v>0</v>
      </c>
    </row>
    <row r="6" spans="1:6" x14ac:dyDescent="0.25">
      <c r="A6" s="195"/>
      <c r="B6" s="38" t="s">
        <v>1199</v>
      </c>
      <c r="C6" s="44">
        <v>0</v>
      </c>
      <c r="D6" s="44">
        <v>0</v>
      </c>
      <c r="E6" s="44">
        <v>0</v>
      </c>
      <c r="F6" s="39">
        <v>0</v>
      </c>
    </row>
    <row r="7" spans="1:6" x14ac:dyDescent="0.25">
      <c r="A7" s="37" t="s">
        <v>1200</v>
      </c>
      <c r="B7" s="38" t="s">
        <v>1201</v>
      </c>
      <c r="C7" s="44">
        <v>0</v>
      </c>
      <c r="D7" s="44">
        <v>0</v>
      </c>
      <c r="E7" s="44">
        <v>0</v>
      </c>
      <c r="F7" s="39">
        <v>0</v>
      </c>
    </row>
    <row r="8" spans="1:6" ht="22.5" x14ac:dyDescent="0.25">
      <c r="A8" s="193" t="s">
        <v>1202</v>
      </c>
      <c r="B8" s="38" t="s">
        <v>1203</v>
      </c>
      <c r="C8" s="44">
        <v>0</v>
      </c>
      <c r="D8" s="44">
        <v>0</v>
      </c>
      <c r="E8" s="44">
        <v>2</v>
      </c>
      <c r="F8" s="39">
        <v>0</v>
      </c>
    </row>
    <row r="9" spans="1:6" ht="22.5" x14ac:dyDescent="0.25">
      <c r="A9" s="194"/>
      <c r="B9" s="38" t="s">
        <v>1204</v>
      </c>
      <c r="C9" s="44">
        <v>0</v>
      </c>
      <c r="D9" s="44">
        <v>0</v>
      </c>
      <c r="E9" s="44">
        <v>0</v>
      </c>
      <c r="F9" s="39">
        <v>0</v>
      </c>
    </row>
    <row r="10" spans="1:6" ht="22.5" x14ac:dyDescent="0.25">
      <c r="A10" s="195"/>
      <c r="B10" s="38" t="s">
        <v>1205</v>
      </c>
      <c r="C10" s="44">
        <v>7</v>
      </c>
      <c r="D10" s="44">
        <v>1</v>
      </c>
      <c r="E10" s="44">
        <v>0</v>
      </c>
      <c r="F10" s="39">
        <v>0</v>
      </c>
    </row>
    <row r="11" spans="1:6" ht="22.5" x14ac:dyDescent="0.25">
      <c r="A11" s="193" t="s">
        <v>1206</v>
      </c>
      <c r="B11" s="38" t="s">
        <v>1207</v>
      </c>
      <c r="C11" s="44">
        <v>0</v>
      </c>
      <c r="D11" s="44">
        <v>0</v>
      </c>
      <c r="E11" s="44">
        <v>0</v>
      </c>
      <c r="F11" s="39">
        <v>0</v>
      </c>
    </row>
    <row r="12" spans="1:6" x14ac:dyDescent="0.25">
      <c r="A12" s="194"/>
      <c r="B12" s="38" t="s">
        <v>1208</v>
      </c>
      <c r="C12" s="44">
        <v>0</v>
      </c>
      <c r="D12" s="44">
        <v>0</v>
      </c>
      <c r="E12" s="44">
        <v>0</v>
      </c>
      <c r="F12" s="39">
        <v>0</v>
      </c>
    </row>
    <row r="13" spans="1:6" ht="22.5" x14ac:dyDescent="0.25">
      <c r="A13" s="195"/>
      <c r="B13" s="38" t="s">
        <v>1209</v>
      </c>
      <c r="C13" s="44">
        <v>0</v>
      </c>
      <c r="D13" s="44">
        <v>0</v>
      </c>
      <c r="E13" s="44">
        <v>0</v>
      </c>
      <c r="F13" s="39">
        <v>0</v>
      </c>
    </row>
    <row r="14" spans="1:6" ht="22.5" x14ac:dyDescent="0.25">
      <c r="A14" s="37" t="s">
        <v>1210</v>
      </c>
      <c r="B14" s="38" t="s">
        <v>1211</v>
      </c>
      <c r="C14" s="44">
        <v>0</v>
      </c>
      <c r="D14" s="44">
        <v>0</v>
      </c>
      <c r="E14" s="44">
        <v>0</v>
      </c>
      <c r="F14" s="39">
        <v>0</v>
      </c>
    </row>
    <row r="15" spans="1:6" x14ac:dyDescent="0.25">
      <c r="A15" s="193" t="s">
        <v>1212</v>
      </c>
      <c r="B15" s="38" t="s">
        <v>1213</v>
      </c>
      <c r="C15" s="44">
        <v>133</v>
      </c>
      <c r="D15" s="44">
        <v>15</v>
      </c>
      <c r="E15" s="44">
        <v>14</v>
      </c>
      <c r="F15" s="39">
        <v>0</v>
      </c>
    </row>
    <row r="16" spans="1:6" x14ac:dyDescent="0.25">
      <c r="A16" s="194"/>
      <c r="B16" s="38" t="s">
        <v>1214</v>
      </c>
      <c r="C16" s="44">
        <v>0</v>
      </c>
      <c r="D16" s="44">
        <v>0</v>
      </c>
      <c r="E16" s="44">
        <v>0</v>
      </c>
      <c r="F16" s="39">
        <v>0</v>
      </c>
    </row>
    <row r="17" spans="1:6" ht="22.5" x14ac:dyDescent="0.25">
      <c r="A17" s="194"/>
      <c r="B17" s="38" t="s">
        <v>1215</v>
      </c>
      <c r="C17" s="44">
        <v>0</v>
      </c>
      <c r="D17" s="44">
        <v>0</v>
      </c>
      <c r="E17" s="44">
        <v>0</v>
      </c>
      <c r="F17" s="39">
        <v>0</v>
      </c>
    </row>
    <row r="18" spans="1:6" x14ac:dyDescent="0.25">
      <c r="A18" s="194"/>
      <c r="B18" s="38" t="s">
        <v>1216</v>
      </c>
      <c r="C18" s="44">
        <v>0</v>
      </c>
      <c r="D18" s="44">
        <v>0</v>
      </c>
      <c r="E18" s="44">
        <v>0</v>
      </c>
      <c r="F18" s="39">
        <v>0</v>
      </c>
    </row>
    <row r="19" spans="1:6" ht="22.5" x14ac:dyDescent="0.25">
      <c r="A19" s="195"/>
      <c r="B19" s="38" t="s">
        <v>1217</v>
      </c>
      <c r="C19" s="44">
        <v>0</v>
      </c>
      <c r="D19" s="44">
        <v>0</v>
      </c>
      <c r="E19" s="44">
        <v>0</v>
      </c>
      <c r="F19" s="39">
        <v>0</v>
      </c>
    </row>
    <row r="20" spans="1:6" x14ac:dyDescent="0.25">
      <c r="A20" s="37" t="s">
        <v>1218</v>
      </c>
      <c r="B20" s="38" t="s">
        <v>1219</v>
      </c>
      <c r="C20" s="44">
        <v>0</v>
      </c>
      <c r="D20" s="44">
        <v>1</v>
      </c>
      <c r="E20" s="44">
        <v>0</v>
      </c>
      <c r="F20" s="39">
        <v>0</v>
      </c>
    </row>
    <row r="21" spans="1:6" ht="22.5" x14ac:dyDescent="0.25">
      <c r="A21" s="37" t="s">
        <v>1220</v>
      </c>
      <c r="B21" s="38" t="s">
        <v>1221</v>
      </c>
      <c r="C21" s="44">
        <v>0</v>
      </c>
      <c r="D21" s="44">
        <v>0</v>
      </c>
      <c r="E21" s="44">
        <v>0</v>
      </c>
      <c r="F21" s="39">
        <v>0</v>
      </c>
    </row>
    <row r="22" spans="1:6" x14ac:dyDescent="0.25">
      <c r="A22" s="191" t="s">
        <v>951</v>
      </c>
      <c r="B22" s="192"/>
      <c r="C22" s="45">
        <v>141</v>
      </c>
      <c r="D22" s="45">
        <v>17</v>
      </c>
      <c r="E22" s="45">
        <v>16</v>
      </c>
      <c r="F22" s="45">
        <v>0</v>
      </c>
    </row>
    <row r="23" spans="1:6" x14ac:dyDescent="0.25">
      <c r="A23" s="34" t="s">
        <v>1054</v>
      </c>
    </row>
    <row r="24" spans="1:6" x14ac:dyDescent="0.25">
      <c r="A24" s="35" t="s">
        <v>9</v>
      </c>
      <c r="B24" s="35" t="s">
        <v>10</v>
      </c>
      <c r="C24" s="36" t="s">
        <v>2</v>
      </c>
    </row>
    <row r="25" spans="1:6" x14ac:dyDescent="0.25">
      <c r="A25" s="42" t="s">
        <v>99</v>
      </c>
      <c r="B25" s="17"/>
      <c r="C25" s="39">
        <v>0</v>
      </c>
    </row>
    <row r="26" spans="1:6" x14ac:dyDescent="0.25">
      <c r="A26" s="42" t="s">
        <v>109</v>
      </c>
      <c r="B26" s="17"/>
      <c r="C26" s="39">
        <v>0</v>
      </c>
    </row>
    <row r="27" spans="1:6" x14ac:dyDescent="0.25">
      <c r="A27" s="42" t="s">
        <v>1055</v>
      </c>
      <c r="B27" s="17"/>
      <c r="C27" s="39">
        <v>0</v>
      </c>
    </row>
    <row r="28" spans="1:6" x14ac:dyDescent="0.25">
      <c r="A28" s="191" t="s">
        <v>951</v>
      </c>
      <c r="B28" s="192"/>
      <c r="C28" s="45">
        <v>0</v>
      </c>
    </row>
    <row r="29" spans="1:6" x14ac:dyDescent="0.25">
      <c r="A29" s="16"/>
    </row>
    <row r="30" spans="1:6" x14ac:dyDescent="0.25">
      <c r="A30" s="34" t="s">
        <v>1222</v>
      </c>
    </row>
    <row r="31" spans="1:6" x14ac:dyDescent="0.25">
      <c r="A31" s="35" t="s">
        <v>9</v>
      </c>
      <c r="B31" s="35" t="s">
        <v>10</v>
      </c>
      <c r="C31" s="36" t="s">
        <v>2</v>
      </c>
    </row>
    <row r="32" spans="1:6" x14ac:dyDescent="0.25">
      <c r="A32" s="42" t="s">
        <v>1223</v>
      </c>
      <c r="B32" s="17"/>
      <c r="C32" s="39">
        <v>4</v>
      </c>
    </row>
    <row r="33" spans="1:3" x14ac:dyDescent="0.25">
      <c r="A33" s="42" t="s">
        <v>1224</v>
      </c>
      <c r="B33" s="17"/>
      <c r="C33" s="39">
        <v>8</v>
      </c>
    </row>
    <row r="34" spans="1:3" x14ac:dyDescent="0.25">
      <c r="A34" s="42" t="s">
        <v>77</v>
      </c>
      <c r="B34" s="17"/>
      <c r="C34" s="39">
        <v>11</v>
      </c>
    </row>
    <row r="35" spans="1:3" x14ac:dyDescent="0.25">
      <c r="A35" s="191" t="s">
        <v>951</v>
      </c>
      <c r="B35" s="192"/>
      <c r="C35" s="45">
        <v>23</v>
      </c>
    </row>
    <row r="36" spans="1:3" x14ac:dyDescent="0.25">
      <c r="A36" s="16"/>
    </row>
    <row r="37" spans="1:3" x14ac:dyDescent="0.25">
      <c r="A37" s="34" t="s">
        <v>1225</v>
      </c>
    </row>
    <row r="38" spans="1:3" x14ac:dyDescent="0.25">
      <c r="A38" s="35" t="s">
        <v>9</v>
      </c>
      <c r="B38" s="35" t="s">
        <v>10</v>
      </c>
      <c r="C38" s="36" t="s">
        <v>2</v>
      </c>
    </row>
    <row r="39" spans="1:3" x14ac:dyDescent="0.25">
      <c r="A39" s="42" t="s">
        <v>1226</v>
      </c>
      <c r="B39" s="17"/>
      <c r="C39" s="39">
        <v>42</v>
      </c>
    </row>
    <row r="40" spans="1:3" x14ac:dyDescent="0.25">
      <c r="A40" s="42" t="s">
        <v>1227</v>
      </c>
      <c r="B40" s="17"/>
      <c r="C40" s="39">
        <v>12</v>
      </c>
    </row>
    <row r="41" spans="1:3" x14ac:dyDescent="0.25">
      <c r="A41" s="191" t="s">
        <v>951</v>
      </c>
      <c r="B41" s="192"/>
      <c r="C41" s="45">
        <v>54</v>
      </c>
    </row>
    <row r="42" spans="1:3" ht="15.95" customHeight="1" x14ac:dyDescent="0.25"/>
  </sheetData>
  <sheetProtection algorithmName="SHA-512" hashValue="22mwy4pClIvNjO0MOn8Oup+oxCZykAYX4SxsmteONByb8OMpXzw9le9geTYv8dEY938vumuOwGuqR+BxMA9C7g==" saltValue="rwUmAvjUcxuRm8vhMJUKT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8" t="s">
        <v>1229</v>
      </c>
    </row>
    <row r="4" spans="1:5" x14ac:dyDescent="0.25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7" t="s">
        <v>1230</v>
      </c>
      <c r="B5" s="13" t="s">
        <v>1231</v>
      </c>
      <c r="C5" s="14">
        <v>283</v>
      </c>
      <c r="D5" s="14">
        <v>199</v>
      </c>
      <c r="E5" s="15">
        <v>0.42211055276381898</v>
      </c>
    </row>
    <row r="6" spans="1:5" x14ac:dyDescent="0.25">
      <c r="A6" s="178"/>
      <c r="B6" s="13" t="s">
        <v>1232</v>
      </c>
      <c r="C6" s="14">
        <v>15</v>
      </c>
      <c r="D6" s="14">
        <v>17</v>
      </c>
      <c r="E6" s="15">
        <v>-0.11764705882352899</v>
      </c>
    </row>
    <row r="7" spans="1:5" x14ac:dyDescent="0.25">
      <c r="A7" s="179"/>
      <c r="B7" s="13" t="s">
        <v>1233</v>
      </c>
      <c r="C7" s="14">
        <v>95</v>
      </c>
      <c r="D7" s="14">
        <v>42</v>
      </c>
      <c r="E7" s="15">
        <v>1.2619047619047601</v>
      </c>
    </row>
    <row r="8" spans="1:5" x14ac:dyDescent="0.25">
      <c r="A8" s="16"/>
    </row>
    <row r="9" spans="1:5" x14ac:dyDescent="0.25">
      <c r="A9" s="48" t="s">
        <v>1234</v>
      </c>
    </row>
    <row r="10" spans="1:5" x14ac:dyDescent="0.25">
      <c r="A10" s="46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7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25">
      <c r="A12" s="178"/>
      <c r="B12" s="13" t="s">
        <v>1237</v>
      </c>
      <c r="C12" s="14">
        <v>32</v>
      </c>
      <c r="D12" s="14">
        <v>31</v>
      </c>
      <c r="E12" s="15">
        <v>3.2258064516128997E-2</v>
      </c>
    </row>
    <row r="13" spans="1:5" x14ac:dyDescent="0.25">
      <c r="A13" s="178"/>
      <c r="B13" s="13" t="s">
        <v>1238</v>
      </c>
      <c r="C13" s="14">
        <v>131</v>
      </c>
      <c r="D13" s="14">
        <v>58</v>
      </c>
      <c r="E13" s="15">
        <v>1.2586206896551699</v>
      </c>
    </row>
    <row r="14" spans="1:5" x14ac:dyDescent="0.25">
      <c r="A14" s="178"/>
      <c r="B14" s="13" t="s">
        <v>1239</v>
      </c>
      <c r="C14" s="14">
        <v>61</v>
      </c>
      <c r="D14" s="14">
        <v>32</v>
      </c>
      <c r="E14" s="15">
        <v>0.90625</v>
      </c>
    </row>
    <row r="15" spans="1:5" x14ac:dyDescent="0.25">
      <c r="A15" s="178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8"/>
      <c r="B16" s="13" t="s">
        <v>1241</v>
      </c>
      <c r="C16" s="14">
        <v>23</v>
      </c>
      <c r="D16" s="14">
        <v>21</v>
      </c>
      <c r="E16" s="15">
        <v>9.5238095238095205E-2</v>
      </c>
    </row>
    <row r="17" spans="1:5" x14ac:dyDescent="0.25">
      <c r="A17" s="178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8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79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8" t="s">
        <v>1245</v>
      </c>
    </row>
    <row r="22" spans="1:5" x14ac:dyDescent="0.25">
      <c r="A22" s="46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7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8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78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79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8" t="s">
        <v>1250</v>
      </c>
    </row>
    <row r="29" spans="1:5" x14ac:dyDescent="0.25">
      <c r="A29" s="46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7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25">
      <c r="A31" s="178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25">
      <c r="A32" s="179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eUyinHA0pwHDjv9daQFFjvIbFtNlmp9KgTcDCLKB62G0aZ26/i/6B8X4Q13DvEqKjYw0vUk1EEDiZT/QsxoGew==" saltValue="iv6B+Tgi4OmO6D7yOp/oA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8" t="s">
        <v>1256</v>
      </c>
    </row>
    <row r="4" spans="1:5" x14ac:dyDescent="0.25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7" t="s">
        <v>1257</v>
      </c>
      <c r="B5" s="13" t="s">
        <v>1258</v>
      </c>
      <c r="C5" s="14">
        <v>0</v>
      </c>
      <c r="D5" s="14">
        <v>1</v>
      </c>
      <c r="E5" s="15">
        <v>-1</v>
      </c>
    </row>
    <row r="6" spans="1:5" x14ac:dyDescent="0.25">
      <c r="A6" s="178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8"/>
      <c r="B7" s="13" t="s">
        <v>1260</v>
      </c>
      <c r="C7" s="14">
        <v>0</v>
      </c>
      <c r="D7" s="14">
        <v>0</v>
      </c>
      <c r="E7" s="15">
        <v>0</v>
      </c>
    </row>
    <row r="8" spans="1:5" x14ac:dyDescent="0.25">
      <c r="A8" s="178"/>
      <c r="B8" s="13" t="s">
        <v>1261</v>
      </c>
      <c r="C8" s="14">
        <v>46</v>
      </c>
      <c r="D8" s="14">
        <v>4</v>
      </c>
      <c r="E8" s="15">
        <v>10.5</v>
      </c>
    </row>
    <row r="9" spans="1:5" x14ac:dyDescent="0.25">
      <c r="A9" s="178"/>
      <c r="B9" s="13" t="s">
        <v>1262</v>
      </c>
      <c r="C9" s="14">
        <v>7</v>
      </c>
      <c r="D9" s="14">
        <v>1</v>
      </c>
      <c r="E9" s="15">
        <v>6</v>
      </c>
    </row>
    <row r="10" spans="1:5" x14ac:dyDescent="0.25">
      <c r="A10" s="178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78"/>
      <c r="B11" s="13" t="s">
        <v>1264</v>
      </c>
      <c r="C11" s="14">
        <v>5</v>
      </c>
      <c r="D11" s="14">
        <v>12</v>
      </c>
      <c r="E11" s="15">
        <v>-0.58333333333333304</v>
      </c>
    </row>
    <row r="12" spans="1:5" x14ac:dyDescent="0.25">
      <c r="A12" s="178"/>
      <c r="B12" s="13" t="s">
        <v>1265</v>
      </c>
      <c r="C12" s="14">
        <v>1</v>
      </c>
      <c r="D12" s="14">
        <v>3</v>
      </c>
      <c r="E12" s="15">
        <v>-0.66666666666666696</v>
      </c>
    </row>
    <row r="13" spans="1:5" x14ac:dyDescent="0.25">
      <c r="A13" s="178"/>
      <c r="B13" s="13" t="s">
        <v>1266</v>
      </c>
      <c r="C13" s="14">
        <v>1</v>
      </c>
      <c r="D13" s="14">
        <v>0</v>
      </c>
      <c r="E13" s="15">
        <v>1</v>
      </c>
    </row>
    <row r="14" spans="1:5" x14ac:dyDescent="0.25">
      <c r="A14" s="178"/>
      <c r="B14" s="13" t="s">
        <v>1267</v>
      </c>
      <c r="C14" s="14">
        <v>13</v>
      </c>
      <c r="D14" s="14">
        <v>4</v>
      </c>
      <c r="E14" s="15">
        <v>2.25</v>
      </c>
    </row>
    <row r="15" spans="1:5" x14ac:dyDescent="0.25">
      <c r="A15" s="178"/>
      <c r="B15" s="13" t="s">
        <v>1268</v>
      </c>
      <c r="C15" s="14">
        <v>1</v>
      </c>
      <c r="D15" s="14">
        <v>2</v>
      </c>
      <c r="E15" s="15">
        <v>-0.5</v>
      </c>
    </row>
    <row r="16" spans="1:5" x14ac:dyDescent="0.25">
      <c r="A16" s="179"/>
      <c r="B16" s="13" t="s">
        <v>106</v>
      </c>
      <c r="C16" s="14">
        <v>37</v>
      </c>
      <c r="D16" s="14">
        <v>10</v>
      </c>
      <c r="E16" s="15">
        <v>2.7</v>
      </c>
    </row>
  </sheetData>
  <sheetProtection algorithmName="SHA-512" hashValue="i4Ci0VdjmFE8EfIqaMUykF9clxrOQyhoglVEEDfnkAK8pvK5GxoRxO9aqWXjSPNLEbQZvq2mXW+clXcYt6ytNw==" saltValue="c3x3Kt3QS+/sdfKSboRNC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49"/>
      <c r="B3" s="50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7" t="s">
        <v>1280</v>
      </c>
      <c r="B4" s="51" t="s">
        <v>1281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178"/>
      <c r="B5" s="51" t="s">
        <v>1023</v>
      </c>
      <c r="C5" s="52">
        <v>2</v>
      </c>
      <c r="D5" s="52">
        <v>0</v>
      </c>
      <c r="E5" s="52">
        <v>2</v>
      </c>
      <c r="F5" s="52">
        <v>0</v>
      </c>
      <c r="G5" s="52">
        <v>0</v>
      </c>
      <c r="H5" s="52">
        <v>8</v>
      </c>
      <c r="I5" s="52">
        <v>0</v>
      </c>
      <c r="J5" s="52">
        <v>0</v>
      </c>
      <c r="K5" s="52">
        <v>0</v>
      </c>
      <c r="L5" s="53">
        <v>0</v>
      </c>
    </row>
    <row r="6" spans="1:12" x14ac:dyDescent="0.25">
      <c r="A6" s="178"/>
      <c r="B6" s="51" t="s">
        <v>1282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1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25">
      <c r="A7" s="179"/>
      <c r="B7" s="51" t="s">
        <v>1283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25">
      <c r="A8" s="177" t="s">
        <v>1284</v>
      </c>
      <c r="B8" s="51" t="s">
        <v>1285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178"/>
      <c r="B9" s="51" t="s">
        <v>1286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178"/>
      <c r="B10" s="51" t="s">
        <v>1287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1</v>
      </c>
      <c r="I10" s="52">
        <v>0</v>
      </c>
      <c r="J10" s="52">
        <v>0</v>
      </c>
      <c r="K10" s="52">
        <v>0</v>
      </c>
      <c r="L10" s="53">
        <v>0</v>
      </c>
    </row>
    <row r="11" spans="1:12" x14ac:dyDescent="0.25">
      <c r="A11" s="178"/>
      <c r="B11" s="51" t="s">
        <v>1288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178"/>
      <c r="B12" s="51" t="s">
        <v>1289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178"/>
      <c r="B13" s="51" t="s">
        <v>1290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178"/>
      <c r="B14" s="51" t="s">
        <v>1291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178"/>
      <c r="B15" s="51" t="s">
        <v>1292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178"/>
      <c r="B16" s="51" t="s">
        <v>1293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178"/>
      <c r="B17" s="51" t="s">
        <v>1294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178"/>
      <c r="B18" s="51" t="s">
        <v>1295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178"/>
      <c r="B19" s="51" t="s">
        <v>1296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178"/>
      <c r="B20" s="51" t="s">
        <v>1297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178"/>
      <c r="B21" s="51" t="s">
        <v>1298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178"/>
      <c r="B22" s="51" t="s">
        <v>1299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178"/>
      <c r="B23" s="51" t="s">
        <v>1300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178"/>
      <c r="B24" s="51" t="s">
        <v>1301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25">
      <c r="A25" s="178"/>
      <c r="B25" s="51" t="s">
        <v>1302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178"/>
      <c r="B26" s="51" t="s">
        <v>1303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178"/>
      <c r="B27" s="51" t="s">
        <v>1304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178"/>
      <c r="B28" s="51" t="s">
        <v>1305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178"/>
      <c r="B29" s="51" t="s">
        <v>1306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178"/>
      <c r="B30" s="51" t="s">
        <v>1307</v>
      </c>
      <c r="C30" s="52">
        <v>1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25">
      <c r="A31" s="178"/>
      <c r="B31" s="51" t="s">
        <v>1308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178"/>
      <c r="B32" s="51" t="s">
        <v>1309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178"/>
      <c r="B33" s="51" t="s">
        <v>1310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178"/>
      <c r="B34" s="51" t="s">
        <v>1311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178"/>
      <c r="B35" s="51" t="s">
        <v>1312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178"/>
      <c r="B36" s="51" t="s">
        <v>1313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178"/>
      <c r="B37" s="51" t="s">
        <v>1314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178"/>
      <c r="B38" s="51" t="s">
        <v>1315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178"/>
      <c r="B39" s="51" t="s">
        <v>1316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178"/>
      <c r="B40" s="51" t="s">
        <v>1317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178"/>
      <c r="B41" s="51" t="s">
        <v>1318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178"/>
      <c r="B42" s="51" t="s">
        <v>1319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178"/>
      <c r="B43" s="51" t="s">
        <v>1320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178"/>
      <c r="B44" s="51" t="s">
        <v>1321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178"/>
      <c r="B45" s="51" t="s">
        <v>1322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178"/>
      <c r="B46" s="51" t="s">
        <v>1323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178"/>
      <c r="B47" s="51" t="s">
        <v>1324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178"/>
      <c r="B48" s="51" t="s">
        <v>1325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178"/>
      <c r="B49" s="51" t="s">
        <v>1326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178"/>
      <c r="B50" s="51" t="s">
        <v>1327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178"/>
      <c r="B51" s="51" t="s">
        <v>1328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178"/>
      <c r="B52" s="51" t="s">
        <v>1329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178"/>
      <c r="B53" s="51" t="s">
        <v>1330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178"/>
      <c r="B54" s="51" t="s">
        <v>1331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178"/>
      <c r="B55" s="51" t="s">
        <v>1332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178"/>
      <c r="B56" s="51" t="s">
        <v>1333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178"/>
      <c r="B57" s="51" t="s">
        <v>1334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178"/>
      <c r="B58" s="51" t="s">
        <v>1335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178"/>
      <c r="B59" s="51" t="s">
        <v>1336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178"/>
      <c r="B60" s="51" t="s">
        <v>1337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178"/>
      <c r="B61" s="51" t="s">
        <v>1338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178"/>
      <c r="B62" s="51" t="s">
        <v>1339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178"/>
      <c r="B63" s="51" t="s">
        <v>1340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178"/>
      <c r="B64" s="51" t="s">
        <v>1341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178"/>
      <c r="B65" s="51" t="s">
        <v>1342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178"/>
      <c r="B66" s="51" t="s">
        <v>1343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178"/>
      <c r="B67" s="51" t="s">
        <v>1344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178"/>
      <c r="B68" s="51" t="s">
        <v>1345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178"/>
      <c r="B69" s="51" t="s">
        <v>1346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178"/>
      <c r="B70" s="51" t="s">
        <v>1347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178"/>
      <c r="B71" s="51" t="s">
        <v>1348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25">
      <c r="A72" s="178"/>
      <c r="B72" s="51" t="s">
        <v>1349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25">
      <c r="A73" s="178"/>
      <c r="B73" s="51" t="s">
        <v>1350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178"/>
      <c r="B74" s="51" t="s">
        <v>1351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178"/>
      <c r="B75" s="51" t="s">
        <v>1352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178"/>
      <c r="B76" s="51" t="s">
        <v>1353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178"/>
      <c r="B77" s="51" t="s">
        <v>1354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178"/>
      <c r="B78" s="51" t="s">
        <v>1355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178"/>
      <c r="B79" s="51" t="s">
        <v>1356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25">
      <c r="A80" s="178"/>
      <c r="B80" s="51" t="s">
        <v>1357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178"/>
      <c r="B81" s="51" t="s">
        <v>1358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178"/>
      <c r="B82" s="51" t="s">
        <v>1359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178"/>
      <c r="B83" s="51" t="s">
        <v>1360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178"/>
      <c r="B84" s="51" t="s">
        <v>1361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178"/>
      <c r="B85" s="51" t="s">
        <v>1362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178"/>
      <c r="B86" s="51" t="s">
        <v>1363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178"/>
      <c r="B87" s="51" t="s">
        <v>1364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178"/>
      <c r="B88" s="51" t="s">
        <v>1365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178"/>
      <c r="B89" s="51" t="s">
        <v>1366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178"/>
      <c r="B90" s="51" t="s">
        <v>1367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178"/>
      <c r="B91" s="51" t="s">
        <v>1368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178"/>
      <c r="B92" s="51" t="s">
        <v>1369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178"/>
      <c r="B93" s="51" t="s">
        <v>1370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178"/>
      <c r="B94" s="51" t="s">
        <v>1371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178"/>
      <c r="B95" s="51" t="s">
        <v>1372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178"/>
      <c r="B96" s="51" t="s">
        <v>1373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178"/>
      <c r="B97" s="51" t="s">
        <v>1374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178"/>
      <c r="B98" s="51" t="s">
        <v>1375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178"/>
      <c r="B99" s="51" t="s">
        <v>1376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178"/>
      <c r="B100" s="51" t="s">
        <v>1377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178"/>
      <c r="B101" s="51" t="s">
        <v>1378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178"/>
      <c r="B102" s="51" t="s">
        <v>1379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25">
      <c r="A103" s="178"/>
      <c r="B103" s="51" t="s">
        <v>1380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178"/>
      <c r="B104" s="51" t="s">
        <v>1381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178"/>
      <c r="B105" s="51" t="s">
        <v>1382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178"/>
      <c r="B106" s="51" t="s">
        <v>1383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178"/>
      <c r="B107" s="51" t="s">
        <v>1384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178"/>
      <c r="B108" s="51" t="s">
        <v>1385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178"/>
      <c r="B109" s="51" t="s">
        <v>1386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178"/>
      <c r="B110" s="51" t="s">
        <v>1387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178"/>
      <c r="B111" s="51" t="s">
        <v>1388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178"/>
      <c r="B112" s="51" t="s">
        <v>1389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178"/>
      <c r="B113" s="51" t="s">
        <v>1390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178"/>
      <c r="B114" s="51" t="s">
        <v>1391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178"/>
      <c r="B115" s="51" t="s">
        <v>1392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178"/>
      <c r="B116" s="51" t="s">
        <v>1393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178"/>
      <c r="B117" s="51" t="s">
        <v>1394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178"/>
      <c r="B118" s="51" t="s">
        <v>1395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178"/>
      <c r="B119" s="51" t="s">
        <v>1396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178"/>
      <c r="B120" s="51" t="s">
        <v>1397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178"/>
      <c r="B121" s="51" t="s">
        <v>1398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178"/>
      <c r="B122" s="51" t="s">
        <v>1399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178"/>
      <c r="B123" s="51" t="s">
        <v>1400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178"/>
      <c r="B124" s="51" t="s">
        <v>1401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178"/>
      <c r="B125" s="51" t="s">
        <v>1402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178"/>
      <c r="B126" s="51" t="s">
        <v>1403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178"/>
      <c r="B127" s="51" t="s">
        <v>1404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178"/>
      <c r="B128" s="51" t="s">
        <v>1405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178"/>
      <c r="B129" s="51" t="s">
        <v>1406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178"/>
      <c r="B130" s="51" t="s">
        <v>1407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178"/>
      <c r="B131" s="51" t="s">
        <v>1408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178"/>
      <c r="B132" s="51" t="s">
        <v>1409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178"/>
      <c r="B133" s="51" t="s">
        <v>1410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178"/>
      <c r="B134" s="51" t="s">
        <v>1411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178"/>
      <c r="B135" s="51" t="s">
        <v>1412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178"/>
      <c r="B136" s="51" t="s">
        <v>1413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178"/>
      <c r="B137" s="51" t="s">
        <v>1414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178"/>
      <c r="B138" s="51" t="s">
        <v>1415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178"/>
      <c r="B139" s="51" t="s">
        <v>1416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178"/>
      <c r="B140" s="51" t="s">
        <v>1417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1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178"/>
      <c r="B141" s="51" t="s">
        <v>1418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178"/>
      <c r="B142" s="51" t="s">
        <v>1419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178"/>
      <c r="B143" s="51" t="s">
        <v>1420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178"/>
      <c r="B144" s="51" t="s">
        <v>1421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178"/>
      <c r="B145" s="51" t="s">
        <v>1422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25">
      <c r="A146" s="178"/>
      <c r="B146" s="51" t="s">
        <v>1423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25">
      <c r="A147" s="178"/>
      <c r="B147" s="51" t="s">
        <v>1424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178"/>
      <c r="B148" s="51" t="s">
        <v>1425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178"/>
      <c r="B149" s="51" t="s">
        <v>1426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178"/>
      <c r="B150" s="51" t="s">
        <v>1427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178"/>
      <c r="B151" s="51" t="s">
        <v>1428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178"/>
      <c r="B152" s="51" t="s">
        <v>1429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178"/>
      <c r="B153" s="51" t="s">
        <v>1430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178"/>
      <c r="B154" s="51" t="s">
        <v>1431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178"/>
      <c r="B155" s="51" t="s">
        <v>1432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178"/>
      <c r="B156" s="51" t="s">
        <v>1433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178"/>
      <c r="B157" s="51" t="s">
        <v>1434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178"/>
      <c r="B158" s="51" t="s">
        <v>1435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178"/>
      <c r="B159" s="51" t="s">
        <v>1436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178"/>
      <c r="B160" s="51" t="s">
        <v>1437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178"/>
      <c r="B161" s="51" t="s">
        <v>1438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178"/>
      <c r="B162" s="51" t="s">
        <v>1439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178"/>
      <c r="B163" s="51" t="s">
        <v>1440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178"/>
      <c r="B164" s="51" t="s">
        <v>1441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178"/>
      <c r="B165" s="51" t="s">
        <v>1442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178"/>
      <c r="B166" s="51" t="s">
        <v>1443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178"/>
      <c r="B167" s="51" t="s">
        <v>1444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178"/>
      <c r="B168" s="51" t="s">
        <v>1445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178"/>
      <c r="B169" s="51" t="s">
        <v>1446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178"/>
      <c r="B170" s="51" t="s">
        <v>1447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178"/>
      <c r="B171" s="51" t="s">
        <v>1448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178"/>
      <c r="B172" s="51" t="s">
        <v>1449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178"/>
      <c r="B173" s="51" t="s">
        <v>1450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178"/>
      <c r="B174" s="51" t="s">
        <v>1451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178"/>
      <c r="B175" s="51" t="s">
        <v>1452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178"/>
      <c r="B176" s="51" t="s">
        <v>1453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178"/>
      <c r="B177" s="51" t="s">
        <v>1454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178"/>
      <c r="B178" s="51" t="s">
        <v>1455</v>
      </c>
      <c r="C178" s="52">
        <v>0</v>
      </c>
      <c r="D178" s="52">
        <v>0</v>
      </c>
      <c r="E178" s="52">
        <v>1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25">
      <c r="A179" s="178"/>
      <c r="B179" s="51" t="s">
        <v>1456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178"/>
      <c r="B180" s="51" t="s">
        <v>1457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178"/>
      <c r="B181" s="51" t="s">
        <v>1458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178"/>
      <c r="B182" s="51" t="s">
        <v>1459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178"/>
      <c r="B183" s="51" t="s">
        <v>1460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178"/>
      <c r="B184" s="51" t="s">
        <v>1461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178"/>
      <c r="B185" s="51" t="s">
        <v>1462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178"/>
      <c r="B186" s="51" t="s">
        <v>1463</v>
      </c>
      <c r="C186" s="52">
        <v>1</v>
      </c>
      <c r="D186" s="52">
        <v>0</v>
      </c>
      <c r="E186" s="52">
        <v>0</v>
      </c>
      <c r="F186" s="52">
        <v>0</v>
      </c>
      <c r="G186" s="52">
        <v>0</v>
      </c>
      <c r="H186" s="52">
        <v>1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25">
      <c r="A187" s="178"/>
      <c r="B187" s="51" t="s">
        <v>1464</v>
      </c>
      <c r="C187" s="52">
        <v>0</v>
      </c>
      <c r="D187" s="52">
        <v>0</v>
      </c>
      <c r="E187" s="52">
        <v>1</v>
      </c>
      <c r="F187" s="52">
        <v>0</v>
      </c>
      <c r="G187" s="52">
        <v>0</v>
      </c>
      <c r="H187" s="52">
        <v>5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25">
      <c r="A188" s="178"/>
      <c r="B188" s="51" t="s">
        <v>1465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178"/>
      <c r="B189" s="51" t="s">
        <v>1466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178"/>
      <c r="B190" s="51" t="s">
        <v>1467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25">
      <c r="A191" s="178"/>
      <c r="B191" s="51" t="s">
        <v>1468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178"/>
      <c r="B192" s="51" t="s">
        <v>1469</v>
      </c>
      <c r="C192" s="52">
        <v>0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178"/>
      <c r="B193" s="51" t="s">
        <v>1470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178"/>
      <c r="B194" s="51" t="s">
        <v>1471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178"/>
      <c r="B195" s="51" t="s">
        <v>1472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178"/>
      <c r="B196" s="51" t="s">
        <v>1473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178"/>
      <c r="B197" s="51" t="s">
        <v>1474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178"/>
      <c r="B198" s="51" t="s">
        <v>1475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178"/>
      <c r="B199" s="51" t="s">
        <v>1476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178"/>
      <c r="B200" s="51" t="s">
        <v>1477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178"/>
      <c r="B201" s="51" t="s">
        <v>1478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178"/>
      <c r="B202" s="51" t="s">
        <v>1479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25">
      <c r="A203" s="178"/>
      <c r="B203" s="51" t="s">
        <v>1480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178"/>
      <c r="B204" s="51" t="s">
        <v>1481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178"/>
      <c r="B205" s="51" t="s">
        <v>1482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178"/>
      <c r="B206" s="51" t="s">
        <v>1483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178"/>
      <c r="B207" s="51" t="s">
        <v>1484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178"/>
      <c r="B208" s="51" t="s">
        <v>1485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178"/>
      <c r="B209" s="51" t="s">
        <v>1486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178"/>
      <c r="B210" s="51" t="s">
        <v>1487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178"/>
      <c r="B211" s="51" t="s">
        <v>1488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178"/>
      <c r="B212" s="51" t="s">
        <v>1489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178"/>
      <c r="B213" s="51" t="s">
        <v>1490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178"/>
      <c r="B214" s="51" t="s">
        <v>1491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178"/>
      <c r="B215" s="51" t="s">
        <v>1492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178"/>
      <c r="B216" s="51" t="s">
        <v>1493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178"/>
      <c r="B217" s="51" t="s">
        <v>1494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178"/>
      <c r="B218" s="51" t="s">
        <v>1495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178"/>
      <c r="B219" s="51" t="s">
        <v>1496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178"/>
      <c r="B220" s="51" t="s">
        <v>1497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178"/>
      <c r="B221" s="51" t="s">
        <v>1498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178"/>
      <c r="B222" s="51" t="s">
        <v>1499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178"/>
      <c r="B223" s="51" t="s">
        <v>1500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178"/>
      <c r="B224" s="51" t="s">
        <v>1501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178"/>
      <c r="B225" s="51" t="s">
        <v>1502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178"/>
      <c r="B226" s="51" t="s">
        <v>1503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178"/>
      <c r="B227" s="51" t="s">
        <v>1504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178"/>
      <c r="B228" s="51" t="s">
        <v>1505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178"/>
      <c r="B229" s="51" t="s">
        <v>1506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178"/>
      <c r="B230" s="51" t="s">
        <v>1507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178"/>
      <c r="B231" s="51" t="s">
        <v>1508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178"/>
      <c r="B232" s="51" t="s">
        <v>1509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178"/>
      <c r="B233" s="51" t="s">
        <v>1510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178"/>
      <c r="B234" s="51" t="s">
        <v>1511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178"/>
      <c r="B235" s="51" t="s">
        <v>1512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178"/>
      <c r="B236" s="51" t="s">
        <v>1513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178"/>
      <c r="B237" s="51" t="s">
        <v>1514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178"/>
      <c r="B238" s="51" t="s">
        <v>1515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178"/>
      <c r="B239" s="51" t="s">
        <v>1516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178"/>
      <c r="B240" s="51" t="s">
        <v>1517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178"/>
      <c r="B241" s="51" t="s">
        <v>1518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178"/>
      <c r="B242" s="51" t="s">
        <v>1519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178"/>
      <c r="B243" s="51" t="s">
        <v>1520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178"/>
      <c r="B244" s="51" t="s">
        <v>1521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178"/>
      <c r="B245" s="51" t="s">
        <v>1522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178"/>
      <c r="B246" s="51" t="s">
        <v>1523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178"/>
      <c r="B247" s="51" t="s">
        <v>1524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178"/>
      <c r="B248" s="51" t="s">
        <v>1525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178"/>
      <c r="B249" s="51" t="s">
        <v>1526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178"/>
      <c r="B250" s="51" t="s">
        <v>1527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178"/>
      <c r="B251" s="51" t="s">
        <v>1528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178"/>
      <c r="B252" s="51" t="s">
        <v>1529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178"/>
      <c r="B253" s="51" t="s">
        <v>1530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178"/>
      <c r="B254" s="51" t="s">
        <v>1531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178"/>
      <c r="B255" s="51" t="s">
        <v>1532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178"/>
      <c r="B256" s="51" t="s">
        <v>1533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178"/>
      <c r="B257" s="51" t="s">
        <v>1534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178"/>
      <c r="B258" s="51" t="s">
        <v>1535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179"/>
      <c r="B259" s="51" t="s">
        <v>1536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177" t="s">
        <v>1537</v>
      </c>
      <c r="B260" s="51" t="s">
        <v>1538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178"/>
      <c r="B261" s="51" t="s">
        <v>1539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178"/>
      <c r="B262" s="51" t="s">
        <v>1540</v>
      </c>
      <c r="C262" s="52">
        <v>1</v>
      </c>
      <c r="D262" s="52">
        <v>0</v>
      </c>
      <c r="E262" s="52">
        <v>1</v>
      </c>
      <c r="F262" s="52">
        <v>0</v>
      </c>
      <c r="G262" s="52">
        <v>0</v>
      </c>
      <c r="H262" s="52">
        <v>5</v>
      </c>
      <c r="I262" s="52">
        <v>0</v>
      </c>
      <c r="J262" s="52">
        <v>0</v>
      </c>
      <c r="K262" s="52">
        <v>0</v>
      </c>
      <c r="L262" s="53">
        <v>0</v>
      </c>
    </row>
    <row r="263" spans="1:12" x14ac:dyDescent="0.25">
      <c r="A263" s="178"/>
      <c r="B263" s="51" t="s">
        <v>1541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178"/>
      <c r="B264" s="51" t="s">
        <v>1542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178"/>
      <c r="B265" s="51" t="s">
        <v>1543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178"/>
      <c r="B266" s="51" t="s">
        <v>1544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178"/>
      <c r="B267" s="51" t="s">
        <v>1545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0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178"/>
      <c r="B268" s="51" t="s">
        <v>1546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178"/>
      <c r="B269" s="51" t="s">
        <v>1547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178"/>
      <c r="B270" s="51" t="s">
        <v>1548</v>
      </c>
      <c r="C270" s="52">
        <v>0</v>
      </c>
      <c r="D270" s="52">
        <v>0</v>
      </c>
      <c r="E270" s="52">
        <v>0</v>
      </c>
      <c r="F270" s="52">
        <v>0</v>
      </c>
      <c r="G270" s="52">
        <v>0</v>
      </c>
      <c r="H270" s="52">
        <v>1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178"/>
      <c r="B271" s="51" t="s">
        <v>961</v>
      </c>
      <c r="C271" s="52">
        <v>0</v>
      </c>
      <c r="D271" s="52">
        <v>0</v>
      </c>
      <c r="E271" s="52">
        <v>0</v>
      </c>
      <c r="F271" s="52">
        <v>0</v>
      </c>
      <c r="G271" s="52">
        <v>0</v>
      </c>
      <c r="H271" s="52">
        <v>0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25">
      <c r="A272" s="178"/>
      <c r="B272" s="51" t="s">
        <v>1549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25">
      <c r="A273" s="178"/>
      <c r="B273" s="51" t="s">
        <v>1550</v>
      </c>
      <c r="C273" s="52">
        <v>1</v>
      </c>
      <c r="D273" s="52">
        <v>0</v>
      </c>
      <c r="E273" s="52">
        <v>0</v>
      </c>
      <c r="F273" s="52">
        <v>0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25">
      <c r="A274" s="178"/>
      <c r="B274" s="51" t="s">
        <v>1551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178"/>
      <c r="B275" s="51" t="s">
        <v>1552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1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178"/>
      <c r="B276" s="51" t="s">
        <v>1553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178"/>
      <c r="B277" s="51" t="s">
        <v>1554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178"/>
      <c r="B278" s="51" t="s">
        <v>1555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25">
      <c r="A279" s="178"/>
      <c r="B279" s="51" t="s">
        <v>1556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178"/>
      <c r="B280" s="51" t="s">
        <v>1557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178"/>
      <c r="B281" s="51" t="s">
        <v>1558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178"/>
      <c r="B282" s="51" t="s">
        <v>1559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178"/>
      <c r="B283" s="51" t="s">
        <v>1560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178"/>
      <c r="B284" s="51" t="s">
        <v>1561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0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178"/>
      <c r="B285" s="51" t="s">
        <v>921</v>
      </c>
      <c r="C285" s="52">
        <v>0</v>
      </c>
      <c r="D285" s="52">
        <v>0</v>
      </c>
      <c r="E285" s="52">
        <v>1</v>
      </c>
      <c r="F285" s="52">
        <v>0</v>
      </c>
      <c r="G285" s="52">
        <v>0</v>
      </c>
      <c r="H285" s="52">
        <v>2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25">
      <c r="A286" s="178"/>
      <c r="B286" s="51" t="s">
        <v>947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178"/>
      <c r="B287" s="51" t="s">
        <v>1562</v>
      </c>
      <c r="C287" s="52">
        <v>0</v>
      </c>
      <c r="D287" s="52">
        <v>0</v>
      </c>
      <c r="E287" s="52">
        <v>0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178"/>
      <c r="B288" s="51" t="s">
        <v>1563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178"/>
      <c r="B289" s="51" t="s">
        <v>1564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178"/>
      <c r="B290" s="51" t="s">
        <v>1565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178"/>
      <c r="B291" s="51" t="s">
        <v>1566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179"/>
      <c r="B292" s="51" t="s">
        <v>1567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177" t="s">
        <v>1568</v>
      </c>
      <c r="B293" s="51" t="s">
        <v>1569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178"/>
      <c r="B294" s="51" t="s">
        <v>1570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3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178"/>
      <c r="B295" s="51" t="s">
        <v>1571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1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178"/>
      <c r="B296" s="51" t="s">
        <v>1572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0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178"/>
      <c r="B297" s="51" t="s">
        <v>1573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2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178"/>
      <c r="B298" s="51" t="s">
        <v>1574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1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178"/>
      <c r="B299" s="51" t="s">
        <v>1575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0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178"/>
      <c r="B300" s="51" t="s">
        <v>1576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178"/>
      <c r="B301" s="51" t="s">
        <v>1577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178"/>
      <c r="B302" s="51" t="s">
        <v>1578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178"/>
      <c r="B303" s="51" t="s">
        <v>1579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1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178"/>
      <c r="B304" s="51" t="s">
        <v>1580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2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178"/>
      <c r="B305" s="51" t="s">
        <v>972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2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25">
      <c r="A306" s="178"/>
      <c r="B306" s="51" t="s">
        <v>1581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179"/>
      <c r="B307" s="51" t="s">
        <v>1582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jCsr+KX+2Uhs56OBFYe9QDcWQDs9YS0gLp4vMCTpXjZUV6ykCEuGFzKTQZ+7qu8kWOgiqghW/vBbM8x6KDtQ8Q==" saltValue="xirEXOblygWjsdtPU2nhs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3" t="s">
        <v>1583</v>
      </c>
    </row>
    <row r="3" spans="1:5" x14ac:dyDescent="0.25">
      <c r="A3" s="34" t="s">
        <v>1584</v>
      </c>
    </row>
    <row r="4" spans="1:5" x14ac:dyDescent="0.25">
      <c r="A4" s="35" t="s">
        <v>9</v>
      </c>
      <c r="B4" s="35" t="s">
        <v>10</v>
      </c>
      <c r="C4" s="54" t="s">
        <v>2</v>
      </c>
      <c r="D4" s="54" t="s">
        <v>11</v>
      </c>
      <c r="E4" s="36" t="s">
        <v>12</v>
      </c>
    </row>
    <row r="5" spans="1:5" ht="22.5" x14ac:dyDescent="0.25">
      <c r="A5" s="37" t="s">
        <v>1585</v>
      </c>
      <c r="B5" s="43" t="s">
        <v>1586</v>
      </c>
      <c r="C5" s="44">
        <v>1</v>
      </c>
      <c r="D5" s="44">
        <v>401</v>
      </c>
      <c r="E5" s="55">
        <v>-0.99750623441396502</v>
      </c>
    </row>
    <row r="6" spans="1:5" ht="22.5" x14ac:dyDescent="0.25">
      <c r="A6" s="37" t="s">
        <v>1587</v>
      </c>
      <c r="B6" s="43" t="s">
        <v>1588</v>
      </c>
      <c r="C6" s="44">
        <v>325</v>
      </c>
      <c r="D6" s="18"/>
      <c r="E6" s="55">
        <v>0</v>
      </c>
    </row>
    <row r="7" spans="1:5" ht="22.5" x14ac:dyDescent="0.25">
      <c r="A7" s="37" t="s">
        <v>1585</v>
      </c>
      <c r="B7" s="43" t="s">
        <v>1589</v>
      </c>
      <c r="C7" s="44">
        <v>0</v>
      </c>
      <c r="D7" s="44">
        <v>107</v>
      </c>
      <c r="E7" s="55">
        <v>-1</v>
      </c>
    </row>
    <row r="8" spans="1:5" ht="22.5" x14ac:dyDescent="0.25">
      <c r="A8" s="37" t="s">
        <v>1587</v>
      </c>
      <c r="B8" s="43" t="s">
        <v>1590</v>
      </c>
      <c r="C8" s="44">
        <v>28</v>
      </c>
      <c r="D8" s="18"/>
      <c r="E8" s="55">
        <v>0</v>
      </c>
    </row>
    <row r="9" spans="1:5" ht="22.5" x14ac:dyDescent="0.25">
      <c r="A9" s="37" t="s">
        <v>1585</v>
      </c>
      <c r="B9" s="43" t="s">
        <v>1591</v>
      </c>
      <c r="C9" s="44">
        <v>0</v>
      </c>
      <c r="D9" s="44">
        <v>11</v>
      </c>
      <c r="E9" s="55">
        <v>-1</v>
      </c>
    </row>
    <row r="10" spans="1:5" ht="22.5" x14ac:dyDescent="0.25">
      <c r="A10" s="37" t="s">
        <v>1587</v>
      </c>
      <c r="B10" s="43" t="s">
        <v>1592</v>
      </c>
      <c r="C10" s="44">
        <v>0</v>
      </c>
      <c r="D10" s="18"/>
      <c r="E10" s="55">
        <v>0</v>
      </c>
    </row>
    <row r="11" spans="1:5" x14ac:dyDescent="0.25">
      <c r="A11" s="37" t="s">
        <v>1593</v>
      </c>
      <c r="B11" s="17"/>
      <c r="C11" s="44">
        <v>55</v>
      </c>
      <c r="D11" s="44">
        <v>97</v>
      </c>
      <c r="E11" s="55">
        <v>-0.432989690721649</v>
      </c>
    </row>
    <row r="12" spans="1:5" x14ac:dyDescent="0.25">
      <c r="A12" s="37" t="s">
        <v>1594</v>
      </c>
      <c r="B12" s="17"/>
      <c r="C12" s="44">
        <v>646</v>
      </c>
      <c r="D12" s="18"/>
      <c r="E12" s="55">
        <v>0</v>
      </c>
    </row>
    <row r="13" spans="1:5" x14ac:dyDescent="0.25">
      <c r="A13" s="193" t="s">
        <v>1595</v>
      </c>
      <c r="B13" s="43" t="s">
        <v>1596</v>
      </c>
      <c r="C13" s="44">
        <v>0</v>
      </c>
      <c r="D13" s="18"/>
      <c r="E13" s="55">
        <v>0</v>
      </c>
    </row>
    <row r="14" spans="1:5" x14ac:dyDescent="0.25">
      <c r="A14" s="195"/>
      <c r="B14" s="43" t="s">
        <v>1597</v>
      </c>
      <c r="C14" s="44">
        <v>0</v>
      </c>
      <c r="D14" s="18"/>
      <c r="E14" s="55">
        <v>0</v>
      </c>
    </row>
    <row r="15" spans="1:5" x14ac:dyDescent="0.25">
      <c r="A15" s="34" t="s">
        <v>1598</v>
      </c>
    </row>
    <row r="16" spans="1:5" ht="22.5" x14ac:dyDescent="0.25">
      <c r="A16" s="35" t="s">
        <v>9</v>
      </c>
      <c r="B16" s="35" t="s">
        <v>10</v>
      </c>
      <c r="C16" s="56" t="s">
        <v>113</v>
      </c>
      <c r="D16" s="56" t="s">
        <v>156</v>
      </c>
      <c r="E16" s="57" t="s">
        <v>192</v>
      </c>
    </row>
    <row r="17" spans="1:5" x14ac:dyDescent="0.25">
      <c r="A17" s="196" t="s">
        <v>1599</v>
      </c>
      <c r="B17" s="43" t="s">
        <v>1600</v>
      </c>
      <c r="C17" s="44">
        <v>0</v>
      </c>
      <c r="D17" s="44">
        <v>0</v>
      </c>
      <c r="E17" s="39">
        <v>0</v>
      </c>
    </row>
    <row r="18" spans="1:5" x14ac:dyDescent="0.25">
      <c r="A18" s="197"/>
      <c r="B18" s="43" t="s">
        <v>1601</v>
      </c>
      <c r="C18" s="44">
        <v>130</v>
      </c>
      <c r="D18" s="44">
        <v>244</v>
      </c>
      <c r="E18" s="39">
        <v>36</v>
      </c>
    </row>
    <row r="19" spans="1:5" x14ac:dyDescent="0.25">
      <c r="A19" s="197"/>
      <c r="B19" s="43" t="s">
        <v>1602</v>
      </c>
      <c r="C19" s="44">
        <v>0</v>
      </c>
      <c r="D19" s="44">
        <v>0</v>
      </c>
      <c r="E19" s="39">
        <v>0</v>
      </c>
    </row>
    <row r="20" spans="1:5" x14ac:dyDescent="0.25">
      <c r="A20" s="197"/>
      <c r="B20" s="43" t="s">
        <v>1603</v>
      </c>
      <c r="C20" s="44">
        <v>0</v>
      </c>
      <c r="D20" s="44">
        <v>0</v>
      </c>
      <c r="E20" s="39">
        <v>0</v>
      </c>
    </row>
    <row r="21" spans="1:5" x14ac:dyDescent="0.25">
      <c r="A21" s="197"/>
      <c r="B21" s="43" t="s">
        <v>1604</v>
      </c>
      <c r="C21" s="44">
        <v>0</v>
      </c>
      <c r="D21" s="44">
        <v>0</v>
      </c>
      <c r="E21" s="39">
        <v>0</v>
      </c>
    </row>
    <row r="22" spans="1:5" x14ac:dyDescent="0.25">
      <c r="A22" s="197"/>
      <c r="B22" s="43" t="s">
        <v>975</v>
      </c>
      <c r="C22" s="44">
        <v>731</v>
      </c>
      <c r="D22" s="44">
        <v>1338</v>
      </c>
      <c r="E22" s="39">
        <v>0</v>
      </c>
    </row>
    <row r="23" spans="1:5" x14ac:dyDescent="0.25">
      <c r="A23" s="197"/>
      <c r="B23" s="43" t="s">
        <v>1605</v>
      </c>
      <c r="C23" s="44">
        <v>7</v>
      </c>
      <c r="D23" s="44">
        <v>30</v>
      </c>
      <c r="E23" s="39">
        <v>2</v>
      </c>
    </row>
    <row r="24" spans="1:5" x14ac:dyDescent="0.25">
      <c r="A24" s="197"/>
      <c r="B24" s="43" t="s">
        <v>1606</v>
      </c>
      <c r="C24" s="44">
        <v>9</v>
      </c>
      <c r="D24" s="44">
        <v>6</v>
      </c>
      <c r="E24" s="39">
        <v>2</v>
      </c>
    </row>
    <row r="25" spans="1:5" x14ac:dyDescent="0.25">
      <c r="A25" s="197"/>
      <c r="B25" s="43" t="s">
        <v>1607</v>
      </c>
      <c r="C25" s="44">
        <v>10</v>
      </c>
      <c r="D25" s="44">
        <v>26</v>
      </c>
      <c r="E25" s="39">
        <v>4</v>
      </c>
    </row>
    <row r="26" spans="1:5" x14ac:dyDescent="0.25">
      <c r="A26" s="197"/>
      <c r="B26" s="43" t="s">
        <v>1608</v>
      </c>
      <c r="C26" s="44">
        <v>126</v>
      </c>
      <c r="D26" s="44">
        <v>712</v>
      </c>
      <c r="E26" s="39">
        <v>2</v>
      </c>
    </row>
    <row r="27" spans="1:5" x14ac:dyDescent="0.25">
      <c r="A27" s="197"/>
      <c r="B27" s="43" t="s">
        <v>1609</v>
      </c>
      <c r="C27" s="44">
        <v>0</v>
      </c>
      <c r="D27" s="44">
        <v>0</v>
      </c>
      <c r="E27" s="39">
        <v>0</v>
      </c>
    </row>
    <row r="28" spans="1:5" x14ac:dyDescent="0.25">
      <c r="A28" s="197"/>
      <c r="B28" s="43" t="s">
        <v>1610</v>
      </c>
      <c r="C28" s="44">
        <v>0</v>
      </c>
      <c r="D28" s="44">
        <v>0</v>
      </c>
      <c r="E28" s="39">
        <v>0</v>
      </c>
    </row>
    <row r="29" spans="1:5" x14ac:dyDescent="0.25">
      <c r="A29" s="197"/>
      <c r="B29" s="43" t="s">
        <v>1611</v>
      </c>
      <c r="C29" s="44">
        <v>0</v>
      </c>
      <c r="D29" s="44">
        <v>0</v>
      </c>
      <c r="E29" s="39">
        <v>0</v>
      </c>
    </row>
    <row r="30" spans="1:5" x14ac:dyDescent="0.25">
      <c r="A30" s="198"/>
      <c r="B30" s="43" t="s">
        <v>1612</v>
      </c>
      <c r="C30" s="44">
        <v>0</v>
      </c>
      <c r="D30" s="44">
        <v>0</v>
      </c>
      <c r="E30" s="39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K5BHzfTRYVLAcVRLne030XEYNUGe1ZcQcokT/p68mRuI4HCu3Sn++r4BjBHGv0YxibQCs0lZ+l11h+6k8wXI8Q==" saltValue="k1qI9YsCru18LO4l8sjiKQ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6077-746A-474F-AE52-420E378E612E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7109375" style="106" customWidth="1"/>
    <col min="4" max="4" width="36.42578125" style="106" customWidth="1"/>
    <col min="5" max="5" width="18.710937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1" style="106" customWidth="1"/>
    <col min="16" max="16" width="2.7109375" style="106" customWidth="1"/>
    <col min="17" max="17" width="11.42578125" style="106"/>
    <col min="18" max="19" width="12.855468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855468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5703125" style="106" customWidth="1"/>
    <col min="40" max="40" width="2.7109375" style="106" customWidth="1"/>
    <col min="41" max="41" width="11.42578125" style="106"/>
    <col min="42" max="44" width="19.28515625" style="106" customWidth="1"/>
    <col min="45" max="45" width="14.85546875" style="106" customWidth="1"/>
    <col min="46" max="46" width="2.7109375" style="106" customWidth="1"/>
    <col min="47" max="47" width="7" style="106" customWidth="1"/>
    <col min="48" max="48" width="14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85546875" style="106" customWidth="1"/>
    <col min="60" max="60" width="11.42578125" style="106"/>
    <col min="61" max="61" width="19.28515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7" width="7.140625" style="106" bestFit="1" customWidth="1"/>
    <col min="68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3" width="6.140625" style="106" customWidth="1"/>
    <col min="74" max="74" width="6.7109375" style="106" customWidth="1"/>
    <col min="75" max="75" width="2.7109375" style="106" customWidth="1"/>
    <col min="76" max="76" width="21.140625" style="106" customWidth="1"/>
    <col min="77" max="80" width="11.42578125" style="106"/>
    <col min="81" max="81" width="16.42578125" style="106" customWidth="1"/>
    <col min="82" max="82" width="2.7109375" style="106" customWidth="1"/>
    <col min="83" max="83" width="17" style="106" customWidth="1"/>
    <col min="84" max="85" width="21.140625" style="106" customWidth="1"/>
    <col min="86" max="88" width="11.42578125" style="106"/>
    <col min="89" max="89" width="2.7109375" style="106" customWidth="1"/>
    <col min="90" max="90" width="15.140625" style="106" customWidth="1"/>
    <col min="91" max="91" width="8.28515625" style="106" customWidth="1"/>
    <col min="92" max="92" width="23.42578125" style="106" customWidth="1"/>
    <col min="93" max="93" width="14.85546875" style="106" customWidth="1"/>
    <col min="94" max="94" width="18" style="106" customWidth="1"/>
    <col min="95" max="16384" width="11.42578125" style="106"/>
  </cols>
  <sheetData>
    <row r="1" spans="1:93" ht="18.75" x14ac:dyDescent="0.25">
      <c r="A1" s="104"/>
      <c r="B1" s="105"/>
      <c r="C1" s="205" t="s">
        <v>1735</v>
      </c>
      <c r="D1" s="205"/>
      <c r="E1" s="205"/>
      <c r="G1" s="104"/>
      <c r="P1" s="104"/>
      <c r="X1" s="104"/>
      <c r="AF1" s="104"/>
      <c r="AN1" s="104"/>
      <c r="AT1" s="104"/>
      <c r="BC1" s="104"/>
      <c r="BJ1" s="104"/>
      <c r="BW1" s="104"/>
      <c r="CD1" s="104"/>
      <c r="CK1" s="104"/>
    </row>
    <row r="2" spans="1:93" s="108" customFormat="1" ht="11.25" x14ac:dyDescent="0.25">
      <c r="A2" s="107">
        <v>0</v>
      </c>
      <c r="H2" s="109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1736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9"/>
    </row>
    <row r="3" spans="1:93" s="108" customFormat="1" ht="11.25" x14ac:dyDescent="0.25">
      <c r="Z3" s="203" t="s">
        <v>1737</v>
      </c>
      <c r="AA3" s="203"/>
      <c r="AB3" s="203"/>
      <c r="AC3" s="203"/>
      <c r="AH3" s="203" t="s">
        <v>1738</v>
      </c>
      <c r="AI3" s="203"/>
      <c r="AJ3" s="203"/>
      <c r="AK3" s="203"/>
      <c r="AV3" s="204" t="s">
        <v>1054</v>
      </c>
      <c r="AW3" s="204"/>
      <c r="AX3" s="204"/>
      <c r="AY3" s="204"/>
      <c r="AZ3" s="204"/>
      <c r="BA3" s="204"/>
      <c r="CL3" s="109"/>
    </row>
    <row r="4" spans="1:93" s="110" customFormat="1" ht="21.75" customHeight="1" x14ac:dyDescent="0.25">
      <c r="C4" s="203" t="s">
        <v>8</v>
      </c>
      <c r="D4" s="203"/>
      <c r="E4" s="203"/>
      <c r="I4" s="203" t="s">
        <v>35</v>
      </c>
      <c r="J4" s="203"/>
      <c r="K4" s="203"/>
      <c r="L4" s="203"/>
      <c r="M4" s="203"/>
      <c r="Q4" s="203" t="s">
        <v>1739</v>
      </c>
      <c r="R4" s="203"/>
      <c r="S4" s="203"/>
      <c r="T4" s="203"/>
      <c r="U4" s="203"/>
      <c r="V4" s="203"/>
      <c r="AP4" s="203" t="s">
        <v>1740</v>
      </c>
      <c r="AQ4" s="203"/>
      <c r="AR4" s="203"/>
      <c r="BE4" s="203" t="s">
        <v>1054</v>
      </c>
      <c r="BF4" s="203"/>
      <c r="BG4" s="203"/>
      <c r="BK4" s="207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3" t="s">
        <v>1749</v>
      </c>
      <c r="CG4" s="203"/>
      <c r="CL4" s="203" t="s">
        <v>43</v>
      </c>
      <c r="CM4" s="203"/>
      <c r="CN4" s="203"/>
      <c r="CO4" s="203"/>
    </row>
    <row r="5" spans="1:93" s="110" customFormat="1" ht="14.25" customHeight="1" x14ac:dyDescent="0.25">
      <c r="Z5" s="111" t="s">
        <v>1750</v>
      </c>
      <c r="AA5" s="112" t="s">
        <v>1751</v>
      </c>
      <c r="AB5" s="112" t="s">
        <v>76</v>
      </c>
      <c r="AC5" s="113" t="s">
        <v>76</v>
      </c>
      <c r="AH5" s="111" t="s">
        <v>1750</v>
      </c>
      <c r="AI5" s="112" t="s">
        <v>1751</v>
      </c>
      <c r="AJ5" s="112" t="s">
        <v>76</v>
      </c>
      <c r="AK5" s="113" t="s">
        <v>76</v>
      </c>
      <c r="AV5" s="207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8" t="s">
        <v>106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10" customFormat="1" ht="14.25" customHeight="1" x14ac:dyDescent="0.25">
      <c r="C6" s="114" t="s">
        <v>15</v>
      </c>
      <c r="D6" s="115" t="s">
        <v>1755</v>
      </c>
      <c r="E6" s="114" t="s">
        <v>19</v>
      </c>
      <c r="I6" s="116" t="s">
        <v>44</v>
      </c>
      <c r="J6" s="115" t="s">
        <v>1756</v>
      </c>
      <c r="K6" s="115" t="s">
        <v>58</v>
      </c>
      <c r="L6" s="115" t="s">
        <v>60</v>
      </c>
      <c r="M6" s="117" t="s">
        <v>1757</v>
      </c>
      <c r="N6" s="118" t="s">
        <v>1758</v>
      </c>
      <c r="O6" s="118"/>
      <c r="Q6" s="116" t="s">
        <v>1283</v>
      </c>
      <c r="R6" s="115" t="s">
        <v>1759</v>
      </c>
      <c r="S6" s="115" t="s">
        <v>1760</v>
      </c>
      <c r="T6" s="115" t="s">
        <v>1026</v>
      </c>
      <c r="U6" s="115" t="s">
        <v>1761</v>
      </c>
      <c r="V6" s="117" t="s">
        <v>1656</v>
      </c>
      <c r="Z6" s="119" t="s">
        <v>1762</v>
      </c>
      <c r="AA6" s="120" t="s">
        <v>1762</v>
      </c>
      <c r="AB6" s="120" t="s">
        <v>1763</v>
      </c>
      <c r="AC6" s="121" t="s">
        <v>1764</v>
      </c>
      <c r="AH6" s="119" t="s">
        <v>1762</v>
      </c>
      <c r="AI6" s="120" t="s">
        <v>1762</v>
      </c>
      <c r="AJ6" s="120" t="s">
        <v>1763</v>
      </c>
      <c r="AK6" s="121" t="s">
        <v>1764</v>
      </c>
      <c r="AP6" s="116" t="s">
        <v>1765</v>
      </c>
      <c r="AQ6" s="115" t="s">
        <v>95</v>
      </c>
      <c r="AR6" s="117" t="s">
        <v>1766</v>
      </c>
      <c r="AV6" s="207"/>
      <c r="AW6" s="206"/>
      <c r="AX6" s="206"/>
      <c r="AY6" s="206"/>
      <c r="AZ6" s="206"/>
      <c r="BA6" s="208"/>
      <c r="BE6" s="116" t="s">
        <v>108</v>
      </c>
      <c r="BF6" s="115" t="s">
        <v>109</v>
      </c>
      <c r="BG6" s="117" t="s">
        <v>1767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16" t="s">
        <v>1741</v>
      </c>
      <c r="BZ6" s="115" t="s">
        <v>1768</v>
      </c>
      <c r="CA6" s="117" t="s">
        <v>106</v>
      </c>
      <c r="CF6" s="116" t="s">
        <v>1769</v>
      </c>
      <c r="CG6" s="117" t="s">
        <v>1770</v>
      </c>
      <c r="CM6" s="116" t="s">
        <v>44</v>
      </c>
      <c r="CN6" s="117" t="s">
        <v>45</v>
      </c>
    </row>
    <row r="7" spans="1:93" s="122" customFormat="1" ht="21" customHeight="1" x14ac:dyDescent="0.25">
      <c r="C7" s="123">
        <f>DatosGenerales!C8</f>
        <v>7641</v>
      </c>
      <c r="D7" s="124">
        <f>SUM(DatosGenerales!C15:C19)</f>
        <v>1722</v>
      </c>
      <c r="E7" s="123">
        <f>SUM(DatosGenerales!C12:C14)</f>
        <v>5392</v>
      </c>
      <c r="I7" s="125">
        <f>DatosGenerales!C31</f>
        <v>799</v>
      </c>
      <c r="J7" s="124">
        <f>DatosGenerales!C32</f>
        <v>37</v>
      </c>
      <c r="K7" s="123">
        <f>SUM(DatosGenerales!C33:C34)</f>
        <v>67</v>
      </c>
      <c r="L7" s="124">
        <f>DatosGenerales!C36</f>
        <v>612</v>
      </c>
      <c r="M7" s="123">
        <f>DatosGenerales!C95</f>
        <v>518</v>
      </c>
      <c r="N7" s="126">
        <f>L7-M7</f>
        <v>94</v>
      </c>
      <c r="O7" s="126"/>
      <c r="Q7" s="125">
        <f>DatosGenerales!C36</f>
        <v>612</v>
      </c>
      <c r="R7" s="124">
        <f>DatosGenerales!C49</f>
        <v>837</v>
      </c>
      <c r="S7" s="124">
        <f>DatosGenerales!C50</f>
        <v>36</v>
      </c>
      <c r="T7" s="124">
        <f>DatosGenerales!C62</f>
        <v>15</v>
      </c>
      <c r="U7" s="124">
        <f>DatosGenerales!C78</f>
        <v>0</v>
      </c>
      <c r="V7" s="127">
        <f>SUM(Q7:U7)</f>
        <v>1500</v>
      </c>
      <c r="Z7" s="125">
        <f>SUM(DatosGenerales!C106,DatosGenerales!C107,DatosGenerales!C109)</f>
        <v>839</v>
      </c>
      <c r="AA7" s="124">
        <f>SUM(DatosGenerales!C108,DatosGenerales!C110)</f>
        <v>201</v>
      </c>
      <c r="AB7" s="124">
        <f>DatosGenerales!C106</f>
        <v>598</v>
      </c>
      <c r="AC7" s="127">
        <f>DatosGenerales!C107</f>
        <v>156</v>
      </c>
      <c r="AH7" s="125">
        <f>SUM(DatosGenerales!C115,DatosGenerales!C116,DatosGenerales!C118)</f>
        <v>74</v>
      </c>
      <c r="AI7" s="124">
        <f>SUM(DatosGenerales!C117,DatosGenerales!C119)</f>
        <v>16</v>
      </c>
      <c r="AJ7" s="124">
        <f>DatosGenerales!C115</f>
        <v>57</v>
      </c>
      <c r="AK7" s="127">
        <f>DatosGenerales!C116</f>
        <v>13</v>
      </c>
      <c r="AP7" s="125">
        <f>SUM(DatosGenerales!C135:C136)</f>
        <v>20</v>
      </c>
      <c r="AQ7" s="124">
        <f>SUM(DatosGenerales!C137:C138)</f>
        <v>0</v>
      </c>
      <c r="AR7" s="127">
        <f>SUM(DatosGenerales!C139:C140)</f>
        <v>0</v>
      </c>
      <c r="AV7" s="125">
        <f>DatosGenerales!C145</f>
        <v>0</v>
      </c>
      <c r="AW7" s="124">
        <f>DatosGenerales!C146</f>
        <v>76</v>
      </c>
      <c r="AX7" s="124">
        <f>DatosGenerales!C147</f>
        <v>2</v>
      </c>
      <c r="AY7" s="124">
        <f>DatosGenerales!C148</f>
        <v>18</v>
      </c>
      <c r="AZ7" s="124">
        <f>DatosGenerales!C149</f>
        <v>48</v>
      </c>
      <c r="BA7" s="127">
        <f>DatosGenerales!C150</f>
        <v>0</v>
      </c>
      <c r="BE7" s="125">
        <f>DatosGenerales!C151</f>
        <v>62</v>
      </c>
      <c r="BF7" s="124">
        <f>DatosGenerales!C152</f>
        <v>79</v>
      </c>
      <c r="BG7" s="127">
        <f>DatosGenerales!C154</f>
        <v>27</v>
      </c>
      <c r="BK7" s="125">
        <f>SUM(DatosGenerales!C297:C311)</f>
        <v>778</v>
      </c>
      <c r="BL7" s="124">
        <f>SUM(DatosGenerales!C294:C296)</f>
        <v>5</v>
      </c>
      <c r="BM7" s="124">
        <f>SUM(DatosGenerales!C312:C344)</f>
        <v>180</v>
      </c>
      <c r="BN7" s="124">
        <f>SUM(DatosGenerales!C289)</f>
        <v>1</v>
      </c>
      <c r="BO7" s="124">
        <f>SUM(DatosGenerales!C356:C364)</f>
        <v>19</v>
      </c>
      <c r="BP7" s="124">
        <f>SUM(DatosGenerales!C286:C288)</f>
        <v>4</v>
      </c>
      <c r="BQ7" s="124">
        <f>SUM(DatosGenerales!C345:C355)</f>
        <v>15</v>
      </c>
      <c r="BR7" s="124">
        <f>SUM(DatosGenerales!C290:C292)</f>
        <v>25</v>
      </c>
      <c r="BS7" s="127">
        <f>SUM(DatosGenerales!C283:C285)</f>
        <v>324</v>
      </c>
      <c r="BT7" s="127">
        <f>SUM(DatosGenerales!C293)</f>
        <v>0</v>
      </c>
      <c r="BU7" s="127">
        <f>SUM(DatosGenerales!C365:C377)</f>
        <v>138</v>
      </c>
      <c r="BY7" s="125">
        <f>DatosGenerales!C246</f>
        <v>81</v>
      </c>
      <c r="BZ7" s="124">
        <f>DatosGenerales!C247</f>
        <v>75</v>
      </c>
      <c r="CA7" s="127">
        <f>DatosGenerales!C248</f>
        <v>15</v>
      </c>
      <c r="CF7" s="125">
        <f>DatosDiscapacidad!C5</f>
        <v>1</v>
      </c>
      <c r="CG7" s="127">
        <f>DatosDiscapacidad!C11</f>
        <v>55</v>
      </c>
      <c r="CM7" s="125">
        <f>DatosGenerales!C40</f>
        <v>1363</v>
      </c>
      <c r="CN7" s="127">
        <f>DatosGenerales!C41</f>
        <v>862</v>
      </c>
    </row>
    <row r="8" spans="1:93" x14ac:dyDescent="0.25">
      <c r="B8" s="128"/>
    </row>
    <row r="11" spans="1:93" x14ac:dyDescent="0.25">
      <c r="R11" s="106" t="s">
        <v>1771</v>
      </c>
    </row>
    <row r="16" spans="1:93" ht="12.75" customHeight="1" x14ac:dyDescent="0.25">
      <c r="AV16" s="129"/>
      <c r="AW16" s="129"/>
      <c r="AX16" s="129"/>
      <c r="AY16" s="129"/>
      <c r="AZ16" s="129"/>
      <c r="BA16" s="129"/>
    </row>
    <row r="17" spans="19:93" x14ac:dyDescent="0.25">
      <c r="AV17" s="129"/>
      <c r="AW17" s="129"/>
      <c r="AX17" s="129"/>
      <c r="AY17" s="129"/>
      <c r="AZ17" s="129"/>
      <c r="BA17" s="129"/>
    </row>
    <row r="19" spans="19:93" x14ac:dyDescent="0.25">
      <c r="CO19" s="106" t="s">
        <v>1772</v>
      </c>
    </row>
    <row r="22" spans="19:93" x14ac:dyDescent="0.2">
      <c r="BK22" s="130" t="s">
        <v>1773</v>
      </c>
      <c r="BO22" s="130"/>
    </row>
    <row r="23" spans="19:93" x14ac:dyDescent="0.25">
      <c r="S23" s="131"/>
      <c r="Z23" s="132"/>
      <c r="AH23" s="132"/>
    </row>
    <row r="30" spans="19:93" x14ac:dyDescent="0.25">
      <c r="BJ30" s="133"/>
    </row>
    <row r="31" spans="19:93" s="110" customFormat="1" ht="12.75" customHeight="1" x14ac:dyDescent="0.25">
      <c r="BJ31" s="134"/>
    </row>
    <row r="32" spans="19:93" s="122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1774</v>
      </c>
      <c r="BO38" s="137">
        <v>13</v>
      </c>
    </row>
    <row r="41" spans="62:67" x14ac:dyDescent="0.2">
      <c r="BK41" s="130" t="s">
        <v>1775</v>
      </c>
    </row>
    <row r="51" spans="63:74" x14ac:dyDescent="0.25">
      <c r="BK51" s="134" t="s">
        <v>1776</v>
      </c>
      <c r="BL51" s="134" t="s">
        <v>1776</v>
      </c>
      <c r="BM51" s="133"/>
    </row>
    <row r="52" spans="63:74" x14ac:dyDescent="0.25">
      <c r="BK52" s="134" t="s">
        <v>1777</v>
      </c>
      <c r="BL52" s="134" t="s">
        <v>1778</v>
      </c>
      <c r="BM52" s="134"/>
      <c r="BN52" s="110"/>
      <c r="BO52" s="110"/>
      <c r="BP52" s="110"/>
      <c r="BQ52" s="110"/>
      <c r="BR52" s="110"/>
      <c r="BS52" s="110"/>
      <c r="BT52" s="110"/>
      <c r="BU52" s="110"/>
      <c r="BV52" s="110"/>
    </row>
    <row r="53" spans="63:74" x14ac:dyDescent="0.25">
      <c r="BK53" s="135">
        <f>SUM(DatosGenerales!C310,DatosGenerales!C299,DatosGenerales!C308)</f>
        <v>219</v>
      </c>
      <c r="BL53" s="135">
        <f>SUM(DatosGenerales!C311,DatosGenerales!C300,DatosGenerales!C309)</f>
        <v>253</v>
      </c>
      <c r="BM53" s="135"/>
      <c r="BN53" s="122"/>
      <c r="BO53" s="122"/>
      <c r="BP53" s="122"/>
      <c r="BQ53" s="122"/>
      <c r="BR53" s="122"/>
      <c r="BS53" s="122"/>
      <c r="BT53" s="122"/>
      <c r="BU53" s="122"/>
      <c r="BV53" s="122"/>
    </row>
    <row r="55" spans="63:74" x14ac:dyDescent="0.2">
      <c r="BK55" s="130" t="s">
        <v>1779</v>
      </c>
    </row>
    <row r="65" spans="63:71" x14ac:dyDescent="0.25">
      <c r="BK65" s="134" t="s">
        <v>1780</v>
      </c>
      <c r="BL65" s="134" t="s">
        <v>1781</v>
      </c>
      <c r="BM65" s="134" t="s">
        <v>1782</v>
      </c>
      <c r="BN65" s="134"/>
    </row>
    <row r="66" spans="63:71" x14ac:dyDescent="0.25">
      <c r="BK66" s="135">
        <f>SUM(DatosGenerales!C310:C311)</f>
        <v>15</v>
      </c>
      <c r="BL66" s="135">
        <f>SUM(DatosGenerales!C299:C300)</f>
        <v>242</v>
      </c>
      <c r="BM66" s="135">
        <f>SUM(DatosGenerales!C308:C309)</f>
        <v>215</v>
      </c>
      <c r="BN66" s="135"/>
      <c r="BO66" s="122"/>
      <c r="BP66" s="122"/>
      <c r="BQ66" s="122"/>
      <c r="BR66" s="122"/>
      <c r="BS66" s="122"/>
    </row>
  </sheetData>
  <sheetProtection algorithmName="SHA-512" hashValue="0tT51+FJjVpl7R9zJV18nz/WX85afxeg2XKt3QNRb+9IZMiu4dDY3yjunJxpud6asA/vnIMdzNfjpEnUKogNOA==" saltValue="W2PlxDaxizbLyRqYTB7m2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012-E479-4364-BF36-1CD4C3408471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9" customWidth="1"/>
    <col min="2" max="2" width="7.85546875" style="139" customWidth="1"/>
    <col min="3" max="3" width="11.42578125" style="139"/>
    <col min="4" max="4" width="12" style="139" customWidth="1"/>
    <col min="5" max="5" width="51.28515625" style="139" customWidth="1"/>
    <col min="6" max="6" width="2.7109375" style="139" customWidth="1"/>
    <col min="7" max="7" width="7.85546875" style="139" customWidth="1"/>
    <col min="8" max="9" width="11.42578125" style="139"/>
    <col min="10" max="10" width="51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1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1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1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1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1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1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1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1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1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1.28515625" style="139" customWidth="1"/>
    <col min="61" max="61" width="2.7109375" style="139" customWidth="1"/>
    <col min="62" max="16384" width="11.42578125" style="139"/>
  </cols>
  <sheetData>
    <row r="1" spans="1:61" ht="18.75" customHeight="1" x14ac:dyDescent="0.2">
      <c r="A1" s="138"/>
      <c r="C1" s="130" t="s">
        <v>1783</v>
      </c>
      <c r="F1" s="138"/>
      <c r="K1" s="138"/>
      <c r="P1" s="138"/>
      <c r="U1" s="138"/>
      <c r="Z1" s="138"/>
      <c r="AE1" s="138"/>
      <c r="AJ1" s="138"/>
      <c r="AO1" s="138"/>
      <c r="AT1" s="138"/>
      <c r="AY1" s="138"/>
      <c r="BD1" s="138"/>
      <c r="BI1" s="138"/>
    </row>
    <row r="2" spans="1:61" x14ac:dyDescent="0.2">
      <c r="BG2" s="140"/>
    </row>
    <row r="3" spans="1:61" s="130" customFormat="1" x14ac:dyDescent="0.2">
      <c r="C3" s="130" t="s">
        <v>1784</v>
      </c>
      <c r="H3" s="130" t="s">
        <v>1785</v>
      </c>
      <c r="M3" s="130" t="s">
        <v>1786</v>
      </c>
      <c r="R3" s="130" t="s">
        <v>1787</v>
      </c>
      <c r="W3" s="130" t="s">
        <v>1788</v>
      </c>
      <c r="AB3" s="130" t="s">
        <v>1789</v>
      </c>
      <c r="AG3" s="130" t="s">
        <v>1790</v>
      </c>
      <c r="AL3" s="130" t="s">
        <v>1791</v>
      </c>
      <c r="AQ3" s="130" t="s">
        <v>1792</v>
      </c>
      <c r="AV3" s="130" t="s">
        <v>1793</v>
      </c>
      <c r="BA3" s="130" t="s">
        <v>1794</v>
      </c>
      <c r="BF3" s="130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1" customFormat="1" ht="15.75" x14ac:dyDescent="0.25">
      <c r="C25" s="136" t="s">
        <v>1774</v>
      </c>
      <c r="D25" s="137">
        <v>100</v>
      </c>
      <c r="H25" s="136" t="s">
        <v>1774</v>
      </c>
      <c r="I25" s="137">
        <v>50</v>
      </c>
      <c r="M25" s="136" t="s">
        <v>1774</v>
      </c>
      <c r="N25" s="137">
        <v>10</v>
      </c>
      <c r="R25" s="136" t="s">
        <v>1774</v>
      </c>
      <c r="S25" s="137">
        <v>50</v>
      </c>
      <c r="W25" s="136" t="s">
        <v>1774</v>
      </c>
      <c r="X25" s="137">
        <v>50</v>
      </c>
      <c r="AB25" s="136" t="s">
        <v>1774</v>
      </c>
      <c r="AC25" s="137">
        <v>0</v>
      </c>
      <c r="AG25" s="136" t="s">
        <v>1774</v>
      </c>
      <c r="AH25" s="137">
        <v>0</v>
      </c>
      <c r="AL25" s="136" t="s">
        <v>1774</v>
      </c>
      <c r="AM25" s="137">
        <v>0</v>
      </c>
      <c r="AQ25" s="136" t="s">
        <v>1774</v>
      </c>
      <c r="AR25" s="137">
        <v>0</v>
      </c>
      <c r="AV25" s="136" t="s">
        <v>1774</v>
      </c>
      <c r="AW25" s="137">
        <v>10</v>
      </c>
      <c r="BA25" s="136" t="s">
        <v>1774</v>
      </c>
      <c r="BB25" s="137">
        <v>0</v>
      </c>
      <c r="BF25" s="136" t="s">
        <v>1774</v>
      </c>
      <c r="BG25" s="137">
        <v>50</v>
      </c>
    </row>
  </sheetData>
  <sheetProtection algorithmName="SHA-512" hashValue="rZ9Ny7MeKa681vSiN64ARREdVACixVlZKeQb0JeLRI7Wg6LF67GgX5+ZayHKVJgOUUbOV/8JzaH6L6D9FUni6w==" saltValue="0yDxWKdIwWh3VQEDDcWr5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5CDD8-9B8B-4212-AD37-D2DC845DEC3E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855468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85546875" style="106" customWidth="1"/>
    <col min="13" max="13" width="20.7109375" style="106" customWidth="1"/>
    <col min="14" max="16" width="20.85546875" style="106" customWidth="1"/>
    <col min="17" max="17" width="2.7109375" style="106" customWidth="1"/>
    <col min="18" max="18" width="4.5703125" style="106" customWidth="1"/>
    <col min="19" max="27" width="14.855468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85546875" style="106" customWidth="1"/>
    <col min="39" max="39" width="13.42578125" style="106" customWidth="1"/>
    <col min="40" max="40" width="2.7109375" style="106" customWidth="1"/>
    <col min="41" max="41" width="4.5703125" style="106" customWidth="1"/>
    <col min="42" max="47" width="13.85546875" style="106" customWidth="1"/>
    <col min="48" max="48" width="4.5703125" style="106" customWidth="1"/>
    <col min="49" max="50" width="11.42578125" style="106" hidden="1" customWidth="1"/>
    <col min="51" max="16384" width="11.42578125" style="106"/>
  </cols>
  <sheetData>
    <row r="1" spans="1:50" ht="19.7" customHeight="1" x14ac:dyDescent="0.25">
      <c r="A1" s="104"/>
      <c r="B1" s="105"/>
      <c r="C1" s="212" t="s">
        <v>1796</v>
      </c>
      <c r="D1" s="212"/>
      <c r="E1" s="212"/>
      <c r="F1" s="212"/>
      <c r="G1" s="212"/>
      <c r="H1" s="212"/>
      <c r="J1" s="104"/>
      <c r="Q1" s="104"/>
      <c r="AC1" s="104"/>
      <c r="AN1" s="104"/>
    </row>
    <row r="2" spans="1:50" s="108" customFormat="1" ht="12.4" customHeight="1" x14ac:dyDescent="0.25">
      <c r="I2" s="109"/>
      <c r="S2" s="109"/>
      <c r="T2" s="109"/>
    </row>
    <row r="3" spans="1:50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50" s="110" customFormat="1" ht="14.25" customHeight="1" x14ac:dyDescent="0.25">
      <c r="C4" s="203" t="s">
        <v>998</v>
      </c>
      <c r="D4" s="203"/>
      <c r="E4" s="203"/>
      <c r="F4" s="203"/>
      <c r="G4" s="203"/>
      <c r="H4" s="203"/>
      <c r="I4" s="106"/>
      <c r="L4" s="203" t="s">
        <v>1222</v>
      </c>
      <c r="M4" s="203"/>
      <c r="N4" s="203"/>
      <c r="O4" s="203"/>
      <c r="P4" s="203"/>
      <c r="T4" s="203" t="s">
        <v>973</v>
      </c>
      <c r="U4" s="203"/>
      <c r="V4" s="203"/>
      <c r="W4" s="203"/>
      <c r="X4" s="203"/>
      <c r="Y4" s="203"/>
      <c r="Z4" s="203"/>
      <c r="AA4" s="203"/>
      <c r="AE4" s="203" t="s">
        <v>1797</v>
      </c>
      <c r="AF4" s="203"/>
      <c r="AG4" s="203"/>
      <c r="AH4" s="203"/>
      <c r="AI4" s="203"/>
      <c r="AJ4" s="203"/>
      <c r="AK4" s="203"/>
      <c r="AL4" s="203"/>
      <c r="AP4" s="203" t="s">
        <v>1661</v>
      </c>
      <c r="AQ4" s="203"/>
      <c r="AR4" s="203"/>
      <c r="AS4" s="203"/>
      <c r="AT4" s="203"/>
      <c r="AU4" s="203"/>
    </row>
    <row r="5" spans="1:50" s="110" customFormat="1" ht="14.25" customHeight="1" x14ac:dyDescent="0.25">
      <c r="I5" s="106"/>
      <c r="AC5" s="108"/>
      <c r="AN5" s="108"/>
    </row>
    <row r="6" spans="1:50" s="110" customFormat="1" ht="14.25" customHeight="1" x14ac:dyDescent="0.25">
      <c r="I6" s="106"/>
      <c r="L6" s="213" t="s">
        <v>77</v>
      </c>
      <c r="M6" s="214" t="s">
        <v>1798</v>
      </c>
      <c r="N6" s="214" t="s">
        <v>1799</v>
      </c>
      <c r="O6" s="215" t="s">
        <v>995</v>
      </c>
      <c r="P6" s="215"/>
      <c r="AC6" s="108"/>
      <c r="AN6" s="108"/>
    </row>
    <row r="7" spans="1:50" s="110" customFormat="1" ht="20.85" customHeight="1" x14ac:dyDescent="0.25">
      <c r="C7" s="211" t="s">
        <v>240</v>
      </c>
      <c r="D7" s="114" t="s">
        <v>15</v>
      </c>
      <c r="E7" s="142" t="s">
        <v>999</v>
      </c>
      <c r="F7" s="142" t="s">
        <v>1000</v>
      </c>
      <c r="G7" s="117" t="s">
        <v>1001</v>
      </c>
      <c r="H7" s="117" t="s">
        <v>1002</v>
      </c>
      <c r="I7" s="106"/>
      <c r="L7" s="213"/>
      <c r="M7" s="214"/>
      <c r="N7" s="214"/>
      <c r="O7" s="115" t="s">
        <v>996</v>
      </c>
      <c r="P7" s="117" t="s">
        <v>997</v>
      </c>
      <c r="S7" s="143" t="s">
        <v>974</v>
      </c>
      <c r="T7" s="144" t="s">
        <v>975</v>
      </c>
      <c r="U7" s="144" t="s">
        <v>1800</v>
      </c>
      <c r="V7" s="144" t="s">
        <v>981</v>
      </c>
      <c r="W7" s="144" t="s">
        <v>982</v>
      </c>
      <c r="X7" s="144" t="s">
        <v>983</v>
      </c>
      <c r="Y7" s="144" t="s">
        <v>1801</v>
      </c>
      <c r="Z7" s="144" t="s">
        <v>984</v>
      </c>
      <c r="AA7" s="143" t="s">
        <v>972</v>
      </c>
      <c r="AE7" s="145" t="s">
        <v>955</v>
      </c>
      <c r="AF7" s="144" t="s">
        <v>329</v>
      </c>
      <c r="AG7" s="144" t="s">
        <v>956</v>
      </c>
      <c r="AH7" s="144" t="s">
        <v>957</v>
      </c>
      <c r="AI7" s="144" t="s">
        <v>958</v>
      </c>
      <c r="AJ7" s="143" t="s">
        <v>959</v>
      </c>
      <c r="AK7" s="144" t="s">
        <v>960</v>
      </c>
      <c r="AL7" s="144" t="s">
        <v>513</v>
      </c>
      <c r="AM7" s="143" t="s">
        <v>961</v>
      </c>
      <c r="AP7" s="145" t="s">
        <v>1662</v>
      </c>
      <c r="AQ7" s="144" t="s">
        <v>1663</v>
      </c>
      <c r="AR7" s="144" t="s">
        <v>1664</v>
      </c>
      <c r="AS7" s="144" t="s">
        <v>1665</v>
      </c>
      <c r="AT7" s="144" t="s">
        <v>1016</v>
      </c>
      <c r="AU7" s="143" t="s">
        <v>1666</v>
      </c>
      <c r="AW7" s="146" t="s">
        <v>1662</v>
      </c>
      <c r="AX7" s="147">
        <f>DatosMenores!C69</f>
        <v>61</v>
      </c>
    </row>
    <row r="8" spans="1:50" s="122" customFormat="1" ht="14.85" customHeight="1" x14ac:dyDescent="0.25">
      <c r="C8" s="211"/>
      <c r="D8" s="124">
        <f>DatosMenores!C56</f>
        <v>227</v>
      </c>
      <c r="E8" s="124">
        <f>DatosMenores!C57</f>
        <v>33</v>
      </c>
      <c r="F8" s="124">
        <f>DatosMenores!C58</f>
        <v>28</v>
      </c>
      <c r="G8" s="124">
        <f>DatosMenores!C59</f>
        <v>103</v>
      </c>
      <c r="H8" s="123">
        <f>DatosMenores!C60</f>
        <v>8</v>
      </c>
      <c r="I8" s="106"/>
      <c r="L8" s="123">
        <f>DatosMenores!C48</f>
        <v>0</v>
      </c>
      <c r="M8" s="124">
        <f>DatosMenores!C49</f>
        <v>13</v>
      </c>
      <c r="N8" s="124">
        <f>DatosMenores!C50</f>
        <v>48</v>
      </c>
      <c r="O8" s="124">
        <f>DatosMenores!C51</f>
        <v>0</v>
      </c>
      <c r="P8" s="123">
        <f>DatosMenores!C52</f>
        <v>0</v>
      </c>
      <c r="S8" s="123">
        <f>DatosMenores!C28</f>
        <v>84</v>
      </c>
      <c r="T8" s="124">
        <f>SUM(DatosMenores!C29:C32)</f>
        <v>23</v>
      </c>
      <c r="U8" s="124">
        <f>DatosMenores!C33</f>
        <v>0</v>
      </c>
      <c r="V8" s="124">
        <f>DatosMenores!C34</f>
        <v>45</v>
      </c>
      <c r="W8" s="124">
        <f>DatosMenores!C35</f>
        <v>3</v>
      </c>
      <c r="X8" s="124">
        <f>DatosMenores!C36</f>
        <v>0</v>
      </c>
      <c r="Y8" s="124">
        <f>DatosMenores!C38</f>
        <v>0</v>
      </c>
      <c r="Z8" s="124">
        <f>DatosMenores!C37</f>
        <v>2</v>
      </c>
      <c r="AA8" s="123">
        <f>DatosMenores!C39</f>
        <v>20</v>
      </c>
      <c r="AC8" s="108"/>
      <c r="AE8" s="125">
        <f>DatosMenores!C5</f>
        <v>0</v>
      </c>
      <c r="AF8" s="124">
        <f>DatosMenores!C6</f>
        <v>24</v>
      </c>
      <c r="AG8" s="124">
        <f>DatosMenores!C7</f>
        <v>9</v>
      </c>
      <c r="AH8" s="124">
        <f>DatosMenores!C8</f>
        <v>12</v>
      </c>
      <c r="AI8" s="124">
        <f>DatosMenores!C9</f>
        <v>9</v>
      </c>
      <c r="AJ8" s="123">
        <f>DatosMenores!C10</f>
        <v>16</v>
      </c>
      <c r="AK8" s="124">
        <f>DatosMenores!C11</f>
        <v>14</v>
      </c>
      <c r="AL8" s="124">
        <f>DatosMenores!C12</f>
        <v>29</v>
      </c>
      <c r="AM8" s="123">
        <f>DatosMenores!C13</f>
        <v>2</v>
      </c>
      <c r="AN8" s="108"/>
      <c r="AP8" s="125">
        <f>DatosMenores!C69</f>
        <v>61</v>
      </c>
      <c r="AQ8" s="125">
        <f>DatosMenores!C70</f>
        <v>32</v>
      </c>
      <c r="AR8" s="124">
        <f>DatosMenores!C71</f>
        <v>131</v>
      </c>
      <c r="AS8" s="124">
        <f>DatosMenores!C74</f>
        <v>0</v>
      </c>
      <c r="AT8" s="124">
        <f>DatosMenores!C75</f>
        <v>5</v>
      </c>
      <c r="AU8" s="123">
        <f>DatosMenores!C76</f>
        <v>0</v>
      </c>
      <c r="AW8" s="146" t="s">
        <v>1663</v>
      </c>
      <c r="AX8" s="147">
        <f>DatosMenores!C70</f>
        <v>32</v>
      </c>
    </row>
    <row r="9" spans="1:50" ht="14.85" customHeight="1" x14ac:dyDescent="0.25">
      <c r="B9" s="128"/>
      <c r="C9" s="211" t="s">
        <v>1003</v>
      </c>
      <c r="D9" s="114" t="s">
        <v>1004</v>
      </c>
      <c r="E9" s="115" t="s">
        <v>1005</v>
      </c>
      <c r="F9" s="117" t="s">
        <v>1006</v>
      </c>
      <c r="G9" s="117" t="s">
        <v>1007</v>
      </c>
      <c r="H9" s="117" t="s">
        <v>1002</v>
      </c>
      <c r="AC9" s="110"/>
      <c r="AE9" s="148"/>
      <c r="AN9" s="110"/>
      <c r="AQ9" s="149"/>
      <c r="AR9" s="150"/>
      <c r="AW9" s="146" t="s">
        <v>1664</v>
      </c>
      <c r="AX9" s="147">
        <f>DatosMenores!C71</f>
        <v>131</v>
      </c>
    </row>
    <row r="10" spans="1:50" ht="29.85" customHeight="1" x14ac:dyDescent="0.25">
      <c r="C10" s="211"/>
      <c r="D10" s="123">
        <f>DatosMenores!C61</f>
        <v>63</v>
      </c>
      <c r="E10" s="124">
        <f>DatosMenores!C62</f>
        <v>7</v>
      </c>
      <c r="F10" s="127">
        <f>DatosMenores!C63</f>
        <v>1</v>
      </c>
      <c r="G10" s="127">
        <f>DatosMenores!C64</f>
        <v>58</v>
      </c>
      <c r="H10" s="127">
        <f>DatosMenores!C65</f>
        <v>15</v>
      </c>
      <c r="AE10" s="145" t="s">
        <v>962</v>
      </c>
      <c r="AF10" s="144" t="s">
        <v>646</v>
      </c>
      <c r="AG10" s="144" t="s">
        <v>963</v>
      </c>
      <c r="AH10" s="144" t="s">
        <v>1802</v>
      </c>
      <c r="AI10" s="144" t="s">
        <v>965</v>
      </c>
      <c r="AJ10" s="144" t="s">
        <v>967</v>
      </c>
      <c r="AK10" s="144" t="s">
        <v>968</v>
      </c>
      <c r="AL10" s="143" t="s">
        <v>106</v>
      </c>
      <c r="AP10" s="145" t="s">
        <v>260</v>
      </c>
      <c r="AQ10" s="144" t="s">
        <v>1667</v>
      </c>
      <c r="AR10" s="144" t="s">
        <v>1668</v>
      </c>
      <c r="AS10" s="145" t="s">
        <v>1803</v>
      </c>
      <c r="AT10" s="143" t="s">
        <v>1804</v>
      </c>
      <c r="AW10" s="146" t="s">
        <v>1803</v>
      </c>
      <c r="AX10" s="147">
        <f>DatosMenores!C72</f>
        <v>0</v>
      </c>
    </row>
    <row r="11" spans="1:50" ht="14.85" customHeight="1" x14ac:dyDescent="0.25">
      <c r="AE11" s="125">
        <f>DatosMenores!C14</f>
        <v>0</v>
      </c>
      <c r="AF11" s="124">
        <f>DatosMenores!C15</f>
        <v>7</v>
      </c>
      <c r="AG11" s="124">
        <f>DatosMenores!C16</f>
        <v>16</v>
      </c>
      <c r="AH11" s="124">
        <f>DatosMenores!C17</f>
        <v>16</v>
      </c>
      <c r="AI11" s="124">
        <f>DatosMenores!C18</f>
        <v>0</v>
      </c>
      <c r="AJ11" s="124">
        <f>DatosMenores!C20</f>
        <v>8</v>
      </c>
      <c r="AK11" s="124">
        <f>DatosMenores!C21</f>
        <v>0</v>
      </c>
      <c r="AL11" s="123">
        <f>DatosMenores!C19</f>
        <v>169</v>
      </c>
      <c r="AP11" s="125">
        <f>DatosMenores!C78</f>
        <v>0</v>
      </c>
      <c r="AQ11" s="124">
        <f>DatosMenores!C77</f>
        <v>23</v>
      </c>
      <c r="AR11" s="124">
        <f>DatosMenores!C79</f>
        <v>0</v>
      </c>
      <c r="AS11" s="125">
        <f>DatosMenores!C72</f>
        <v>0</v>
      </c>
      <c r="AT11" s="123">
        <f>DatosMenores!C73</f>
        <v>9</v>
      </c>
      <c r="AW11" s="146" t="s">
        <v>1804</v>
      </c>
      <c r="AX11" s="147">
        <f>DatosMenores!C73</f>
        <v>9</v>
      </c>
    </row>
    <row r="12" spans="1:50" ht="12.75" customHeight="1" x14ac:dyDescent="0.25">
      <c r="AW12" s="146" t="s">
        <v>1665</v>
      </c>
      <c r="AX12" s="147">
        <f>DatosMenores!C74</f>
        <v>0</v>
      </c>
    </row>
    <row r="13" spans="1:50" ht="12.75" customHeight="1" x14ac:dyDescent="0.25">
      <c r="AW13" s="146" t="s">
        <v>1016</v>
      </c>
      <c r="AX13" s="147">
        <f>DatosMenores!C75</f>
        <v>5</v>
      </c>
    </row>
    <row r="14" spans="1:50" ht="12.75" customHeight="1" x14ac:dyDescent="0.25">
      <c r="AW14" s="146" t="s">
        <v>1666</v>
      </c>
      <c r="AX14" s="147">
        <f>DatosMenores!C76</f>
        <v>0</v>
      </c>
    </row>
    <row r="15" spans="1:50" ht="12.75" customHeight="1" x14ac:dyDescent="0.25">
      <c r="AW15" s="146" t="s">
        <v>1667</v>
      </c>
      <c r="AX15" s="147">
        <f>DatosMenores!C77</f>
        <v>23</v>
      </c>
    </row>
    <row r="16" spans="1:50" ht="12.75" customHeight="1" x14ac:dyDescent="0.25">
      <c r="AW16" s="146" t="s">
        <v>260</v>
      </c>
      <c r="AX16" s="147">
        <f>DatosMenores!C78</f>
        <v>0</v>
      </c>
    </row>
    <row r="17" spans="49:50" ht="12.75" customHeight="1" x14ac:dyDescent="0.25">
      <c r="AW17" s="146" t="s">
        <v>1668</v>
      </c>
      <c r="AX17" s="147">
        <f>DatosMenores!C79</f>
        <v>0</v>
      </c>
    </row>
  </sheetData>
  <sheetProtection algorithmName="SHA-512" hashValue="vweF4HmnrIV1gyeEICWkJtpjkR235xTV0ECc3rjtE/NrGFyzhtpj0FN+sesgYQ7SF6HXvt8yqVGXfHQmibPuEg==" saltValue="/xq6bgKMmBEDfDnS6UfSG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3A7DE-11A0-4AD3-BFD5-759D60025C2D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customWidth="1"/>
    <col min="20" max="20" width="7.85546875" style="155" customWidth="1"/>
    <col min="21" max="22" width="11.42578125" style="155"/>
    <col min="23" max="23" width="51.28515625" style="155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1805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1811</v>
      </c>
      <c r="D4" s="161">
        <f>DatosViolenciaDoméstica!C5</f>
        <v>0</v>
      </c>
      <c r="F4" s="160" t="s">
        <v>1812</v>
      </c>
      <c r="G4" s="162">
        <f>DatosViolenciaDoméstica!E67</f>
        <v>14</v>
      </c>
      <c r="H4" s="163"/>
    </row>
    <row r="5" spans="1:30" x14ac:dyDescent="0.2">
      <c r="C5" s="160" t="s">
        <v>8</v>
      </c>
      <c r="D5" s="161">
        <f>DatosViolenciaDoméstica!C6</f>
        <v>66</v>
      </c>
      <c r="F5" s="160" t="s">
        <v>1813</v>
      </c>
      <c r="G5" s="164">
        <f>DatosViolenciaDoméstica!F67</f>
        <v>2</v>
      </c>
      <c r="H5" s="163"/>
    </row>
    <row r="6" spans="1:30" x14ac:dyDescent="0.2">
      <c r="C6" s="160" t="s">
        <v>1814</v>
      </c>
      <c r="D6" s="161">
        <f>DatosViolenciaDoméstica!C7</f>
        <v>22</v>
      </c>
    </row>
    <row r="7" spans="1:30" x14ac:dyDescent="0.2">
      <c r="C7" s="160" t="s">
        <v>55</v>
      </c>
      <c r="D7" s="161">
        <f>DatosViolenciaDoméstica!C8</f>
        <v>0</v>
      </c>
    </row>
    <row r="8" spans="1:30" x14ac:dyDescent="0.2">
      <c r="C8" s="160" t="s">
        <v>1815</v>
      </c>
      <c r="D8" s="161">
        <f>DatosViolenciaDoméstica!C9</f>
        <v>1</v>
      </c>
    </row>
    <row r="9" spans="1:30" x14ac:dyDescent="0.2">
      <c r="C9" s="160" t="s">
        <v>1816</v>
      </c>
      <c r="D9" s="161">
        <f>SUM(DatosViolenciaDoméstica!C10:C11)</f>
        <v>0</v>
      </c>
    </row>
    <row r="21" spans="6:32" x14ac:dyDescent="0.2">
      <c r="F21" s="165"/>
      <c r="G21" s="165"/>
    </row>
    <row r="22" spans="6:32" s="165" customFormat="1" ht="12.75" customHeight="1" x14ac:dyDescent="0.2">
      <c r="F22" s="166"/>
      <c r="G22" s="16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6:32" s="166" customFormat="1" x14ac:dyDescent="0.2">
      <c r="F23" s="153"/>
      <c r="G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6:32" x14ac:dyDescent="0.2">
      <c r="AB24" s="153"/>
    </row>
    <row r="25" spans="6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J8vDJBZKJGMF65tE5kN0N71PSSR01TR+eHzhP5xaGGU8cLK5jxZASc9jOYxMv1Yj6ZER4WFgEF4KHp/X6E59IQ==" saltValue="RdBeFBsJQTerY4ddb7y8P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3077A-A4FF-486E-BC41-0EDE32B783B9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7" t="s">
        <v>13</v>
      </c>
      <c r="B7" s="13" t="s">
        <v>14</v>
      </c>
      <c r="C7" s="14">
        <v>6028</v>
      </c>
      <c r="D7" s="14">
        <v>5811</v>
      </c>
      <c r="E7" s="15">
        <v>3.7342970228876303E-2</v>
      </c>
    </row>
    <row r="8" spans="1:5" x14ac:dyDescent="0.25">
      <c r="A8" s="178"/>
      <c r="B8" s="13" t="s">
        <v>15</v>
      </c>
      <c r="C8" s="14">
        <v>7641</v>
      </c>
      <c r="D8" s="14">
        <v>7328</v>
      </c>
      <c r="E8" s="15">
        <v>4.2712882096069903E-2</v>
      </c>
    </row>
    <row r="9" spans="1:5" x14ac:dyDescent="0.25">
      <c r="A9" s="178"/>
      <c r="B9" s="13" t="s">
        <v>16</v>
      </c>
      <c r="C9" s="14">
        <v>6746</v>
      </c>
      <c r="D9" s="14">
        <v>6598</v>
      </c>
      <c r="E9" s="15">
        <v>2.24310397090027E-2</v>
      </c>
    </row>
    <row r="10" spans="1:5" x14ac:dyDescent="0.25">
      <c r="A10" s="178"/>
      <c r="B10" s="13" t="s">
        <v>17</v>
      </c>
      <c r="C10" s="14">
        <v>137</v>
      </c>
      <c r="D10" s="14">
        <v>141</v>
      </c>
      <c r="E10" s="15">
        <v>-2.8368794326241099E-2</v>
      </c>
    </row>
    <row r="11" spans="1:5" x14ac:dyDescent="0.25">
      <c r="A11" s="179"/>
      <c r="B11" s="13" t="s">
        <v>18</v>
      </c>
      <c r="C11" s="14">
        <v>6284</v>
      </c>
      <c r="D11" s="14">
        <v>5200</v>
      </c>
      <c r="E11" s="15">
        <v>0.208461538461538</v>
      </c>
    </row>
    <row r="12" spans="1:5" x14ac:dyDescent="0.25">
      <c r="A12" s="177" t="s">
        <v>19</v>
      </c>
      <c r="B12" s="13" t="s">
        <v>20</v>
      </c>
      <c r="C12" s="14">
        <v>1458</v>
      </c>
      <c r="D12" s="14">
        <v>1505</v>
      </c>
      <c r="E12" s="15">
        <v>-3.1229235880398699E-2</v>
      </c>
    </row>
    <row r="13" spans="1:5" x14ac:dyDescent="0.25">
      <c r="A13" s="178"/>
      <c r="B13" s="13" t="s">
        <v>21</v>
      </c>
      <c r="C13" s="14">
        <v>415</v>
      </c>
      <c r="D13" s="14">
        <v>434</v>
      </c>
      <c r="E13" s="15">
        <v>-4.3778801843317998E-2</v>
      </c>
    </row>
    <row r="14" spans="1:5" x14ac:dyDescent="0.25">
      <c r="A14" s="179"/>
      <c r="B14" s="13" t="s">
        <v>22</v>
      </c>
      <c r="C14" s="14">
        <v>3519</v>
      </c>
      <c r="D14" s="14">
        <v>3715</v>
      </c>
      <c r="E14" s="15">
        <v>-5.2759084791386301E-2</v>
      </c>
    </row>
    <row r="15" spans="1:5" x14ac:dyDescent="0.25">
      <c r="A15" s="177" t="s">
        <v>23</v>
      </c>
      <c r="B15" s="13" t="s">
        <v>24</v>
      </c>
      <c r="C15" s="14">
        <v>452</v>
      </c>
      <c r="D15" s="14">
        <v>479</v>
      </c>
      <c r="E15" s="15">
        <v>-5.6367432150313201E-2</v>
      </c>
    </row>
    <row r="16" spans="1:5" x14ac:dyDescent="0.25">
      <c r="A16" s="178"/>
      <c r="B16" s="13" t="s">
        <v>25</v>
      </c>
      <c r="C16" s="14">
        <v>1160</v>
      </c>
      <c r="D16" s="14">
        <v>1396</v>
      </c>
      <c r="E16" s="15">
        <v>-0.16905444126074501</v>
      </c>
    </row>
    <row r="17" spans="1:5" x14ac:dyDescent="0.25">
      <c r="A17" s="178"/>
      <c r="B17" s="13" t="s">
        <v>26</v>
      </c>
      <c r="C17" s="14">
        <v>10</v>
      </c>
      <c r="D17" s="14">
        <v>9</v>
      </c>
      <c r="E17" s="15">
        <v>0.11111111111111099</v>
      </c>
    </row>
    <row r="18" spans="1:5" x14ac:dyDescent="0.25">
      <c r="A18" s="178"/>
      <c r="B18" s="13" t="s">
        <v>27</v>
      </c>
      <c r="C18" s="14">
        <v>1</v>
      </c>
      <c r="D18" s="14">
        <v>3</v>
      </c>
      <c r="E18" s="15">
        <v>-0.66666666666666696</v>
      </c>
    </row>
    <row r="19" spans="1:5" x14ac:dyDescent="0.25">
      <c r="A19" s="179"/>
      <c r="B19" s="13" t="s">
        <v>28</v>
      </c>
      <c r="C19" s="14">
        <v>99</v>
      </c>
      <c r="D19" s="14">
        <v>91</v>
      </c>
      <c r="E19" s="15">
        <v>8.7912087912087905E-2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0</v>
      </c>
      <c r="D23" s="18"/>
      <c r="E23" s="15">
        <v>0</v>
      </c>
    </row>
    <row r="24" spans="1:5" x14ac:dyDescent="0.25">
      <c r="A24" s="12" t="s">
        <v>31</v>
      </c>
      <c r="B24" s="17"/>
      <c r="C24" s="14">
        <v>0</v>
      </c>
      <c r="D24" s="18"/>
      <c r="E24" s="15">
        <v>0</v>
      </c>
    </row>
    <row r="25" spans="1:5" x14ac:dyDescent="0.25">
      <c r="A25" s="12" t="s">
        <v>32</v>
      </c>
      <c r="B25" s="17"/>
      <c r="C25" s="14">
        <v>432</v>
      </c>
      <c r="D25" s="14">
        <v>734</v>
      </c>
      <c r="E25" s="15">
        <v>-0.41144414168937299</v>
      </c>
    </row>
    <row r="26" spans="1:5" x14ac:dyDescent="0.25">
      <c r="A26" s="12" t="s">
        <v>33</v>
      </c>
      <c r="B26" s="17"/>
      <c r="C26" s="14">
        <v>477</v>
      </c>
      <c r="D26" s="14">
        <v>714</v>
      </c>
      <c r="E26" s="15">
        <v>-0.33193277310924402</v>
      </c>
    </row>
    <row r="27" spans="1:5" x14ac:dyDescent="0.25">
      <c r="A27" s="12" t="s">
        <v>34</v>
      </c>
      <c r="B27" s="17"/>
      <c r="C27" s="14">
        <v>39</v>
      </c>
      <c r="D27" s="14">
        <v>46</v>
      </c>
      <c r="E27" s="15">
        <v>-0.15217391304347799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799</v>
      </c>
      <c r="D31" s="14">
        <v>728</v>
      </c>
      <c r="E31" s="15">
        <v>9.75274725274725E-2</v>
      </c>
    </row>
    <row r="32" spans="1:5" x14ac:dyDescent="0.25">
      <c r="A32" s="177" t="s">
        <v>37</v>
      </c>
      <c r="B32" s="13" t="s">
        <v>38</v>
      </c>
      <c r="C32" s="14">
        <v>37</v>
      </c>
      <c r="D32" s="14">
        <v>33</v>
      </c>
      <c r="E32" s="15">
        <v>0.12121212121212099</v>
      </c>
    </row>
    <row r="33" spans="1:5" x14ac:dyDescent="0.25">
      <c r="A33" s="178"/>
      <c r="B33" s="13" t="s">
        <v>39</v>
      </c>
      <c r="C33" s="14">
        <v>67</v>
      </c>
      <c r="D33" s="14">
        <v>38</v>
      </c>
      <c r="E33" s="15">
        <v>0.76315789473684204</v>
      </c>
    </row>
    <row r="34" spans="1:5" x14ac:dyDescent="0.25">
      <c r="A34" s="178"/>
      <c r="B34" s="13" t="s">
        <v>40</v>
      </c>
      <c r="C34" s="14">
        <v>0</v>
      </c>
      <c r="D34" s="18"/>
      <c r="E34" s="15">
        <v>0</v>
      </c>
    </row>
    <row r="35" spans="1:5" x14ac:dyDescent="0.25">
      <c r="A35" s="178"/>
      <c r="B35" s="13" t="s">
        <v>41</v>
      </c>
      <c r="C35" s="14">
        <v>17</v>
      </c>
      <c r="D35" s="14">
        <v>23</v>
      </c>
      <c r="E35" s="15">
        <v>-0.26086956521739102</v>
      </c>
    </row>
    <row r="36" spans="1:5" x14ac:dyDescent="0.25">
      <c r="A36" s="179"/>
      <c r="B36" s="13" t="s">
        <v>42</v>
      </c>
      <c r="C36" s="14">
        <v>612</v>
      </c>
      <c r="D36" s="14">
        <v>616</v>
      </c>
      <c r="E36" s="15">
        <v>-6.4935064935064896E-3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1363</v>
      </c>
      <c r="D40" s="14">
        <v>1536</v>
      </c>
      <c r="E40" s="15">
        <v>-0.112630208333333</v>
      </c>
    </row>
    <row r="41" spans="1:5" x14ac:dyDescent="0.25">
      <c r="A41" s="12" t="s">
        <v>45</v>
      </c>
      <c r="B41" s="17"/>
      <c r="C41" s="14">
        <v>862</v>
      </c>
      <c r="D41" s="14">
        <v>995</v>
      </c>
      <c r="E41" s="15">
        <v>-0.133668341708543</v>
      </c>
    </row>
    <row r="42" spans="1:5" x14ac:dyDescent="0.25">
      <c r="A42" s="16"/>
    </row>
    <row r="43" spans="1:5" x14ac:dyDescent="0.25">
      <c r="A43" s="180" t="s">
        <v>46</v>
      </c>
      <c r="B43" s="180"/>
      <c r="C43" s="180"/>
      <c r="D43" s="180"/>
      <c r="E43" s="180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7" t="s">
        <v>47</v>
      </c>
      <c r="B45" s="13" t="s">
        <v>14</v>
      </c>
      <c r="C45" s="14">
        <v>820</v>
      </c>
      <c r="D45" s="14">
        <v>831</v>
      </c>
      <c r="E45" s="15">
        <v>-1.3237063778579999E-2</v>
      </c>
    </row>
    <row r="46" spans="1:5" x14ac:dyDescent="0.25">
      <c r="A46" s="178"/>
      <c r="B46" s="13" t="s">
        <v>48</v>
      </c>
      <c r="C46" s="14">
        <v>33</v>
      </c>
      <c r="D46" s="14">
        <v>44</v>
      </c>
      <c r="E46" s="15">
        <v>-0.25</v>
      </c>
    </row>
    <row r="47" spans="1:5" x14ac:dyDescent="0.25">
      <c r="A47" s="178"/>
      <c r="B47" s="13" t="s">
        <v>49</v>
      </c>
      <c r="C47" s="14">
        <v>1160</v>
      </c>
      <c r="D47" s="14">
        <v>1396</v>
      </c>
      <c r="E47" s="15">
        <v>-0.16905444126074501</v>
      </c>
    </row>
    <row r="48" spans="1:5" x14ac:dyDescent="0.25">
      <c r="A48" s="179"/>
      <c r="B48" s="13" t="s">
        <v>18</v>
      </c>
      <c r="C48" s="14">
        <v>551</v>
      </c>
      <c r="D48" s="14">
        <v>464</v>
      </c>
      <c r="E48" s="15">
        <v>0.1875</v>
      </c>
    </row>
    <row r="49" spans="1:5" x14ac:dyDescent="0.25">
      <c r="A49" s="177" t="s">
        <v>50</v>
      </c>
      <c r="B49" s="13" t="s">
        <v>51</v>
      </c>
      <c r="C49" s="14">
        <v>837</v>
      </c>
      <c r="D49" s="14">
        <v>1089</v>
      </c>
      <c r="E49" s="15">
        <v>-0.23140495867768601</v>
      </c>
    </row>
    <row r="50" spans="1:5" x14ac:dyDescent="0.25">
      <c r="A50" s="178"/>
      <c r="B50" s="13" t="s">
        <v>52</v>
      </c>
      <c r="C50" s="14">
        <v>36</v>
      </c>
      <c r="D50" s="14">
        <v>54</v>
      </c>
      <c r="E50" s="15">
        <v>-0.33333333333333298</v>
      </c>
    </row>
    <row r="51" spans="1:5" x14ac:dyDescent="0.25">
      <c r="A51" s="178"/>
      <c r="B51" s="13" t="s">
        <v>53</v>
      </c>
      <c r="C51" s="14">
        <v>66</v>
      </c>
      <c r="D51" s="14">
        <v>99</v>
      </c>
      <c r="E51" s="15">
        <v>-0.33333333333333298</v>
      </c>
    </row>
    <row r="52" spans="1:5" x14ac:dyDescent="0.25">
      <c r="A52" s="179"/>
      <c r="B52" s="13" t="s">
        <v>54</v>
      </c>
      <c r="C52" s="14">
        <v>38</v>
      </c>
      <c r="D52" s="14">
        <v>31</v>
      </c>
      <c r="E52" s="15">
        <v>0.225806451612903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7" t="s">
        <v>56</v>
      </c>
      <c r="B56" s="13" t="s">
        <v>49</v>
      </c>
      <c r="C56" s="14">
        <v>11</v>
      </c>
      <c r="D56" s="14">
        <v>12</v>
      </c>
      <c r="E56" s="15">
        <v>-8.3333333333333301E-2</v>
      </c>
    </row>
    <row r="57" spans="1:5" x14ac:dyDescent="0.25">
      <c r="A57" s="178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14</v>
      </c>
      <c r="C58" s="14">
        <v>15</v>
      </c>
      <c r="D58" s="14">
        <v>20</v>
      </c>
      <c r="E58" s="15">
        <v>-0.25</v>
      </c>
    </row>
    <row r="59" spans="1:5" x14ac:dyDescent="0.25">
      <c r="A59" s="178"/>
      <c r="B59" s="13" t="s">
        <v>18</v>
      </c>
      <c r="C59" s="14">
        <v>14</v>
      </c>
      <c r="D59" s="14">
        <v>12</v>
      </c>
      <c r="E59" s="15">
        <v>0.16666666666666699</v>
      </c>
    </row>
    <row r="60" spans="1:5" x14ac:dyDescent="0.25">
      <c r="A60" s="178"/>
      <c r="B60" s="13" t="s">
        <v>57</v>
      </c>
      <c r="C60" s="14">
        <v>12</v>
      </c>
      <c r="D60" s="14">
        <v>14</v>
      </c>
      <c r="E60" s="15">
        <v>-0.14285714285714299</v>
      </c>
    </row>
    <row r="61" spans="1:5" x14ac:dyDescent="0.25">
      <c r="A61" s="179"/>
      <c r="B61" s="13" t="s">
        <v>58</v>
      </c>
      <c r="C61" s="14">
        <v>1</v>
      </c>
      <c r="D61" s="14">
        <v>0</v>
      </c>
      <c r="E61" s="15">
        <v>0</v>
      </c>
    </row>
    <row r="62" spans="1:5" x14ac:dyDescent="0.25">
      <c r="A62" s="177" t="s">
        <v>59</v>
      </c>
      <c r="B62" s="13" t="s">
        <v>60</v>
      </c>
      <c r="C62" s="14">
        <v>15</v>
      </c>
      <c r="D62" s="14">
        <v>13</v>
      </c>
      <c r="E62" s="15">
        <v>0.15384615384615399</v>
      </c>
    </row>
    <row r="63" spans="1:5" x14ac:dyDescent="0.25">
      <c r="A63" s="178"/>
      <c r="B63" s="13" t="s">
        <v>53</v>
      </c>
      <c r="C63" s="14">
        <v>0</v>
      </c>
      <c r="D63" s="14">
        <v>2</v>
      </c>
      <c r="E63" s="15">
        <v>-1</v>
      </c>
    </row>
    <row r="64" spans="1:5" x14ac:dyDescent="0.25">
      <c r="A64" s="179"/>
      <c r="B64" s="13" t="s">
        <v>61</v>
      </c>
      <c r="C64" s="14">
        <v>0</v>
      </c>
      <c r="D64" s="14">
        <v>1</v>
      </c>
      <c r="E64" s="15">
        <v>-1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1</v>
      </c>
      <c r="D70" s="14">
        <v>0</v>
      </c>
      <c r="E70" s="15">
        <v>0</v>
      </c>
    </row>
    <row r="71" spans="1:5" x14ac:dyDescent="0.25">
      <c r="A71" s="12" t="s">
        <v>33</v>
      </c>
      <c r="B71" s="17"/>
      <c r="C71" s="14">
        <v>1</v>
      </c>
      <c r="D71" s="14">
        <v>0</v>
      </c>
      <c r="E71" s="15">
        <v>0</v>
      </c>
    </row>
    <row r="72" spans="1: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1"/>
      <c r="B76" s="13" t="s">
        <v>44</v>
      </c>
      <c r="C76" s="14">
        <v>1</v>
      </c>
      <c r="D76" s="14">
        <v>3</v>
      </c>
      <c r="E76" s="15">
        <v>-0.66666666666666696</v>
      </c>
    </row>
    <row r="77" spans="1:5" x14ac:dyDescent="0.25">
      <c r="A77" s="182"/>
      <c r="B77" s="13" t="s">
        <v>53</v>
      </c>
      <c r="C77" s="14">
        <v>1</v>
      </c>
      <c r="D77" s="14">
        <v>0</v>
      </c>
      <c r="E77" s="15">
        <v>0</v>
      </c>
    </row>
    <row r="78" spans="1:5" x14ac:dyDescent="0.25">
      <c r="A78" s="182"/>
      <c r="B78" s="13" t="s">
        <v>60</v>
      </c>
      <c r="C78" s="14">
        <v>0</v>
      </c>
      <c r="D78" s="14">
        <v>3</v>
      </c>
      <c r="E78" s="15">
        <v>-1</v>
      </c>
    </row>
    <row r="79" spans="1:5" x14ac:dyDescent="0.25">
      <c r="A79" s="182"/>
      <c r="B79" s="13" t="s">
        <v>64</v>
      </c>
      <c r="C79" s="14">
        <v>2</v>
      </c>
      <c r="D79" s="14">
        <v>1</v>
      </c>
      <c r="E79" s="15">
        <v>1</v>
      </c>
    </row>
    <row r="80" spans="1:5" x14ac:dyDescent="0.25">
      <c r="A80" s="183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7" t="s">
        <v>67</v>
      </c>
      <c r="B84" s="13" t="s">
        <v>68</v>
      </c>
      <c r="C84" s="14">
        <v>862</v>
      </c>
      <c r="D84" s="14">
        <v>995</v>
      </c>
      <c r="E84" s="15">
        <v>-0.133668341708543</v>
      </c>
    </row>
    <row r="85" spans="1:5" x14ac:dyDescent="0.25">
      <c r="A85" s="179"/>
      <c r="B85" s="13" t="s">
        <v>69</v>
      </c>
      <c r="C85" s="14">
        <v>260</v>
      </c>
      <c r="D85" s="14">
        <v>235</v>
      </c>
      <c r="E85" s="15">
        <v>0.10638297872340401</v>
      </c>
    </row>
    <row r="86" spans="1:5" x14ac:dyDescent="0.25">
      <c r="A86" s="177" t="s">
        <v>70</v>
      </c>
      <c r="B86" s="13" t="s">
        <v>68</v>
      </c>
      <c r="C86" s="14">
        <v>1017</v>
      </c>
      <c r="D86" s="14">
        <v>950</v>
      </c>
      <c r="E86" s="15">
        <v>7.0526315789473701E-2</v>
      </c>
    </row>
    <row r="87" spans="1:5" x14ac:dyDescent="0.25">
      <c r="A87" s="179"/>
      <c r="B87" s="13" t="s">
        <v>69</v>
      </c>
      <c r="C87" s="14">
        <v>718</v>
      </c>
      <c r="D87" s="14">
        <v>448</v>
      </c>
      <c r="E87" s="15">
        <v>0.60267857142857095</v>
      </c>
    </row>
    <row r="88" spans="1:5" x14ac:dyDescent="0.25">
      <c r="A88" s="177" t="s">
        <v>71</v>
      </c>
      <c r="B88" s="13" t="s">
        <v>68</v>
      </c>
      <c r="C88" s="14">
        <v>93</v>
      </c>
      <c r="D88" s="14">
        <v>60</v>
      </c>
      <c r="E88" s="15">
        <v>0.55000000000000004</v>
      </c>
    </row>
    <row r="89" spans="1:5" x14ac:dyDescent="0.25">
      <c r="A89" s="179"/>
      <c r="B89" s="13" t="s">
        <v>69</v>
      </c>
      <c r="C89" s="14">
        <v>88</v>
      </c>
      <c r="D89" s="14">
        <v>50</v>
      </c>
      <c r="E89" s="15">
        <v>0.76</v>
      </c>
    </row>
    <row r="90" spans="1:5" x14ac:dyDescent="0.25">
      <c r="A90" s="177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79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0" t="s">
        <v>73</v>
      </c>
      <c r="B93" s="180"/>
      <c r="C93" s="180"/>
      <c r="D93" s="180"/>
      <c r="E93" s="180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518</v>
      </c>
      <c r="D95" s="14">
        <v>490</v>
      </c>
      <c r="E95" s="15">
        <v>5.7142857142857099E-2</v>
      </c>
    </row>
    <row r="96" spans="1:5" x14ac:dyDescent="0.25">
      <c r="A96" s="12" t="s">
        <v>74</v>
      </c>
      <c r="B96" s="17"/>
      <c r="C96" s="14">
        <v>2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290</v>
      </c>
      <c r="D100" s="14">
        <v>316</v>
      </c>
      <c r="E100" s="15">
        <v>-8.2278481012658194E-2</v>
      </c>
    </row>
    <row r="101" spans="1:5" x14ac:dyDescent="0.25">
      <c r="A101" s="12" t="s">
        <v>77</v>
      </c>
      <c r="B101" s="17"/>
      <c r="C101" s="14">
        <v>548</v>
      </c>
      <c r="D101" s="14">
        <v>559</v>
      </c>
      <c r="E101" s="15">
        <v>-1.96779964221825E-2</v>
      </c>
    </row>
    <row r="102" spans="1:5" x14ac:dyDescent="0.25">
      <c r="A102" s="12" t="s">
        <v>74</v>
      </c>
      <c r="B102" s="17"/>
      <c r="C102" s="14">
        <v>5</v>
      </c>
      <c r="D102" s="14">
        <v>10</v>
      </c>
      <c r="E102" s="15">
        <v>-0.5</v>
      </c>
    </row>
    <row r="103" spans="1:5" x14ac:dyDescent="0.25">
      <c r="A103" s="16"/>
    </row>
    <row r="104" spans="1:5" x14ac:dyDescent="0.25">
      <c r="A104" s="180" t="s">
        <v>78</v>
      </c>
      <c r="B104" s="180"/>
      <c r="C104" s="180"/>
      <c r="D104" s="180"/>
      <c r="E104" s="180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7" t="s">
        <v>76</v>
      </c>
      <c r="B106" s="13" t="s">
        <v>79</v>
      </c>
      <c r="C106" s="14">
        <v>598</v>
      </c>
      <c r="D106" s="14">
        <v>511</v>
      </c>
      <c r="E106" s="15">
        <v>0.17025440313111501</v>
      </c>
    </row>
    <row r="107" spans="1:5" x14ac:dyDescent="0.25">
      <c r="A107" s="178"/>
      <c r="B107" s="13" t="s">
        <v>80</v>
      </c>
      <c r="C107" s="14">
        <v>156</v>
      </c>
      <c r="D107" s="14">
        <v>100</v>
      </c>
      <c r="E107" s="15">
        <v>0.56000000000000005</v>
      </c>
    </row>
    <row r="108" spans="1:5" x14ac:dyDescent="0.25">
      <c r="A108" s="179"/>
      <c r="B108" s="13" t="s">
        <v>81</v>
      </c>
      <c r="C108" s="14">
        <v>82</v>
      </c>
      <c r="D108" s="14">
        <v>99</v>
      </c>
      <c r="E108" s="15">
        <v>-0.17171717171717199</v>
      </c>
    </row>
    <row r="109" spans="1:5" x14ac:dyDescent="0.25">
      <c r="A109" s="177" t="s">
        <v>77</v>
      </c>
      <c r="B109" s="13" t="s">
        <v>82</v>
      </c>
      <c r="C109" s="14">
        <v>85</v>
      </c>
      <c r="D109" s="14">
        <v>38</v>
      </c>
      <c r="E109" s="15">
        <v>1.23684210526316</v>
      </c>
    </row>
    <row r="110" spans="1:5" x14ac:dyDescent="0.25">
      <c r="A110" s="179"/>
      <c r="B110" s="13" t="s">
        <v>81</v>
      </c>
      <c r="C110" s="14">
        <v>119</v>
      </c>
      <c r="D110" s="14">
        <v>158</v>
      </c>
      <c r="E110" s="15">
        <v>-0.246835443037975</v>
      </c>
    </row>
    <row r="111" spans="1:5" x14ac:dyDescent="0.25">
      <c r="A111" s="12" t="s">
        <v>74</v>
      </c>
      <c r="B111" s="17"/>
      <c r="C111" s="14">
        <v>19</v>
      </c>
      <c r="D111" s="14">
        <v>24</v>
      </c>
      <c r="E111" s="15">
        <v>-0.20833333333333301</v>
      </c>
    </row>
    <row r="112" spans="1:5" x14ac:dyDescent="0.25">
      <c r="A112" s="16"/>
    </row>
    <row r="113" spans="1:5" x14ac:dyDescent="0.25">
      <c r="A113" s="180" t="s">
        <v>83</v>
      </c>
      <c r="B113" s="180"/>
      <c r="C113" s="180"/>
      <c r="D113" s="180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7" t="s">
        <v>76</v>
      </c>
      <c r="B115" s="13" t="s">
        <v>79</v>
      </c>
      <c r="C115" s="14">
        <v>57</v>
      </c>
      <c r="D115" s="14">
        <v>32</v>
      </c>
      <c r="E115" s="15">
        <v>0.78125</v>
      </c>
    </row>
    <row r="116" spans="1:5" x14ac:dyDescent="0.25">
      <c r="A116" s="178"/>
      <c r="B116" s="13" t="s">
        <v>80</v>
      </c>
      <c r="C116" s="14">
        <v>13</v>
      </c>
      <c r="D116" s="14">
        <v>6</v>
      </c>
      <c r="E116" s="15">
        <v>1.1666666666666701</v>
      </c>
    </row>
    <row r="117" spans="1:5" x14ac:dyDescent="0.25">
      <c r="A117" s="179"/>
      <c r="B117" s="13" t="s">
        <v>81</v>
      </c>
      <c r="C117" s="14">
        <v>12</v>
      </c>
      <c r="D117" s="14">
        <v>13</v>
      </c>
      <c r="E117" s="15">
        <v>-7.69230769230769E-2</v>
      </c>
    </row>
    <row r="118" spans="1:5" x14ac:dyDescent="0.25">
      <c r="A118" s="177" t="s">
        <v>77</v>
      </c>
      <c r="B118" s="13" t="s">
        <v>82</v>
      </c>
      <c r="C118" s="14">
        <v>4</v>
      </c>
      <c r="D118" s="14">
        <v>0</v>
      </c>
      <c r="E118" s="15">
        <v>0</v>
      </c>
    </row>
    <row r="119" spans="1:5" x14ac:dyDescent="0.25">
      <c r="A119" s="179"/>
      <c r="B119" s="13" t="s">
        <v>81</v>
      </c>
      <c r="C119" s="14">
        <v>4</v>
      </c>
      <c r="D119" s="14">
        <v>10</v>
      </c>
      <c r="E119" s="15">
        <v>-0.6</v>
      </c>
    </row>
    <row r="120" spans="1:5" x14ac:dyDescent="0.25">
      <c r="A120" s="12" t="s">
        <v>74</v>
      </c>
      <c r="B120" s="17"/>
      <c r="C120" s="14">
        <v>2</v>
      </c>
      <c r="D120" s="14">
        <v>3</v>
      </c>
      <c r="E120" s="15">
        <v>-0.33333333333333298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7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79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77" t="s">
        <v>88</v>
      </c>
      <c r="B126" s="13" t="s">
        <v>86</v>
      </c>
      <c r="C126" s="14">
        <v>108</v>
      </c>
      <c r="D126" s="14">
        <v>82</v>
      </c>
      <c r="E126" s="15">
        <v>0.31707317073170699</v>
      </c>
    </row>
    <row r="127" spans="1:5" x14ac:dyDescent="0.25">
      <c r="A127" s="179"/>
      <c r="B127" s="13" t="s">
        <v>87</v>
      </c>
      <c r="C127" s="14">
        <v>135</v>
      </c>
      <c r="D127" s="14">
        <v>98</v>
      </c>
      <c r="E127" s="15">
        <v>0.37755102040816302</v>
      </c>
    </row>
    <row r="128" spans="1:5" x14ac:dyDescent="0.25">
      <c r="A128" s="177" t="s">
        <v>89</v>
      </c>
      <c r="B128" s="13" t="s">
        <v>86</v>
      </c>
      <c r="C128" s="14">
        <v>1744</v>
      </c>
      <c r="D128" s="14">
        <v>1802</v>
      </c>
      <c r="E128" s="15">
        <v>-3.2186459489456198E-2</v>
      </c>
    </row>
    <row r="129" spans="1:5" x14ac:dyDescent="0.25">
      <c r="A129" s="179"/>
      <c r="B129" s="13" t="s">
        <v>87</v>
      </c>
      <c r="C129" s="14">
        <v>3023</v>
      </c>
      <c r="D129" s="14">
        <v>3008</v>
      </c>
      <c r="E129" s="15">
        <v>4.9867021276595704E-3</v>
      </c>
    </row>
    <row r="130" spans="1:5" x14ac:dyDescent="0.25">
      <c r="A130" s="177" t="s">
        <v>90</v>
      </c>
      <c r="B130" s="13" t="s">
        <v>86</v>
      </c>
      <c r="C130" s="14">
        <v>108</v>
      </c>
      <c r="D130" s="14">
        <v>82</v>
      </c>
      <c r="E130" s="15">
        <v>0.31707317073170699</v>
      </c>
    </row>
    <row r="131" spans="1:5" x14ac:dyDescent="0.25">
      <c r="A131" s="179"/>
      <c r="B131" s="13" t="s">
        <v>87</v>
      </c>
      <c r="C131" s="14">
        <v>135</v>
      </c>
      <c r="D131" s="14">
        <v>98</v>
      </c>
      <c r="E131" s="15">
        <v>0.37755102040816302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7" t="s">
        <v>92</v>
      </c>
      <c r="B135" s="13" t="s">
        <v>93</v>
      </c>
      <c r="C135" s="14">
        <v>20</v>
      </c>
      <c r="D135" s="14">
        <v>19</v>
      </c>
      <c r="E135" s="15">
        <v>5.2631578947368397E-2</v>
      </c>
    </row>
    <row r="136" spans="1:5" x14ac:dyDescent="0.25">
      <c r="A136" s="179"/>
      <c r="B136" s="13" t="s">
        <v>94</v>
      </c>
      <c r="C136" s="14">
        <v>0</v>
      </c>
      <c r="D136" s="14">
        <v>1</v>
      </c>
      <c r="E136" s="15">
        <v>-1</v>
      </c>
    </row>
    <row r="137" spans="1:5" x14ac:dyDescent="0.25">
      <c r="A137" s="177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179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25">
      <c r="A139" s="177" t="s">
        <v>96</v>
      </c>
      <c r="B139" s="13" t="s">
        <v>93</v>
      </c>
      <c r="C139" s="14">
        <v>0</v>
      </c>
      <c r="D139" s="14">
        <v>1</v>
      </c>
      <c r="E139" s="15">
        <v>-1</v>
      </c>
    </row>
    <row r="140" spans="1:5" x14ac:dyDescent="0.25">
      <c r="A140" s="179"/>
      <c r="B140" s="13" t="s">
        <v>97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144</v>
      </c>
      <c r="D144" s="14">
        <v>155</v>
      </c>
      <c r="E144" s="15">
        <v>-7.09677419354839E-2</v>
      </c>
    </row>
    <row r="145" spans="1:5" x14ac:dyDescent="0.25">
      <c r="A145" s="177" t="s">
        <v>100</v>
      </c>
      <c r="B145" s="13" t="s">
        <v>101</v>
      </c>
      <c r="C145" s="14">
        <v>0</v>
      </c>
      <c r="D145" s="14">
        <v>1</v>
      </c>
      <c r="E145" s="15">
        <v>-1</v>
      </c>
    </row>
    <row r="146" spans="1:5" x14ac:dyDescent="0.25">
      <c r="A146" s="178"/>
      <c r="B146" s="13" t="s">
        <v>102</v>
      </c>
      <c r="C146" s="14">
        <v>76</v>
      </c>
      <c r="D146" s="14">
        <v>95</v>
      </c>
      <c r="E146" s="15">
        <v>-0.2</v>
      </c>
    </row>
    <row r="147" spans="1:5" x14ac:dyDescent="0.25">
      <c r="A147" s="178"/>
      <c r="B147" s="13" t="s">
        <v>103</v>
      </c>
      <c r="C147" s="14">
        <v>2</v>
      </c>
      <c r="D147" s="14">
        <v>2</v>
      </c>
      <c r="E147" s="15">
        <v>0</v>
      </c>
    </row>
    <row r="148" spans="1:5" x14ac:dyDescent="0.25">
      <c r="A148" s="178"/>
      <c r="B148" s="13" t="s">
        <v>104</v>
      </c>
      <c r="C148" s="14">
        <v>18</v>
      </c>
      <c r="D148" s="14">
        <v>8</v>
      </c>
      <c r="E148" s="15">
        <v>1.25</v>
      </c>
    </row>
    <row r="149" spans="1:5" x14ac:dyDescent="0.25">
      <c r="A149" s="178"/>
      <c r="B149" s="13" t="s">
        <v>105</v>
      </c>
      <c r="C149" s="14">
        <v>48</v>
      </c>
      <c r="D149" s="14">
        <v>49</v>
      </c>
      <c r="E149" s="15">
        <v>-2.04081632653061E-2</v>
      </c>
    </row>
    <row r="150" spans="1:5" x14ac:dyDescent="0.25">
      <c r="A150" s="179"/>
      <c r="B150" s="13" t="s">
        <v>106</v>
      </c>
      <c r="C150" s="14">
        <v>0</v>
      </c>
      <c r="D150" s="14">
        <v>0</v>
      </c>
      <c r="E150" s="15">
        <v>0</v>
      </c>
    </row>
    <row r="151" spans="1:5" x14ac:dyDescent="0.25">
      <c r="A151" s="177" t="s">
        <v>107</v>
      </c>
      <c r="B151" s="13" t="s">
        <v>108</v>
      </c>
      <c r="C151" s="14">
        <v>62</v>
      </c>
      <c r="D151" s="14">
        <v>74</v>
      </c>
      <c r="E151" s="15">
        <v>-0.162162162162162</v>
      </c>
    </row>
    <row r="152" spans="1:5" x14ac:dyDescent="0.25">
      <c r="A152" s="179"/>
      <c r="B152" s="13" t="s">
        <v>109</v>
      </c>
      <c r="C152" s="14">
        <v>79</v>
      </c>
      <c r="D152" s="14">
        <v>79</v>
      </c>
      <c r="E152" s="15">
        <v>0</v>
      </c>
    </row>
    <row r="153" spans="1:5" x14ac:dyDescent="0.25">
      <c r="A153" s="177" t="s">
        <v>110</v>
      </c>
      <c r="B153" s="13" t="s">
        <v>14</v>
      </c>
      <c r="C153" s="14">
        <v>24</v>
      </c>
      <c r="D153" s="14">
        <v>17</v>
      </c>
      <c r="E153" s="15">
        <v>0.41176470588235298</v>
      </c>
    </row>
    <row r="154" spans="1:5" x14ac:dyDescent="0.25">
      <c r="A154" s="179"/>
      <c r="B154" s="13" t="s">
        <v>18</v>
      </c>
      <c r="C154" s="14">
        <v>27</v>
      </c>
      <c r="D154" s="14">
        <v>19</v>
      </c>
      <c r="E154" s="15">
        <v>0.42105263157894701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7" t="s">
        <v>113</v>
      </c>
      <c r="B159" s="13" t="s">
        <v>114</v>
      </c>
      <c r="C159" s="14">
        <v>810</v>
      </c>
      <c r="D159" s="14">
        <v>920</v>
      </c>
      <c r="E159" s="15">
        <v>-0.119565217391304</v>
      </c>
    </row>
    <row r="160" spans="1:5" x14ac:dyDescent="0.25">
      <c r="A160" s="178"/>
      <c r="B160" s="13" t="s">
        <v>115</v>
      </c>
      <c r="C160" s="14">
        <v>165</v>
      </c>
      <c r="D160" s="14">
        <v>205</v>
      </c>
      <c r="E160" s="15">
        <v>-0.19512195121951201</v>
      </c>
    </row>
    <row r="161" spans="1:5" x14ac:dyDescent="0.25">
      <c r="A161" s="178"/>
      <c r="B161" s="13" t="s">
        <v>116</v>
      </c>
      <c r="C161" s="14">
        <v>230</v>
      </c>
      <c r="D161" s="14">
        <v>260</v>
      </c>
      <c r="E161" s="15">
        <v>-0.115384615384615</v>
      </c>
    </row>
    <row r="162" spans="1:5" x14ac:dyDescent="0.25">
      <c r="A162" s="178"/>
      <c r="B162" s="13" t="s">
        <v>117</v>
      </c>
      <c r="C162" s="14">
        <v>72</v>
      </c>
      <c r="D162" s="14">
        <v>78</v>
      </c>
      <c r="E162" s="15">
        <v>-7.69230769230769E-2</v>
      </c>
    </row>
    <row r="163" spans="1:5" x14ac:dyDescent="0.25">
      <c r="A163" s="178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119</v>
      </c>
      <c r="C164" s="14">
        <v>1</v>
      </c>
      <c r="D164" s="14">
        <v>4</v>
      </c>
      <c r="E164" s="15">
        <v>-0.75</v>
      </c>
    </row>
    <row r="165" spans="1:5" x14ac:dyDescent="0.25">
      <c r="A165" s="178"/>
      <c r="B165" s="13" t="s">
        <v>120</v>
      </c>
      <c r="C165" s="14">
        <v>70</v>
      </c>
      <c r="D165" s="14">
        <v>30</v>
      </c>
      <c r="E165" s="15">
        <v>1.3333333333333299</v>
      </c>
    </row>
    <row r="166" spans="1:5" x14ac:dyDescent="0.25">
      <c r="A166" s="178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178"/>
      <c r="B167" s="13" t="s">
        <v>122</v>
      </c>
      <c r="C167" s="14">
        <v>203</v>
      </c>
      <c r="D167" s="14">
        <v>163</v>
      </c>
      <c r="E167" s="15">
        <v>0.245398773006135</v>
      </c>
    </row>
    <row r="168" spans="1:5" x14ac:dyDescent="0.25">
      <c r="A168" s="178"/>
      <c r="B168" s="13" t="s">
        <v>123</v>
      </c>
      <c r="C168" s="14">
        <v>170</v>
      </c>
      <c r="D168" s="14">
        <v>268</v>
      </c>
      <c r="E168" s="15">
        <v>-0.365671641791045</v>
      </c>
    </row>
    <row r="169" spans="1:5" x14ac:dyDescent="0.25">
      <c r="A169" s="178"/>
      <c r="B169" s="13" t="s">
        <v>124</v>
      </c>
      <c r="C169" s="14">
        <v>32</v>
      </c>
      <c r="D169" s="14">
        <v>28</v>
      </c>
      <c r="E169" s="15">
        <v>0.14285714285714299</v>
      </c>
    </row>
    <row r="170" spans="1:5" x14ac:dyDescent="0.25">
      <c r="A170" s="178"/>
      <c r="B170" s="13" t="s">
        <v>125</v>
      </c>
      <c r="C170" s="14">
        <v>193</v>
      </c>
      <c r="D170" s="14">
        <v>214</v>
      </c>
      <c r="E170" s="15">
        <v>-9.8130841121495296E-2</v>
      </c>
    </row>
    <row r="171" spans="1:5" x14ac:dyDescent="0.25">
      <c r="A171" s="178"/>
      <c r="B171" s="13" t="s">
        <v>126</v>
      </c>
      <c r="C171" s="14">
        <v>0</v>
      </c>
      <c r="D171" s="14">
        <v>0</v>
      </c>
      <c r="E171" s="15">
        <v>0</v>
      </c>
    </row>
    <row r="172" spans="1:5" x14ac:dyDescent="0.25">
      <c r="A172" s="178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25">
      <c r="A173" s="178"/>
      <c r="B173" s="13" t="s">
        <v>128</v>
      </c>
      <c r="C173" s="14">
        <v>3</v>
      </c>
      <c r="D173" s="14">
        <v>11</v>
      </c>
      <c r="E173" s="15">
        <v>-0.72727272727272696</v>
      </c>
    </row>
    <row r="174" spans="1:5" x14ac:dyDescent="0.25">
      <c r="A174" s="178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78"/>
      <c r="B175" s="13" t="s">
        <v>130</v>
      </c>
      <c r="C175" s="14">
        <v>3</v>
      </c>
      <c r="D175" s="14">
        <v>3</v>
      </c>
      <c r="E175" s="15">
        <v>0</v>
      </c>
    </row>
    <row r="176" spans="1:5" x14ac:dyDescent="0.25">
      <c r="A176" s="178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25">
      <c r="A177" s="178"/>
      <c r="B177" s="13" t="s">
        <v>132</v>
      </c>
      <c r="C177" s="14">
        <v>14</v>
      </c>
      <c r="D177" s="14">
        <v>0</v>
      </c>
      <c r="E177" s="15">
        <v>0</v>
      </c>
    </row>
    <row r="178" spans="1:5" x14ac:dyDescent="0.25">
      <c r="A178" s="178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25">
      <c r="A179" s="178"/>
      <c r="B179" s="13" t="s">
        <v>134</v>
      </c>
      <c r="C179" s="14">
        <v>126</v>
      </c>
      <c r="D179" s="14">
        <v>0</v>
      </c>
      <c r="E179" s="15">
        <v>0</v>
      </c>
    </row>
    <row r="180" spans="1:5" x14ac:dyDescent="0.25">
      <c r="A180" s="178"/>
      <c r="B180" s="13" t="s">
        <v>135</v>
      </c>
      <c r="C180" s="14">
        <v>0</v>
      </c>
      <c r="D180" s="14">
        <v>0</v>
      </c>
      <c r="E180" s="15">
        <v>0</v>
      </c>
    </row>
    <row r="181" spans="1:5" x14ac:dyDescent="0.25">
      <c r="A181" s="178"/>
      <c r="B181" s="13" t="s">
        <v>136</v>
      </c>
      <c r="C181" s="14">
        <v>5</v>
      </c>
      <c r="D181" s="14">
        <v>0</v>
      </c>
      <c r="E181" s="15">
        <v>0</v>
      </c>
    </row>
    <row r="182" spans="1:5" x14ac:dyDescent="0.25">
      <c r="A182" s="178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25">
      <c r="A183" s="178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139</v>
      </c>
      <c r="C184" s="14">
        <v>2</v>
      </c>
      <c r="D184" s="14">
        <v>0</v>
      </c>
      <c r="E184" s="15">
        <v>0</v>
      </c>
    </row>
    <row r="185" spans="1:5" x14ac:dyDescent="0.25">
      <c r="A185" s="178"/>
      <c r="B185" s="13" t="s">
        <v>140</v>
      </c>
      <c r="C185" s="14">
        <v>0</v>
      </c>
      <c r="D185" s="14">
        <v>4</v>
      </c>
      <c r="E185" s="15">
        <v>-1</v>
      </c>
    </row>
    <row r="186" spans="1:5" x14ac:dyDescent="0.25">
      <c r="A186" s="178"/>
      <c r="B186" s="13" t="s">
        <v>141</v>
      </c>
      <c r="C186" s="14">
        <v>13</v>
      </c>
      <c r="D186" s="14">
        <v>16</v>
      </c>
      <c r="E186" s="15">
        <v>-0.1875</v>
      </c>
    </row>
    <row r="187" spans="1:5" x14ac:dyDescent="0.25">
      <c r="A187" s="178"/>
      <c r="B187" s="13" t="s">
        <v>142</v>
      </c>
      <c r="C187" s="14">
        <v>0</v>
      </c>
      <c r="D187" s="14">
        <v>0</v>
      </c>
      <c r="E187" s="15">
        <v>0</v>
      </c>
    </row>
    <row r="188" spans="1:5" x14ac:dyDescent="0.25">
      <c r="A188" s="178"/>
      <c r="B188" s="13" t="s">
        <v>143</v>
      </c>
      <c r="C188" s="14">
        <v>0</v>
      </c>
      <c r="D188" s="14">
        <v>0</v>
      </c>
      <c r="E188" s="15">
        <v>0</v>
      </c>
    </row>
    <row r="189" spans="1:5" x14ac:dyDescent="0.25">
      <c r="A189" s="178"/>
      <c r="B189" s="13" t="s">
        <v>144</v>
      </c>
      <c r="C189" s="14">
        <v>0</v>
      </c>
      <c r="D189" s="14">
        <v>0</v>
      </c>
      <c r="E189" s="15">
        <v>0</v>
      </c>
    </row>
    <row r="190" spans="1:5" x14ac:dyDescent="0.25">
      <c r="A190" s="178"/>
      <c r="B190" s="13" t="s">
        <v>145</v>
      </c>
      <c r="C190" s="14">
        <v>13</v>
      </c>
      <c r="D190" s="14">
        <v>28</v>
      </c>
      <c r="E190" s="15">
        <v>-0.53571428571428603</v>
      </c>
    </row>
    <row r="191" spans="1:5" x14ac:dyDescent="0.25">
      <c r="A191" s="178"/>
      <c r="B191" s="13" t="s">
        <v>146</v>
      </c>
      <c r="C191" s="14">
        <v>0</v>
      </c>
      <c r="D191" s="14">
        <v>0</v>
      </c>
      <c r="E191" s="15">
        <v>0</v>
      </c>
    </row>
    <row r="192" spans="1:5" x14ac:dyDescent="0.25">
      <c r="A192" s="178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148</v>
      </c>
      <c r="C193" s="14">
        <v>3</v>
      </c>
      <c r="D193" s="14">
        <v>0</v>
      </c>
      <c r="E193" s="15">
        <v>0</v>
      </c>
    </row>
    <row r="194" spans="1:5" x14ac:dyDescent="0.25">
      <c r="A194" s="178"/>
      <c r="B194" s="13" t="s">
        <v>149</v>
      </c>
      <c r="C194" s="14">
        <v>0</v>
      </c>
      <c r="D194" s="14">
        <v>0</v>
      </c>
      <c r="E194" s="15">
        <v>0</v>
      </c>
    </row>
    <row r="195" spans="1:5" x14ac:dyDescent="0.25">
      <c r="A195" s="178"/>
      <c r="B195" s="13" t="s">
        <v>150</v>
      </c>
      <c r="C195" s="14">
        <v>0</v>
      </c>
      <c r="D195" s="14">
        <v>0</v>
      </c>
      <c r="E195" s="15">
        <v>0</v>
      </c>
    </row>
    <row r="196" spans="1:5" x14ac:dyDescent="0.25">
      <c r="A196" s="178"/>
      <c r="B196" s="13" t="s">
        <v>151</v>
      </c>
      <c r="C196" s="14">
        <v>1</v>
      </c>
      <c r="D196" s="14">
        <v>0</v>
      </c>
      <c r="E196" s="15">
        <v>0</v>
      </c>
    </row>
    <row r="197" spans="1:5" x14ac:dyDescent="0.25">
      <c r="A197" s="178"/>
      <c r="B197" s="13" t="s">
        <v>152</v>
      </c>
      <c r="C197" s="14">
        <v>0</v>
      </c>
      <c r="D197" s="14">
        <v>0</v>
      </c>
      <c r="E197" s="15">
        <v>0</v>
      </c>
    </row>
    <row r="198" spans="1:5" x14ac:dyDescent="0.25">
      <c r="A198" s="178"/>
      <c r="B198" s="13" t="s">
        <v>153</v>
      </c>
      <c r="C198" s="14">
        <v>0</v>
      </c>
      <c r="D198" s="14">
        <v>0</v>
      </c>
      <c r="E198" s="15">
        <v>0</v>
      </c>
    </row>
    <row r="199" spans="1:5" x14ac:dyDescent="0.25">
      <c r="A199" s="178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177" t="s">
        <v>156</v>
      </c>
      <c r="B201" s="13" t="s">
        <v>157</v>
      </c>
      <c r="C201" s="14">
        <v>2043</v>
      </c>
      <c r="D201" s="14">
        <v>2063</v>
      </c>
      <c r="E201" s="15">
        <v>-9.6946194861851701E-3</v>
      </c>
    </row>
    <row r="202" spans="1:5" x14ac:dyDescent="0.25">
      <c r="A202" s="178"/>
      <c r="B202" s="13" t="s">
        <v>115</v>
      </c>
      <c r="C202" s="14">
        <v>333</v>
      </c>
      <c r="D202" s="14">
        <v>443</v>
      </c>
      <c r="E202" s="15">
        <v>-0.24830699774266399</v>
      </c>
    </row>
    <row r="203" spans="1:5" x14ac:dyDescent="0.25">
      <c r="A203" s="178"/>
      <c r="B203" s="13" t="s">
        <v>158</v>
      </c>
      <c r="C203" s="14">
        <v>469</v>
      </c>
      <c r="D203" s="14">
        <v>503</v>
      </c>
      <c r="E203" s="15">
        <v>-6.7594433399602402E-2</v>
      </c>
    </row>
    <row r="204" spans="1:5" x14ac:dyDescent="0.25">
      <c r="A204" s="178"/>
      <c r="B204" s="13" t="s">
        <v>117</v>
      </c>
      <c r="C204" s="14">
        <v>252</v>
      </c>
      <c r="D204" s="14">
        <v>287</v>
      </c>
      <c r="E204" s="15">
        <v>-0.12195121951219499</v>
      </c>
    </row>
    <row r="205" spans="1:5" x14ac:dyDescent="0.25">
      <c r="A205" s="178"/>
      <c r="B205" s="13" t="s">
        <v>118</v>
      </c>
      <c r="C205" s="14">
        <v>0</v>
      </c>
      <c r="D205" s="18"/>
      <c r="E205" s="15">
        <v>0</v>
      </c>
    </row>
    <row r="206" spans="1:5" x14ac:dyDescent="0.25">
      <c r="A206" s="178"/>
      <c r="B206" s="13" t="s">
        <v>119</v>
      </c>
      <c r="C206" s="14">
        <v>13</v>
      </c>
      <c r="D206" s="14">
        <v>18</v>
      </c>
      <c r="E206" s="15">
        <v>-0.27777777777777801</v>
      </c>
    </row>
    <row r="207" spans="1:5" x14ac:dyDescent="0.25">
      <c r="A207" s="178"/>
      <c r="B207" s="13" t="s">
        <v>120</v>
      </c>
      <c r="C207" s="14">
        <v>106</v>
      </c>
      <c r="D207" s="14">
        <v>51</v>
      </c>
      <c r="E207" s="15">
        <v>1.07843137254902</v>
      </c>
    </row>
    <row r="208" spans="1:5" x14ac:dyDescent="0.25">
      <c r="A208" s="178"/>
      <c r="B208" s="13" t="s">
        <v>159</v>
      </c>
      <c r="C208" s="14">
        <v>0</v>
      </c>
      <c r="D208" s="18"/>
      <c r="E208" s="15">
        <v>0</v>
      </c>
    </row>
    <row r="209" spans="1:5" x14ac:dyDescent="0.25">
      <c r="A209" s="178"/>
      <c r="B209" s="13" t="s">
        <v>122</v>
      </c>
      <c r="C209" s="14">
        <v>351</v>
      </c>
      <c r="D209" s="14">
        <v>328</v>
      </c>
      <c r="E209" s="15">
        <v>7.0121951219512202E-2</v>
      </c>
    </row>
    <row r="210" spans="1:5" x14ac:dyDescent="0.25">
      <c r="A210" s="178"/>
      <c r="B210" s="13" t="s">
        <v>160</v>
      </c>
      <c r="C210" s="14">
        <v>324</v>
      </c>
      <c r="D210" s="14">
        <v>540</v>
      </c>
      <c r="E210" s="15">
        <v>-0.4</v>
      </c>
    </row>
    <row r="211" spans="1:5" x14ac:dyDescent="0.25">
      <c r="A211" s="178"/>
      <c r="B211" s="13" t="s">
        <v>124</v>
      </c>
      <c r="C211" s="14">
        <v>61</v>
      </c>
      <c r="D211" s="14">
        <v>39</v>
      </c>
      <c r="E211" s="15">
        <v>0.56410256410256399</v>
      </c>
    </row>
    <row r="212" spans="1:5" x14ac:dyDescent="0.25">
      <c r="A212" s="178"/>
      <c r="B212" s="13" t="s">
        <v>125</v>
      </c>
      <c r="C212" s="14">
        <v>272</v>
      </c>
      <c r="D212" s="14">
        <v>215</v>
      </c>
      <c r="E212" s="15">
        <v>0.26511627906976698</v>
      </c>
    </row>
    <row r="213" spans="1:5" x14ac:dyDescent="0.25">
      <c r="A213" s="178"/>
      <c r="B213" s="13" t="s">
        <v>126</v>
      </c>
      <c r="C213" s="14">
        <v>0</v>
      </c>
      <c r="D213" s="18"/>
      <c r="E213" s="15">
        <v>0</v>
      </c>
    </row>
    <row r="214" spans="1:5" x14ac:dyDescent="0.25">
      <c r="A214" s="178"/>
      <c r="B214" s="13" t="s">
        <v>127</v>
      </c>
      <c r="C214" s="14">
        <v>0</v>
      </c>
      <c r="D214" s="18"/>
      <c r="E214" s="15">
        <v>0</v>
      </c>
    </row>
    <row r="215" spans="1:5" x14ac:dyDescent="0.25">
      <c r="A215" s="178"/>
      <c r="B215" s="13" t="s">
        <v>128</v>
      </c>
      <c r="C215" s="14">
        <v>7</v>
      </c>
      <c r="D215" s="14">
        <v>39</v>
      </c>
      <c r="E215" s="15">
        <v>-0.82051282051282004</v>
      </c>
    </row>
    <row r="216" spans="1:5" x14ac:dyDescent="0.25">
      <c r="A216" s="178"/>
      <c r="B216" s="13" t="s">
        <v>129</v>
      </c>
      <c r="C216" s="14">
        <v>0</v>
      </c>
      <c r="D216" s="18"/>
      <c r="E216" s="15">
        <v>0</v>
      </c>
    </row>
    <row r="217" spans="1:5" x14ac:dyDescent="0.25">
      <c r="A217" s="178"/>
      <c r="B217" s="13" t="s">
        <v>130</v>
      </c>
      <c r="C217" s="14">
        <v>3</v>
      </c>
      <c r="D217" s="14">
        <v>3</v>
      </c>
      <c r="E217" s="15">
        <v>0</v>
      </c>
    </row>
    <row r="218" spans="1:5" x14ac:dyDescent="0.25">
      <c r="A218" s="178"/>
      <c r="B218" s="13" t="s">
        <v>131</v>
      </c>
      <c r="C218" s="14">
        <v>0</v>
      </c>
      <c r="D218" s="18"/>
      <c r="E218" s="15">
        <v>0</v>
      </c>
    </row>
    <row r="219" spans="1:5" x14ac:dyDescent="0.25">
      <c r="A219" s="178"/>
      <c r="B219" s="13" t="s">
        <v>132</v>
      </c>
      <c r="C219" s="14">
        <v>26</v>
      </c>
      <c r="D219" s="18"/>
      <c r="E219" s="15">
        <v>0</v>
      </c>
    </row>
    <row r="220" spans="1:5" x14ac:dyDescent="0.25">
      <c r="A220" s="178"/>
      <c r="B220" s="13" t="s">
        <v>133</v>
      </c>
      <c r="C220" s="14">
        <v>0</v>
      </c>
      <c r="D220" s="18"/>
      <c r="E220" s="15">
        <v>0</v>
      </c>
    </row>
    <row r="221" spans="1:5" x14ac:dyDescent="0.25">
      <c r="A221" s="178"/>
      <c r="B221" s="13" t="s">
        <v>134</v>
      </c>
      <c r="C221" s="14">
        <v>199</v>
      </c>
      <c r="D221" s="18"/>
      <c r="E221" s="15">
        <v>0</v>
      </c>
    </row>
    <row r="222" spans="1:5" x14ac:dyDescent="0.25">
      <c r="A222" s="178"/>
      <c r="B222" s="13" t="s">
        <v>161</v>
      </c>
      <c r="C222" s="14">
        <v>0</v>
      </c>
      <c r="D222" s="18"/>
      <c r="E222" s="15">
        <v>0</v>
      </c>
    </row>
    <row r="223" spans="1:5" x14ac:dyDescent="0.25">
      <c r="A223" s="178"/>
      <c r="B223" s="13" t="s">
        <v>136</v>
      </c>
      <c r="C223" s="14">
        <v>13</v>
      </c>
      <c r="D223" s="14">
        <v>10</v>
      </c>
      <c r="E223" s="15">
        <v>0.3</v>
      </c>
    </row>
    <row r="224" spans="1:5" x14ac:dyDescent="0.25">
      <c r="A224" s="178"/>
      <c r="B224" s="13" t="s">
        <v>137</v>
      </c>
      <c r="C224" s="14">
        <v>0</v>
      </c>
      <c r="D224" s="14">
        <v>7</v>
      </c>
      <c r="E224" s="15">
        <v>-1</v>
      </c>
    </row>
    <row r="225" spans="1:5" x14ac:dyDescent="0.25">
      <c r="A225" s="178"/>
      <c r="B225" s="13" t="s">
        <v>138</v>
      </c>
      <c r="C225" s="14">
        <v>0</v>
      </c>
      <c r="D225" s="18"/>
      <c r="E225" s="15">
        <v>0</v>
      </c>
    </row>
    <row r="226" spans="1:5" x14ac:dyDescent="0.25">
      <c r="A226" s="178"/>
      <c r="B226" s="13" t="s">
        <v>139</v>
      </c>
      <c r="C226" s="14">
        <v>4</v>
      </c>
      <c r="D226" s="18"/>
      <c r="E226" s="15">
        <v>0</v>
      </c>
    </row>
    <row r="227" spans="1:5" x14ac:dyDescent="0.25">
      <c r="A227" s="178"/>
      <c r="B227" s="13" t="s">
        <v>162</v>
      </c>
      <c r="C227" s="14">
        <v>0</v>
      </c>
      <c r="D227" s="14">
        <v>4</v>
      </c>
      <c r="E227" s="15">
        <v>-1</v>
      </c>
    </row>
    <row r="228" spans="1:5" x14ac:dyDescent="0.25">
      <c r="A228" s="178"/>
      <c r="B228" s="13" t="s">
        <v>141</v>
      </c>
      <c r="C228" s="14">
        <v>25</v>
      </c>
      <c r="D228" s="14">
        <v>44</v>
      </c>
      <c r="E228" s="15">
        <v>-0.43181818181818199</v>
      </c>
    </row>
    <row r="229" spans="1:5" x14ac:dyDescent="0.25">
      <c r="A229" s="178"/>
      <c r="B229" s="13" t="s">
        <v>142</v>
      </c>
      <c r="C229" s="14">
        <v>0</v>
      </c>
      <c r="D229" s="18"/>
      <c r="E229" s="15">
        <v>0</v>
      </c>
    </row>
    <row r="230" spans="1:5" x14ac:dyDescent="0.25">
      <c r="A230" s="178"/>
      <c r="B230" s="13" t="s">
        <v>143</v>
      </c>
      <c r="C230" s="14">
        <v>0</v>
      </c>
      <c r="D230" s="14">
        <v>6</v>
      </c>
      <c r="E230" s="15">
        <v>-1</v>
      </c>
    </row>
    <row r="231" spans="1:5" x14ac:dyDescent="0.25">
      <c r="A231" s="178"/>
      <c r="B231" s="13" t="s">
        <v>144</v>
      </c>
      <c r="C231" s="14">
        <v>0</v>
      </c>
      <c r="D231" s="14">
        <v>26</v>
      </c>
      <c r="E231" s="15">
        <v>-1</v>
      </c>
    </row>
    <row r="232" spans="1:5" x14ac:dyDescent="0.25">
      <c r="A232" s="178"/>
      <c r="B232" s="13" t="s">
        <v>145</v>
      </c>
      <c r="C232" s="14">
        <v>30</v>
      </c>
      <c r="D232" s="14">
        <v>54</v>
      </c>
      <c r="E232" s="15">
        <v>-0.44444444444444398</v>
      </c>
    </row>
    <row r="233" spans="1:5" x14ac:dyDescent="0.25">
      <c r="A233" s="178"/>
      <c r="B233" s="13" t="s">
        <v>146</v>
      </c>
      <c r="C233" s="14">
        <v>0</v>
      </c>
      <c r="D233" s="18"/>
      <c r="E233" s="15">
        <v>0</v>
      </c>
    </row>
    <row r="234" spans="1:5" x14ac:dyDescent="0.25">
      <c r="A234" s="178"/>
      <c r="B234" s="13" t="s">
        <v>147</v>
      </c>
      <c r="C234" s="14">
        <v>0</v>
      </c>
      <c r="D234" s="18"/>
      <c r="E234" s="15">
        <v>0</v>
      </c>
    </row>
    <row r="235" spans="1:5" x14ac:dyDescent="0.25">
      <c r="A235" s="178"/>
      <c r="B235" s="13" t="s">
        <v>148</v>
      </c>
      <c r="C235" s="14">
        <v>0</v>
      </c>
      <c r="D235" s="18"/>
      <c r="E235" s="15">
        <v>0</v>
      </c>
    </row>
    <row r="236" spans="1:5" x14ac:dyDescent="0.25">
      <c r="A236" s="178"/>
      <c r="B236" s="13" t="s">
        <v>149</v>
      </c>
      <c r="C236" s="14">
        <v>0</v>
      </c>
      <c r="D236" s="18"/>
      <c r="E236" s="15">
        <v>0</v>
      </c>
    </row>
    <row r="237" spans="1:5" x14ac:dyDescent="0.25">
      <c r="A237" s="178"/>
      <c r="B237" s="13" t="s">
        <v>150</v>
      </c>
      <c r="C237" s="14">
        <v>0</v>
      </c>
      <c r="D237" s="18"/>
      <c r="E237" s="15">
        <v>0</v>
      </c>
    </row>
    <row r="238" spans="1:5" x14ac:dyDescent="0.25">
      <c r="A238" s="178"/>
      <c r="B238" s="13" t="s">
        <v>151</v>
      </c>
      <c r="C238" s="14">
        <v>2</v>
      </c>
      <c r="D238" s="14">
        <v>2</v>
      </c>
      <c r="E238" s="15">
        <v>0</v>
      </c>
    </row>
    <row r="239" spans="1:5" x14ac:dyDescent="0.25">
      <c r="A239" s="178"/>
      <c r="B239" s="13" t="s">
        <v>152</v>
      </c>
      <c r="C239" s="14">
        <v>120</v>
      </c>
      <c r="D239" s="14">
        <v>120</v>
      </c>
      <c r="E239" s="15">
        <v>0</v>
      </c>
    </row>
    <row r="240" spans="1:5" x14ac:dyDescent="0.25">
      <c r="A240" s="178"/>
      <c r="B240" s="13" t="s">
        <v>153</v>
      </c>
      <c r="C240" s="14">
        <v>0</v>
      </c>
      <c r="D240" s="14">
        <v>17</v>
      </c>
      <c r="E240" s="15">
        <v>-1</v>
      </c>
    </row>
    <row r="241" spans="1:5" x14ac:dyDescent="0.25">
      <c r="A241" s="178"/>
      <c r="B241" s="13" t="s">
        <v>154</v>
      </c>
      <c r="C241" s="14">
        <v>0</v>
      </c>
      <c r="D241" s="14">
        <v>1</v>
      </c>
      <c r="E241" s="15">
        <v>-1</v>
      </c>
    </row>
    <row r="242" spans="1:5" x14ac:dyDescent="0.25">
      <c r="A242" s="179"/>
      <c r="B242" s="13" t="s">
        <v>155</v>
      </c>
      <c r="C242" s="14">
        <v>0</v>
      </c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81</v>
      </c>
      <c r="D246" s="14">
        <v>651</v>
      </c>
      <c r="E246" s="15">
        <v>-0.87557603686635899</v>
      </c>
    </row>
    <row r="247" spans="1:5" x14ac:dyDescent="0.25">
      <c r="A247" s="12" t="s">
        <v>165</v>
      </c>
      <c r="B247" s="17"/>
      <c r="C247" s="14">
        <v>75</v>
      </c>
      <c r="D247" s="14">
        <v>171</v>
      </c>
      <c r="E247" s="15">
        <v>-0.56140350877193002</v>
      </c>
    </row>
    <row r="248" spans="1:5" x14ac:dyDescent="0.25">
      <c r="A248" s="12" t="s">
        <v>166</v>
      </c>
      <c r="B248" s="17"/>
      <c r="C248" s="14">
        <v>15</v>
      </c>
      <c r="D248" s="14">
        <v>223</v>
      </c>
      <c r="E248" s="15">
        <v>-0.93273542600896897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28</v>
      </c>
      <c r="D252" s="14">
        <v>47</v>
      </c>
      <c r="E252" s="15">
        <v>-0.40425531914893598</v>
      </c>
    </row>
    <row r="253" spans="1:5" x14ac:dyDescent="0.25">
      <c r="A253" s="177" t="s">
        <v>169</v>
      </c>
      <c r="B253" s="13" t="s">
        <v>170</v>
      </c>
      <c r="C253" s="14">
        <v>2</v>
      </c>
      <c r="D253" s="14">
        <v>4</v>
      </c>
      <c r="E253" s="15">
        <v>-0.5</v>
      </c>
    </row>
    <row r="254" spans="1:5" x14ac:dyDescent="0.25">
      <c r="A254" s="178"/>
      <c r="B254" s="13" t="s">
        <v>171</v>
      </c>
      <c r="C254" s="14">
        <v>4</v>
      </c>
      <c r="D254" s="14">
        <v>0</v>
      </c>
      <c r="E254" s="15">
        <v>0</v>
      </c>
    </row>
    <row r="255" spans="1:5" x14ac:dyDescent="0.25">
      <c r="A255" s="179"/>
      <c r="B255" s="13" t="s">
        <v>172</v>
      </c>
      <c r="C255" s="14">
        <v>3</v>
      </c>
      <c r="D255" s="14">
        <v>4</v>
      </c>
      <c r="E255" s="15">
        <v>-0.25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9</v>
      </c>
      <c r="D257" s="14">
        <v>9</v>
      </c>
      <c r="E257" s="15">
        <v>0</v>
      </c>
    </row>
    <row r="258" spans="1:5" x14ac:dyDescent="0.25">
      <c r="A258" s="12" t="s">
        <v>106</v>
      </c>
      <c r="B258" s="17"/>
      <c r="C258" s="14">
        <v>84</v>
      </c>
      <c r="D258" s="14">
        <v>135</v>
      </c>
      <c r="E258" s="15">
        <v>-0.37777777777777799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58</v>
      </c>
      <c r="D262" s="14">
        <v>12</v>
      </c>
      <c r="E262" s="15">
        <v>3.8333333333333299</v>
      </c>
    </row>
    <row r="263" spans="1:5" x14ac:dyDescent="0.25">
      <c r="A263" s="177" t="s">
        <v>64</v>
      </c>
      <c r="B263" s="13" t="s">
        <v>177</v>
      </c>
      <c r="C263" s="14">
        <v>21</v>
      </c>
      <c r="D263" s="14">
        <v>15</v>
      </c>
      <c r="E263" s="15">
        <v>0.4</v>
      </c>
    </row>
    <row r="264" spans="1:5" x14ac:dyDescent="0.25">
      <c r="A264" s="179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0</v>
      </c>
      <c r="D266" s="14">
        <v>2</v>
      </c>
      <c r="E266" s="15">
        <v>-1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7" t="s">
        <v>182</v>
      </c>
      <c r="B271" s="13" t="s">
        <v>183</v>
      </c>
      <c r="C271" s="14">
        <v>1</v>
      </c>
      <c r="D271" s="14">
        <v>0</v>
      </c>
      <c r="E271" s="15">
        <v>0</v>
      </c>
    </row>
    <row r="272" spans="1:5" x14ac:dyDescent="0.25">
      <c r="A272" s="179"/>
      <c r="B272" s="13" t="s">
        <v>184</v>
      </c>
      <c r="C272" s="14">
        <v>16</v>
      </c>
      <c r="D272" s="14">
        <v>36</v>
      </c>
      <c r="E272" s="15">
        <v>-0.55555555555555503</v>
      </c>
    </row>
    <row r="273" spans="1:5" x14ac:dyDescent="0.25">
      <c r="A273" s="12" t="s">
        <v>185</v>
      </c>
      <c r="B273" s="17"/>
      <c r="C273" s="14">
        <v>0</v>
      </c>
      <c r="D273" s="18"/>
      <c r="E273" s="15">
        <v>0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4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5"/>
      <c r="B284" s="13" t="s">
        <v>195</v>
      </c>
      <c r="C284" s="14">
        <v>323</v>
      </c>
      <c r="D284" s="14">
        <v>339</v>
      </c>
      <c r="E284" s="23">
        <v>0</v>
      </c>
    </row>
    <row r="285" spans="1:5" x14ac:dyDescent="0.25">
      <c r="A285" s="186"/>
      <c r="B285" s="13" t="s">
        <v>196</v>
      </c>
      <c r="C285" s="14">
        <v>1</v>
      </c>
      <c r="D285" s="14">
        <v>1</v>
      </c>
      <c r="E285" s="23">
        <v>0</v>
      </c>
    </row>
    <row r="286" spans="1:5" x14ac:dyDescent="0.25">
      <c r="A286" s="184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25">
      <c r="A287" s="185"/>
      <c r="B287" s="13" t="s">
        <v>199</v>
      </c>
      <c r="C287" s="14">
        <v>4</v>
      </c>
      <c r="D287" s="14">
        <v>2</v>
      </c>
      <c r="E287" s="23">
        <v>0</v>
      </c>
    </row>
    <row r="288" spans="1:5" x14ac:dyDescent="0.25">
      <c r="A288" s="186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25">
      <c r="A289" s="22" t="s">
        <v>201</v>
      </c>
      <c r="B289" s="13" t="s">
        <v>202</v>
      </c>
      <c r="C289" s="14">
        <v>1</v>
      </c>
      <c r="D289" s="14">
        <v>1</v>
      </c>
      <c r="E289" s="23">
        <v>0</v>
      </c>
    </row>
    <row r="290" spans="1:5" x14ac:dyDescent="0.25">
      <c r="A290" s="184" t="s">
        <v>203</v>
      </c>
      <c r="B290" s="13" t="s">
        <v>204</v>
      </c>
      <c r="C290" s="14">
        <v>15</v>
      </c>
      <c r="D290" s="14">
        <v>23</v>
      </c>
      <c r="E290" s="23">
        <v>7</v>
      </c>
    </row>
    <row r="291" spans="1:5" x14ac:dyDescent="0.25">
      <c r="A291" s="185"/>
      <c r="B291" s="13" t="s">
        <v>205</v>
      </c>
      <c r="C291" s="14">
        <v>0</v>
      </c>
      <c r="D291" s="14">
        <v>0</v>
      </c>
      <c r="E291" s="23">
        <v>0</v>
      </c>
    </row>
    <row r="292" spans="1:5" x14ac:dyDescent="0.25">
      <c r="A292" s="186"/>
      <c r="B292" s="13" t="s">
        <v>206</v>
      </c>
      <c r="C292" s="14">
        <v>10</v>
      </c>
      <c r="D292" s="14">
        <v>23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25">
      <c r="A294" s="184" t="s">
        <v>209</v>
      </c>
      <c r="B294" s="13" t="s">
        <v>200</v>
      </c>
      <c r="C294" s="14">
        <v>0</v>
      </c>
      <c r="D294" s="14">
        <v>1</v>
      </c>
      <c r="E294" s="23">
        <v>1</v>
      </c>
    </row>
    <row r="295" spans="1:5" x14ac:dyDescent="0.25">
      <c r="A295" s="185"/>
      <c r="B295" s="13" t="s">
        <v>210</v>
      </c>
      <c r="C295" s="14">
        <v>4</v>
      </c>
      <c r="D295" s="14">
        <v>24</v>
      </c>
      <c r="E295" s="23">
        <v>12</v>
      </c>
    </row>
    <row r="296" spans="1:5" x14ac:dyDescent="0.25">
      <c r="A296" s="186"/>
      <c r="B296" s="13" t="s">
        <v>211</v>
      </c>
      <c r="C296" s="14">
        <v>1</v>
      </c>
      <c r="D296" s="14">
        <v>9</v>
      </c>
      <c r="E296" s="23">
        <v>3</v>
      </c>
    </row>
    <row r="297" spans="1:5" x14ac:dyDescent="0.25">
      <c r="A297" s="184" t="s">
        <v>212</v>
      </c>
      <c r="B297" s="13" t="s">
        <v>213</v>
      </c>
      <c r="C297" s="14">
        <v>12</v>
      </c>
      <c r="D297" s="14">
        <v>23</v>
      </c>
      <c r="E297" s="23">
        <v>2</v>
      </c>
    </row>
    <row r="298" spans="1:5" x14ac:dyDescent="0.25">
      <c r="A298" s="185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5"/>
      <c r="B299" s="13" t="s">
        <v>215</v>
      </c>
      <c r="C299" s="14">
        <v>92</v>
      </c>
      <c r="D299" s="14">
        <v>136</v>
      </c>
      <c r="E299" s="23">
        <v>34</v>
      </c>
    </row>
    <row r="300" spans="1:5" x14ac:dyDescent="0.25">
      <c r="A300" s="185"/>
      <c r="B300" s="13" t="s">
        <v>216</v>
      </c>
      <c r="C300" s="14">
        <v>150</v>
      </c>
      <c r="D300" s="14">
        <v>195</v>
      </c>
      <c r="E300" s="23">
        <v>0</v>
      </c>
    </row>
    <row r="301" spans="1:5" x14ac:dyDescent="0.25">
      <c r="A301" s="185"/>
      <c r="B301" s="13" t="s">
        <v>217</v>
      </c>
      <c r="C301" s="14">
        <v>57</v>
      </c>
      <c r="D301" s="14">
        <v>32</v>
      </c>
      <c r="E301" s="23">
        <v>22</v>
      </c>
    </row>
    <row r="302" spans="1:5" x14ac:dyDescent="0.25">
      <c r="A302" s="185"/>
      <c r="B302" s="13" t="s">
        <v>218</v>
      </c>
      <c r="C302" s="14">
        <v>110</v>
      </c>
      <c r="D302" s="14">
        <v>181</v>
      </c>
      <c r="E302" s="23">
        <v>90</v>
      </c>
    </row>
    <row r="303" spans="1:5" x14ac:dyDescent="0.25">
      <c r="A303" s="185"/>
      <c r="B303" s="13" t="s">
        <v>219</v>
      </c>
      <c r="C303" s="14">
        <v>21</v>
      </c>
      <c r="D303" s="14">
        <v>23</v>
      </c>
      <c r="E303" s="23">
        <v>0</v>
      </c>
    </row>
    <row r="304" spans="1:5" x14ac:dyDescent="0.25">
      <c r="A304" s="185"/>
      <c r="B304" s="13" t="s">
        <v>220</v>
      </c>
      <c r="C304" s="14">
        <v>2</v>
      </c>
      <c r="D304" s="14">
        <v>1</v>
      </c>
      <c r="E304" s="23">
        <v>0</v>
      </c>
    </row>
    <row r="305" spans="1:5" x14ac:dyDescent="0.25">
      <c r="A305" s="185"/>
      <c r="B305" s="13" t="s">
        <v>221</v>
      </c>
      <c r="C305" s="14">
        <v>104</v>
      </c>
      <c r="D305" s="14">
        <v>12</v>
      </c>
      <c r="E305" s="23">
        <v>64</v>
      </c>
    </row>
    <row r="306" spans="1:5" x14ac:dyDescent="0.25">
      <c r="A306" s="185"/>
      <c r="B306" s="13" t="s">
        <v>222</v>
      </c>
      <c r="C306" s="14">
        <v>0</v>
      </c>
      <c r="D306" s="14">
        <v>0</v>
      </c>
      <c r="E306" s="23">
        <v>0</v>
      </c>
    </row>
    <row r="307" spans="1:5" x14ac:dyDescent="0.25">
      <c r="A307" s="185"/>
      <c r="B307" s="13" t="s">
        <v>223</v>
      </c>
      <c r="C307" s="14">
        <v>0</v>
      </c>
      <c r="D307" s="14">
        <v>0</v>
      </c>
      <c r="E307" s="23">
        <v>0</v>
      </c>
    </row>
    <row r="308" spans="1:5" x14ac:dyDescent="0.25">
      <c r="A308" s="185"/>
      <c r="B308" s="13" t="s">
        <v>224</v>
      </c>
      <c r="C308" s="14">
        <v>121</v>
      </c>
      <c r="D308" s="14">
        <v>180</v>
      </c>
      <c r="E308" s="23">
        <v>76</v>
      </c>
    </row>
    <row r="309" spans="1:5" x14ac:dyDescent="0.25">
      <c r="A309" s="185"/>
      <c r="B309" s="13" t="s">
        <v>225</v>
      </c>
      <c r="C309" s="14">
        <v>94</v>
      </c>
      <c r="D309" s="14">
        <v>117</v>
      </c>
      <c r="E309" s="23">
        <v>0</v>
      </c>
    </row>
    <row r="310" spans="1:5" x14ac:dyDescent="0.25">
      <c r="A310" s="185"/>
      <c r="B310" s="13" t="s">
        <v>226</v>
      </c>
      <c r="C310" s="14">
        <v>6</v>
      </c>
      <c r="D310" s="14">
        <v>6</v>
      </c>
      <c r="E310" s="23">
        <v>2</v>
      </c>
    </row>
    <row r="311" spans="1:5" x14ac:dyDescent="0.25">
      <c r="A311" s="186"/>
      <c r="B311" s="13" t="s">
        <v>227</v>
      </c>
      <c r="C311" s="14">
        <v>9</v>
      </c>
      <c r="D311" s="14">
        <v>13</v>
      </c>
      <c r="E311" s="23">
        <v>0</v>
      </c>
    </row>
    <row r="312" spans="1:5" x14ac:dyDescent="0.25">
      <c r="A312" s="184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25">
      <c r="A313" s="185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25">
      <c r="A314" s="185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5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5"/>
      <c r="B316" s="13" t="s">
        <v>233</v>
      </c>
      <c r="C316" s="14">
        <v>15</v>
      </c>
      <c r="D316" s="14">
        <v>66</v>
      </c>
      <c r="E316" s="23">
        <v>12</v>
      </c>
    </row>
    <row r="317" spans="1:5" x14ac:dyDescent="0.25">
      <c r="A317" s="185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25">
      <c r="A318" s="185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25">
      <c r="A319" s="185"/>
      <c r="B319" s="13" t="s">
        <v>236</v>
      </c>
      <c r="C319" s="14">
        <v>25</v>
      </c>
      <c r="D319" s="14">
        <v>52</v>
      </c>
      <c r="E319" s="23">
        <v>9</v>
      </c>
    </row>
    <row r="320" spans="1:5" x14ac:dyDescent="0.25">
      <c r="A320" s="185"/>
      <c r="B320" s="13" t="s">
        <v>237</v>
      </c>
      <c r="C320" s="14">
        <v>33</v>
      </c>
      <c r="D320" s="14">
        <v>39</v>
      </c>
      <c r="E320" s="23">
        <v>0</v>
      </c>
    </row>
    <row r="321" spans="1:5" x14ac:dyDescent="0.25">
      <c r="A321" s="185"/>
      <c r="B321" s="13" t="s">
        <v>238</v>
      </c>
      <c r="C321" s="14">
        <v>4</v>
      </c>
      <c r="D321" s="14">
        <v>8</v>
      </c>
      <c r="E321" s="23">
        <v>4</v>
      </c>
    </row>
    <row r="322" spans="1:5" x14ac:dyDescent="0.25">
      <c r="A322" s="185"/>
      <c r="B322" s="13" t="s">
        <v>239</v>
      </c>
      <c r="C322" s="14">
        <v>9</v>
      </c>
      <c r="D322" s="14">
        <v>23</v>
      </c>
      <c r="E322" s="23">
        <v>6</v>
      </c>
    </row>
    <row r="323" spans="1:5" x14ac:dyDescent="0.25">
      <c r="A323" s="185"/>
      <c r="B323" s="13" t="s">
        <v>240</v>
      </c>
      <c r="C323" s="14">
        <v>1</v>
      </c>
      <c r="D323" s="14">
        <v>0</v>
      </c>
      <c r="E323" s="23">
        <v>0</v>
      </c>
    </row>
    <row r="324" spans="1:5" x14ac:dyDescent="0.25">
      <c r="A324" s="185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5"/>
      <c r="B325" s="13" t="s">
        <v>242</v>
      </c>
      <c r="C325" s="14">
        <v>1</v>
      </c>
      <c r="D325" s="14">
        <v>2</v>
      </c>
      <c r="E325" s="23">
        <v>0</v>
      </c>
    </row>
    <row r="326" spans="1:5" x14ac:dyDescent="0.25">
      <c r="A326" s="185"/>
      <c r="B326" s="13" t="s">
        <v>243</v>
      </c>
      <c r="C326" s="14">
        <v>0</v>
      </c>
      <c r="D326" s="14">
        <v>0</v>
      </c>
      <c r="E326" s="23">
        <v>0</v>
      </c>
    </row>
    <row r="327" spans="1:5" x14ac:dyDescent="0.25">
      <c r="A327" s="185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25">
      <c r="A328" s="185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5"/>
      <c r="B329" s="13" t="s">
        <v>246</v>
      </c>
      <c r="C329" s="14">
        <v>0</v>
      </c>
      <c r="D329" s="14">
        <v>0</v>
      </c>
      <c r="E329" s="23">
        <v>0</v>
      </c>
    </row>
    <row r="330" spans="1:5" x14ac:dyDescent="0.25">
      <c r="A330" s="185"/>
      <c r="B330" s="13" t="s">
        <v>247</v>
      </c>
      <c r="C330" s="14">
        <v>11</v>
      </c>
      <c r="D330" s="14">
        <v>13</v>
      </c>
      <c r="E330" s="23">
        <v>10</v>
      </c>
    </row>
    <row r="331" spans="1:5" x14ac:dyDescent="0.25">
      <c r="A331" s="185"/>
      <c r="B331" s="13" t="s">
        <v>248</v>
      </c>
      <c r="C331" s="14">
        <v>0</v>
      </c>
      <c r="D331" s="14">
        <v>0</v>
      </c>
      <c r="E331" s="23">
        <v>0</v>
      </c>
    </row>
    <row r="332" spans="1:5" x14ac:dyDescent="0.25">
      <c r="A332" s="185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25">
      <c r="A333" s="185"/>
      <c r="B333" s="13" t="s">
        <v>250</v>
      </c>
      <c r="C333" s="14">
        <v>6</v>
      </c>
      <c r="D333" s="14">
        <v>5</v>
      </c>
      <c r="E333" s="23">
        <v>2</v>
      </c>
    </row>
    <row r="334" spans="1:5" x14ac:dyDescent="0.25">
      <c r="A334" s="185"/>
      <c r="B334" s="13" t="s">
        <v>251</v>
      </c>
      <c r="C334" s="14">
        <v>0</v>
      </c>
      <c r="D334" s="14">
        <v>0</v>
      </c>
      <c r="E334" s="23">
        <v>0</v>
      </c>
    </row>
    <row r="335" spans="1:5" x14ac:dyDescent="0.25">
      <c r="A335" s="185"/>
      <c r="B335" s="13" t="s">
        <v>252</v>
      </c>
      <c r="C335" s="14">
        <v>9</v>
      </c>
      <c r="D335" s="14">
        <v>9</v>
      </c>
      <c r="E335" s="23">
        <v>3</v>
      </c>
    </row>
    <row r="336" spans="1:5" x14ac:dyDescent="0.25">
      <c r="A336" s="185"/>
      <c r="B336" s="13" t="s">
        <v>253</v>
      </c>
      <c r="C336" s="14">
        <v>58</v>
      </c>
      <c r="D336" s="14">
        <v>43</v>
      </c>
      <c r="E336" s="23">
        <v>30</v>
      </c>
    </row>
    <row r="337" spans="1:5" x14ac:dyDescent="0.25">
      <c r="A337" s="185"/>
      <c r="B337" s="13" t="s">
        <v>254</v>
      </c>
      <c r="C337" s="14">
        <v>0</v>
      </c>
      <c r="D337" s="14">
        <v>0</v>
      </c>
      <c r="E337" s="23">
        <v>0</v>
      </c>
    </row>
    <row r="338" spans="1:5" x14ac:dyDescent="0.25">
      <c r="A338" s="185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25">
      <c r="A339" s="185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5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25">
      <c r="A341" s="185"/>
      <c r="B341" s="13" t="s">
        <v>258</v>
      </c>
      <c r="C341" s="14">
        <v>2</v>
      </c>
      <c r="D341" s="14">
        <v>7</v>
      </c>
      <c r="E341" s="23">
        <v>0</v>
      </c>
    </row>
    <row r="342" spans="1:5" x14ac:dyDescent="0.25">
      <c r="A342" s="185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25">
      <c r="A343" s="185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6"/>
      <c r="B344" s="13" t="s">
        <v>261</v>
      </c>
      <c r="C344" s="14">
        <v>6</v>
      </c>
      <c r="D344" s="14">
        <v>15</v>
      </c>
      <c r="E344" s="23">
        <v>2</v>
      </c>
    </row>
    <row r="345" spans="1:5" x14ac:dyDescent="0.25">
      <c r="A345" s="184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25">
      <c r="A346" s="185"/>
      <c r="B346" s="13" t="s">
        <v>264</v>
      </c>
      <c r="C346" s="14">
        <v>2</v>
      </c>
      <c r="D346" s="14">
        <v>0</v>
      </c>
      <c r="E346" s="23">
        <v>0</v>
      </c>
    </row>
    <row r="347" spans="1:5" x14ac:dyDescent="0.25">
      <c r="A347" s="185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25">
      <c r="A348" s="185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5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5"/>
      <c r="B350" s="13" t="s">
        <v>268</v>
      </c>
      <c r="C350" s="14">
        <v>6</v>
      </c>
      <c r="D350" s="14">
        <v>6</v>
      </c>
      <c r="E350" s="23">
        <v>1</v>
      </c>
    </row>
    <row r="351" spans="1:5" x14ac:dyDescent="0.25">
      <c r="A351" s="185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25">
      <c r="A352" s="185"/>
      <c r="B352" s="13" t="s">
        <v>270</v>
      </c>
      <c r="C352" s="14">
        <v>0</v>
      </c>
      <c r="D352" s="14">
        <v>1</v>
      </c>
      <c r="E352" s="23">
        <v>0</v>
      </c>
    </row>
    <row r="353" spans="1:5" x14ac:dyDescent="0.25">
      <c r="A353" s="185"/>
      <c r="B353" s="13" t="s">
        <v>271</v>
      </c>
      <c r="C353" s="14">
        <v>7</v>
      </c>
      <c r="D353" s="14">
        <v>6</v>
      </c>
      <c r="E353" s="23">
        <v>0</v>
      </c>
    </row>
    <row r="354" spans="1:5" x14ac:dyDescent="0.25">
      <c r="A354" s="185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6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25">
      <c r="A356" s="184" t="s">
        <v>274</v>
      </c>
      <c r="B356" s="13" t="s">
        <v>275</v>
      </c>
      <c r="C356" s="14">
        <v>13</v>
      </c>
      <c r="D356" s="14">
        <v>18</v>
      </c>
      <c r="E356" s="23">
        <v>4</v>
      </c>
    </row>
    <row r="357" spans="1:5" x14ac:dyDescent="0.25">
      <c r="A357" s="185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25">
      <c r="A358" s="185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5"/>
      <c r="B359" s="13" t="s">
        <v>278</v>
      </c>
      <c r="C359" s="14">
        <v>6</v>
      </c>
      <c r="D359" s="14">
        <v>8</v>
      </c>
      <c r="E359" s="23">
        <v>3</v>
      </c>
    </row>
    <row r="360" spans="1:5" x14ac:dyDescent="0.25">
      <c r="A360" s="185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25">
      <c r="A361" s="185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25">
      <c r="A362" s="185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5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6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25">
      <c r="A365" s="184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5"/>
      <c r="B366" s="13" t="s">
        <v>286</v>
      </c>
      <c r="C366" s="14">
        <v>2</v>
      </c>
      <c r="D366" s="14">
        <v>3</v>
      </c>
      <c r="E366" s="23">
        <v>0</v>
      </c>
    </row>
    <row r="367" spans="1:5" x14ac:dyDescent="0.25">
      <c r="A367" s="185"/>
      <c r="B367" s="13" t="s">
        <v>287</v>
      </c>
      <c r="C367" s="14">
        <v>103</v>
      </c>
      <c r="D367" s="14">
        <v>106</v>
      </c>
      <c r="E367" s="23">
        <v>0</v>
      </c>
    </row>
    <row r="368" spans="1:5" x14ac:dyDescent="0.25">
      <c r="A368" s="185"/>
      <c r="B368" s="13" t="s">
        <v>288</v>
      </c>
      <c r="C368" s="14">
        <v>2</v>
      </c>
      <c r="D368" s="14">
        <v>2</v>
      </c>
      <c r="E368" s="23">
        <v>0</v>
      </c>
    </row>
    <row r="369" spans="1:5" x14ac:dyDescent="0.25">
      <c r="A369" s="185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5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25">
      <c r="A371" s="185"/>
      <c r="B371" s="13" t="s">
        <v>290</v>
      </c>
      <c r="C371" s="14">
        <v>0</v>
      </c>
      <c r="D371" s="14">
        <v>0</v>
      </c>
      <c r="E371" s="23">
        <v>0</v>
      </c>
    </row>
    <row r="372" spans="1:5" x14ac:dyDescent="0.25">
      <c r="A372" s="185"/>
      <c r="B372" s="13" t="s">
        <v>291</v>
      </c>
      <c r="C372" s="14">
        <v>2</v>
      </c>
      <c r="D372" s="14">
        <v>2</v>
      </c>
      <c r="E372" s="23">
        <v>0</v>
      </c>
    </row>
    <row r="373" spans="1:5" x14ac:dyDescent="0.25">
      <c r="A373" s="185"/>
      <c r="B373" s="13" t="s">
        <v>292</v>
      </c>
      <c r="C373" s="14">
        <v>29</v>
      </c>
      <c r="D373" s="14">
        <v>28</v>
      </c>
      <c r="E373" s="23">
        <v>48</v>
      </c>
    </row>
    <row r="374" spans="1:5" x14ac:dyDescent="0.25">
      <c r="A374" s="185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5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5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6"/>
      <c r="B377" s="13" t="s">
        <v>296</v>
      </c>
      <c r="C377" s="14">
        <v>0</v>
      </c>
      <c r="D377" s="14">
        <v>0</v>
      </c>
      <c r="E377" s="23">
        <v>0</v>
      </c>
    </row>
  </sheetData>
  <sheetProtection algorithmName="SHA-512" hashValue="tle2BaFzwpldB9/7t1qPE2hGOcNY/aQPh4NOI4XThg1Tgi8XqQc+ynuDYk9UFpMt8xz7pGi1hympH7yPFun5Cg==" saltValue="Yhc5bb/hsT0nWP+YzXqYA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FF336-E9B4-418C-91EC-B5B415A16A15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hidden="1" customWidth="1"/>
    <col min="20" max="20" width="7.85546875" style="155" hidden="1" customWidth="1"/>
    <col min="21" max="22" width="0" style="155" hidden="1" customWidth="1"/>
    <col min="23" max="23" width="51.28515625" style="155" hidden="1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1817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8</v>
      </c>
      <c r="D4" s="161">
        <f>DatosViolenciaGénero!C7</f>
        <v>311</v>
      </c>
      <c r="F4" s="160" t="s">
        <v>1812</v>
      </c>
      <c r="G4" s="162">
        <f>DatosViolenciaGénero!E82</f>
        <v>82</v>
      </c>
      <c r="H4" s="163"/>
    </row>
    <row r="5" spans="1:30" x14ac:dyDescent="0.2">
      <c r="C5" s="160" t="s">
        <v>35</v>
      </c>
      <c r="D5" s="161">
        <f>DatosViolenciaGénero!C5</f>
        <v>59</v>
      </c>
      <c r="F5" s="160" t="s">
        <v>1813</v>
      </c>
      <c r="G5" s="162">
        <f>DatosViolenciaGénero!F82</f>
        <v>17</v>
      </c>
      <c r="H5" s="163"/>
    </row>
    <row r="6" spans="1:30" x14ac:dyDescent="0.2">
      <c r="C6" s="160" t="s">
        <v>1814</v>
      </c>
      <c r="D6" s="170">
        <f>DatosViolenciaGénero!C8</f>
        <v>61</v>
      </c>
    </row>
    <row r="7" spans="1:30" x14ac:dyDescent="0.2">
      <c r="C7" s="160" t="s">
        <v>55</v>
      </c>
      <c r="D7" s="170">
        <f>DatosViolenciaGénero!C9</f>
        <v>0</v>
      </c>
    </row>
    <row r="8" spans="1:30" x14ac:dyDescent="0.2">
      <c r="C8" s="160" t="s">
        <v>1818</v>
      </c>
      <c r="D8" s="161">
        <f>DatosViolenciaGénero!C11</f>
        <v>0</v>
      </c>
    </row>
    <row r="9" spans="1:30" x14ac:dyDescent="0.2">
      <c r="C9" s="160" t="s">
        <v>1819</v>
      </c>
      <c r="D9" s="161">
        <f>DatosViolenciaGénero!C12</f>
        <v>1</v>
      </c>
    </row>
    <row r="10" spans="1:30" x14ac:dyDescent="0.2">
      <c r="C10" s="160" t="s">
        <v>1811</v>
      </c>
      <c r="D10" s="170">
        <f>DatosViolenciaGénero!C6</f>
        <v>9</v>
      </c>
    </row>
    <row r="11" spans="1:30" x14ac:dyDescent="0.2">
      <c r="C11" s="160" t="s">
        <v>1815</v>
      </c>
      <c r="D11" s="170">
        <f>DatosViolenciaGénero!C10</f>
        <v>0</v>
      </c>
    </row>
    <row r="20" spans="3:32" x14ac:dyDescent="0.2">
      <c r="C20" s="165"/>
      <c r="D20" s="165"/>
    </row>
    <row r="21" spans="3:32" x14ac:dyDescent="0.2">
      <c r="C21" s="166"/>
      <c r="D21" s="166"/>
    </row>
    <row r="22" spans="3:32" s="165" customFormat="1" ht="12.75" customHeight="1" x14ac:dyDescent="0.2">
      <c r="C22" s="153"/>
      <c r="D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3:32" s="166" customFormat="1" x14ac:dyDescent="0.2">
      <c r="C23" s="153"/>
      <c r="D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3:32" x14ac:dyDescent="0.2">
      <c r="AB24" s="153"/>
    </row>
    <row r="25" spans="3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cZX6yKBngUSEAnT3XrjaFonae6n1DKu9lG3bB3KgXGlqEJ9e9a0Gy5zJBklnAiwhzi5MXwL70TRAJWSyshb5Uw==" saltValue="R+PXEEKj1yWO+HxQb553j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030FC-032B-4212-8CB8-7851136C70AC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425781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425781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42578125" style="139" customWidth="1"/>
    <col min="26" max="26" width="2.7109375" style="139" customWidth="1"/>
    <col min="27" max="16384" width="11.42578125" style="106"/>
  </cols>
  <sheetData>
    <row r="1" spans="1:26" x14ac:dyDescent="0.2">
      <c r="A1" s="138"/>
      <c r="C1" s="212" t="s">
        <v>1820</v>
      </c>
      <c r="D1" s="212"/>
      <c r="E1" s="212"/>
      <c r="F1" s="138"/>
      <c r="H1" s="171"/>
      <c r="I1" s="171"/>
      <c r="J1" s="171"/>
      <c r="K1" s="138"/>
      <c r="P1" s="138"/>
      <c r="U1" s="138"/>
      <c r="Z1" s="138"/>
    </row>
    <row r="2" spans="1:26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.95" customHeight="1" x14ac:dyDescent="0.2">
      <c r="A3" s="130"/>
      <c r="B3" s="130"/>
      <c r="C3" s="130" t="s">
        <v>1821</v>
      </c>
      <c r="D3" s="130"/>
      <c r="E3" s="130"/>
      <c r="F3" s="130"/>
      <c r="G3" s="130"/>
      <c r="H3" s="130" t="s">
        <v>1822</v>
      </c>
      <c r="I3" s="130"/>
      <c r="J3" s="130"/>
      <c r="K3" s="130"/>
      <c r="L3" s="130"/>
      <c r="M3" s="130" t="s">
        <v>1810</v>
      </c>
      <c r="N3" s="130"/>
      <c r="O3" s="130"/>
      <c r="P3" s="130"/>
      <c r="Q3" s="130"/>
      <c r="R3" s="130" t="s">
        <v>1823</v>
      </c>
      <c r="S3" s="130"/>
      <c r="T3" s="130"/>
      <c r="U3" s="130"/>
      <c r="V3" s="130"/>
      <c r="W3" s="130" t="s">
        <v>1824</v>
      </c>
      <c r="X3" s="130"/>
      <c r="Y3" s="130"/>
      <c r="Z3" s="13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5" spans="1:26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</row>
  </sheetData>
  <sheetProtection algorithmName="SHA-512" hashValue="DGXS7DRPs8TYllUHX3oCZprqhTrR9vvJHvqOyKvcadQcExOK7ILDsH+VIqiYjHdGXVsI89biEUS0XtHg+O3g/A==" saltValue="luJBiL6sKm1n+U2NY+6lc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3D77D-608C-4CBA-8DBA-E6228DD7B6A3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4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4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4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4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4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4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4.28515625" style="139" customWidth="1"/>
    <col min="61" max="61" width="2.7109375" style="139" customWidth="1"/>
    <col min="62" max="16384" width="11.42578125" style="106"/>
  </cols>
  <sheetData>
    <row r="1" spans="1:61" x14ac:dyDescent="0.2">
      <c r="A1" s="138"/>
      <c r="C1" s="212" t="s">
        <v>1825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38"/>
      <c r="R1" s="171"/>
      <c r="S1" s="171"/>
      <c r="T1" s="171"/>
      <c r="U1" s="138"/>
      <c r="W1" s="171"/>
      <c r="X1" s="171"/>
      <c r="Y1" s="171"/>
      <c r="Z1" s="138"/>
      <c r="AB1" s="171"/>
      <c r="AC1" s="171"/>
      <c r="AD1" s="171"/>
      <c r="AE1" s="138"/>
      <c r="AG1" s="171"/>
      <c r="AH1" s="171"/>
      <c r="AI1" s="171"/>
      <c r="AJ1" s="138"/>
      <c r="AL1" s="171"/>
      <c r="AM1" s="171"/>
      <c r="AN1" s="171"/>
      <c r="AO1" s="138"/>
      <c r="AQ1" s="171"/>
      <c r="AR1" s="171"/>
      <c r="AS1" s="171"/>
      <c r="AT1" s="138"/>
      <c r="AV1" s="171"/>
      <c r="AW1" s="171"/>
      <c r="AX1" s="171"/>
      <c r="AY1" s="138"/>
      <c r="BA1" s="171"/>
      <c r="BB1" s="171"/>
      <c r="BC1" s="171"/>
      <c r="BD1" s="138"/>
      <c r="BF1" s="171"/>
      <c r="BG1" s="171"/>
      <c r="BH1" s="171"/>
      <c r="BI1" s="138"/>
    </row>
    <row r="2" spans="1:61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 ht="12.95" customHeight="1" x14ac:dyDescent="0.2">
      <c r="A3" s="130"/>
      <c r="B3" s="130"/>
      <c r="C3" s="130" t="s">
        <v>299</v>
      </c>
      <c r="D3" s="130"/>
      <c r="E3" s="130"/>
      <c r="F3" s="130"/>
      <c r="G3" s="130"/>
      <c r="H3" s="130" t="s">
        <v>1614</v>
      </c>
      <c r="I3" s="130"/>
      <c r="J3" s="130"/>
      <c r="K3" s="130"/>
      <c r="L3" s="130"/>
      <c r="M3" s="130" t="s">
        <v>1826</v>
      </c>
      <c r="N3" s="130"/>
      <c r="O3" s="130"/>
      <c r="P3" s="130"/>
      <c r="Q3" s="130"/>
      <c r="R3" s="130" t="s">
        <v>1827</v>
      </c>
      <c r="S3" s="130"/>
      <c r="T3" s="130"/>
      <c r="U3" s="130"/>
      <c r="V3" s="130"/>
      <c r="W3" s="130" t="s">
        <v>1828</v>
      </c>
      <c r="X3" s="130"/>
      <c r="Y3" s="130"/>
      <c r="Z3" s="130"/>
      <c r="AA3" s="130"/>
      <c r="AB3" s="130" t="s">
        <v>1618</v>
      </c>
      <c r="AC3" s="130"/>
      <c r="AD3" s="130"/>
      <c r="AE3" s="130"/>
      <c r="AF3" s="130"/>
      <c r="AG3" s="130" t="s">
        <v>1619</v>
      </c>
      <c r="AH3" s="130"/>
      <c r="AI3" s="130"/>
      <c r="AJ3" s="130"/>
      <c r="AK3" s="130"/>
      <c r="AL3" s="130" t="s">
        <v>1620</v>
      </c>
      <c r="AM3" s="130"/>
      <c r="AN3" s="130"/>
      <c r="AO3" s="130"/>
      <c r="AP3" s="130"/>
      <c r="AQ3" s="130" t="s">
        <v>1621</v>
      </c>
      <c r="AR3" s="130"/>
      <c r="AS3" s="130"/>
      <c r="AT3" s="130"/>
      <c r="AU3" s="130"/>
      <c r="AV3" s="130" t="s">
        <v>1810</v>
      </c>
      <c r="AW3" s="130"/>
      <c r="AX3" s="130"/>
      <c r="AY3" s="130"/>
      <c r="AZ3" s="130"/>
      <c r="BA3" s="130" t="s">
        <v>1622</v>
      </c>
      <c r="BB3" s="130"/>
      <c r="BC3" s="130"/>
      <c r="BD3" s="130"/>
      <c r="BE3" s="130"/>
      <c r="BF3" s="130" t="s">
        <v>312</v>
      </c>
      <c r="BG3" s="130"/>
      <c r="BH3" s="130"/>
      <c r="BI3" s="13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5" spans="1:6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  <c r="AA25" s="141"/>
      <c r="AB25" s="136" t="s">
        <v>1774</v>
      </c>
      <c r="AC25" s="137">
        <v>0</v>
      </c>
      <c r="AD25" s="141"/>
      <c r="AE25" s="141"/>
      <c r="AF25" s="141"/>
      <c r="AG25" s="136" t="s">
        <v>1774</v>
      </c>
      <c r="AH25" s="137">
        <v>0</v>
      </c>
      <c r="AI25" s="141"/>
      <c r="AJ25" s="141"/>
      <c r="AK25" s="141"/>
      <c r="AL25" s="136" t="s">
        <v>1774</v>
      </c>
      <c r="AM25" s="137">
        <v>0</v>
      </c>
      <c r="AN25" s="141"/>
      <c r="AO25" s="141"/>
      <c r="AP25" s="141"/>
      <c r="AQ25" s="136" t="s">
        <v>1774</v>
      </c>
      <c r="AR25" s="137">
        <v>0</v>
      </c>
      <c r="AS25" s="141"/>
      <c r="AT25" s="141"/>
      <c r="AU25" s="141"/>
      <c r="AV25" s="136" t="s">
        <v>1774</v>
      </c>
      <c r="AW25" s="137">
        <v>0</v>
      </c>
      <c r="AX25" s="141"/>
      <c r="AY25" s="141"/>
      <c r="AZ25" s="141"/>
      <c r="BA25" s="136" t="s">
        <v>1774</v>
      </c>
      <c r="BB25" s="137">
        <v>0</v>
      </c>
      <c r="BC25" s="141"/>
      <c r="BD25" s="141"/>
      <c r="BE25" s="141"/>
      <c r="BF25" s="136" t="s">
        <v>1774</v>
      </c>
      <c r="BG25" s="137">
        <v>0</v>
      </c>
      <c r="BH25" s="141"/>
      <c r="BI25" s="141"/>
    </row>
  </sheetData>
  <sheetProtection algorithmName="SHA-512" hashValue="fY1qYDhL8hwomw8ZdxYuDnJp1HswArWbdU+fTVyD1blGXeMRmI64GVonEfUjSjQxgaF6KnDNyy1igNCpvucLSw==" saltValue="0nkyReyoFUiT5uCnCIwKO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BCBD7-0AC9-4C5B-9DA8-6670248B6CF6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7" width="11.42578125" style="139"/>
    <col min="18" max="18" width="11.42578125" style="90"/>
    <col min="19" max="19" width="2.7109375" style="139" customWidth="1"/>
    <col min="20" max="20" width="7.85546875" style="139" customWidth="1"/>
    <col min="21" max="25" width="11.42578125" style="139"/>
    <col min="26" max="16384" width="11.42578125" style="90"/>
  </cols>
  <sheetData>
    <row r="1" spans="1:26" x14ac:dyDescent="0.2">
      <c r="A1" s="138"/>
      <c r="C1" s="212" t="s">
        <v>1829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71"/>
      <c r="Q1" s="171"/>
      <c r="S1" s="138"/>
      <c r="U1" s="171"/>
      <c r="V1" s="171"/>
      <c r="W1" s="171"/>
      <c r="X1" s="171"/>
      <c r="Y1" s="171"/>
    </row>
    <row r="3" spans="1:26" x14ac:dyDescent="0.2">
      <c r="A3" s="130"/>
      <c r="B3" s="130"/>
      <c r="C3" s="130" t="s">
        <v>1810</v>
      </c>
      <c r="D3" s="130"/>
      <c r="E3" s="130"/>
      <c r="F3" s="130"/>
      <c r="G3" s="130"/>
      <c r="H3" s="130" t="s">
        <v>1830</v>
      </c>
      <c r="I3" s="130"/>
      <c r="J3" s="130"/>
      <c r="K3" s="130"/>
      <c r="L3" s="130"/>
      <c r="M3" s="130" t="s">
        <v>1032</v>
      </c>
      <c r="N3" s="130"/>
      <c r="O3" s="130"/>
      <c r="P3" s="130"/>
      <c r="Q3" s="130"/>
      <c r="S3" s="130"/>
      <c r="T3" s="130"/>
      <c r="U3" s="130" t="s">
        <v>1033</v>
      </c>
      <c r="V3" s="130"/>
      <c r="W3" s="130"/>
      <c r="X3" s="130"/>
      <c r="Y3" s="130"/>
    </row>
    <row r="5" spans="1:26" ht="36" x14ac:dyDescent="0.2">
      <c r="M5" s="172" t="s">
        <v>1179</v>
      </c>
      <c r="N5" s="172" t="s">
        <v>1180</v>
      </c>
      <c r="O5" s="172" t="s">
        <v>1181</v>
      </c>
      <c r="P5" s="172" t="s">
        <v>1182</v>
      </c>
      <c r="Q5" s="172" t="s">
        <v>610</v>
      </c>
      <c r="R5" s="172" t="s">
        <v>1183</v>
      </c>
      <c r="S5" s="173"/>
      <c r="U5" s="174" t="s">
        <v>1179</v>
      </c>
      <c r="V5" s="174" t="s">
        <v>1180</v>
      </c>
      <c r="W5" s="174" t="s">
        <v>1181</v>
      </c>
      <c r="X5" s="174" t="s">
        <v>1182</v>
      </c>
      <c r="Y5" s="174" t="s">
        <v>610</v>
      </c>
      <c r="Z5" s="174" t="s">
        <v>1183</v>
      </c>
    </row>
    <row r="6" spans="1:26" x14ac:dyDescent="0.2">
      <c r="M6" s="175">
        <f>DatosMedioAmbiente!C53</f>
        <v>0</v>
      </c>
      <c r="N6" s="175">
        <f>DatosMedioAmbiente!C55</f>
        <v>8</v>
      </c>
      <c r="O6" s="175">
        <f>DatosMedioAmbiente!C57</f>
        <v>0</v>
      </c>
      <c r="P6" s="175">
        <f>DatosMedioAmbiente!C59</f>
        <v>2</v>
      </c>
      <c r="Q6" s="175">
        <f>DatosMedioAmbiente!C61</f>
        <v>2</v>
      </c>
      <c r="R6" s="175">
        <f>DatosMedioAmbiente!C63</f>
        <v>9</v>
      </c>
      <c r="S6" s="173"/>
      <c r="U6" s="176">
        <f>DatosMedioAmbiente!C54</f>
        <v>2</v>
      </c>
      <c r="V6" s="176">
        <f>DatosMedioAmbiente!C56</f>
        <v>2</v>
      </c>
      <c r="W6" s="176">
        <f>DatosMedioAmbiente!C58</f>
        <v>0</v>
      </c>
      <c r="X6" s="176">
        <f>DatosMedioAmbiente!C60</f>
        <v>0</v>
      </c>
      <c r="Y6" s="176">
        <f>DatosMedioAmbiente!C62</f>
        <v>2</v>
      </c>
      <c r="Z6" s="176">
        <f>DatosMedioAmbiente!C64</f>
        <v>4</v>
      </c>
    </row>
    <row r="25" spans="1:20" s="90" customFormat="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9"/>
      <c r="N25" s="139"/>
      <c r="O25" s="139"/>
      <c r="Q25" s="141"/>
      <c r="R25" s="139"/>
      <c r="S25" s="139"/>
      <c r="T25" s="139"/>
    </row>
  </sheetData>
  <sheetProtection algorithmName="SHA-512" hashValue="3nKH5Tn/jQHeWqsIORgWS24YRmVp+wAj1p8OlJKaunNbAEYSkc+TWuKsoJuJ4k8gHzQD1JHLEVK9CWYz1fYWXA==" saltValue="F/+XeMwgrxOJem0b+Q1hJ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5ED6-E3A6-4776-815B-B9D91F9975AB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0" customWidth="1"/>
    <col min="19" max="20" width="25.140625" style="90" customWidth="1"/>
    <col min="21" max="21" width="14.42578125" style="90" customWidth="1"/>
    <col min="22" max="22" width="20.42578125" style="90" customWidth="1"/>
    <col min="23" max="23" width="16.7109375" style="90" customWidth="1"/>
    <col min="24" max="24" width="5.28515625" style="90" customWidth="1"/>
    <col min="25" max="25" width="4" style="90" customWidth="1"/>
    <col min="26" max="26" width="13.7109375" style="90" customWidth="1"/>
    <col min="27" max="27" width="22.140625" style="90" customWidth="1"/>
    <col min="28" max="16384" width="11.5703125" style="90"/>
  </cols>
  <sheetData>
    <row r="1" spans="1:61" s="103" customFormat="1" ht="89.25" x14ac:dyDescent="0.25">
      <c r="A1" s="103" t="s">
        <v>1681</v>
      </c>
      <c r="B1" s="103" t="s">
        <v>1682</v>
      </c>
      <c r="C1" s="103" t="s">
        <v>1683</v>
      </c>
      <c r="D1" s="103" t="s">
        <v>1684</v>
      </c>
      <c r="E1" s="103" t="s">
        <v>1685</v>
      </c>
      <c r="F1" s="103" t="s">
        <v>1686</v>
      </c>
      <c r="G1" s="103" t="s">
        <v>1687</v>
      </c>
      <c r="H1" s="103" t="s">
        <v>1688</v>
      </c>
      <c r="I1" s="103" t="s">
        <v>1689</v>
      </c>
      <c r="J1" s="103" t="s">
        <v>1690</v>
      </c>
      <c r="K1" s="103" t="s">
        <v>1691</v>
      </c>
      <c r="L1" s="103" t="s">
        <v>1692</v>
      </c>
      <c r="M1" s="103" t="s">
        <v>1693</v>
      </c>
      <c r="N1" s="103" t="s">
        <v>1694</v>
      </c>
      <c r="O1" s="103" t="s">
        <v>1695</v>
      </c>
      <c r="P1" s="103" t="s">
        <v>1696</v>
      </c>
      <c r="Q1" s="103" t="s">
        <v>1697</v>
      </c>
      <c r="R1" s="103" t="s">
        <v>1698</v>
      </c>
      <c r="S1" s="103" t="s">
        <v>1699</v>
      </c>
      <c r="T1" s="103" t="s">
        <v>1700</v>
      </c>
      <c r="U1" s="103" t="s">
        <v>1701</v>
      </c>
      <c r="V1" s="103" t="s">
        <v>1702</v>
      </c>
      <c r="W1" s="103" t="s">
        <v>1703</v>
      </c>
      <c r="AA1" s="103" t="s">
        <v>1704</v>
      </c>
      <c r="AB1" s="103" t="s">
        <v>1705</v>
      </c>
      <c r="AC1" s="103" t="s">
        <v>1706</v>
      </c>
      <c r="AD1" s="103" t="s">
        <v>1707</v>
      </c>
      <c r="AE1" s="103" t="s">
        <v>1708</v>
      </c>
      <c r="AF1" s="103" t="s">
        <v>1709</v>
      </c>
      <c r="AI1" s="103" t="s">
        <v>1710</v>
      </c>
      <c r="AL1" s="103" t="s">
        <v>1711</v>
      </c>
      <c r="AM1" s="103" t="s">
        <v>1712</v>
      </c>
      <c r="AN1" s="103" t="s">
        <v>1713</v>
      </c>
      <c r="AO1" s="103" t="s">
        <v>1714</v>
      </c>
      <c r="AP1" s="103" t="s">
        <v>1715</v>
      </c>
      <c r="AQ1" s="103" t="s">
        <v>1716</v>
      </c>
      <c r="AR1" s="103" t="s">
        <v>1717</v>
      </c>
      <c r="AS1" s="103" t="s">
        <v>1718</v>
      </c>
      <c r="AT1" s="103" t="s">
        <v>1719</v>
      </c>
      <c r="AU1" s="103" t="s">
        <v>1720</v>
      </c>
      <c r="AV1" s="103" t="s">
        <v>1721</v>
      </c>
      <c r="AW1" s="103" t="s">
        <v>1722</v>
      </c>
      <c r="AX1" s="103" t="s">
        <v>1723</v>
      </c>
      <c r="AY1" s="103" t="s">
        <v>1724</v>
      </c>
      <c r="AZ1" s="103" t="s">
        <v>1725</v>
      </c>
      <c r="BA1" s="103" t="s">
        <v>1726</v>
      </c>
      <c r="BB1" s="103" t="s">
        <v>1727</v>
      </c>
      <c r="BC1" s="103" t="s">
        <v>1728</v>
      </c>
      <c r="BD1" s="103" t="s">
        <v>1729</v>
      </c>
      <c r="BE1" s="103" t="s">
        <v>1730</v>
      </c>
      <c r="BF1" s="103" t="s">
        <v>1731</v>
      </c>
      <c r="BG1" s="103" t="s">
        <v>1732</v>
      </c>
      <c r="BH1" s="103" t="s">
        <v>1733</v>
      </c>
      <c r="BI1" s="103" t="s">
        <v>1734</v>
      </c>
    </row>
    <row r="2" spans="1:61" x14ac:dyDescent="0.2">
      <c r="A2" s="90" t="s">
        <v>1283</v>
      </c>
      <c r="B2" s="90" t="s">
        <v>1753</v>
      </c>
      <c r="C2" s="90" t="s">
        <v>1741</v>
      </c>
      <c r="D2" s="90" t="s">
        <v>1624</v>
      </c>
      <c r="E2" s="90" t="s">
        <v>1624</v>
      </c>
      <c r="F2" s="90" t="s">
        <v>1634</v>
      </c>
      <c r="G2" s="90" t="s">
        <v>1625</v>
      </c>
      <c r="H2" s="90" t="s">
        <v>1625</v>
      </c>
      <c r="I2" s="90" t="s">
        <v>1624</v>
      </c>
      <c r="J2" s="90" t="s">
        <v>1624</v>
      </c>
      <c r="K2" s="90" t="s">
        <v>1624</v>
      </c>
      <c r="L2" s="90" t="s">
        <v>1624</v>
      </c>
      <c r="M2" s="90" t="s">
        <v>1648</v>
      </c>
      <c r="O2" s="90" t="s">
        <v>1624</v>
      </c>
      <c r="P2" s="90" t="s">
        <v>1671</v>
      </c>
      <c r="Q2" s="90" t="s">
        <v>1671</v>
      </c>
      <c r="R2" s="90" t="s">
        <v>1035</v>
      </c>
      <c r="S2" s="90" t="s">
        <v>1671</v>
      </c>
      <c r="T2" s="90" t="s">
        <v>1671</v>
      </c>
      <c r="V2" s="90" t="s">
        <v>24</v>
      </c>
      <c r="W2" s="90" t="s">
        <v>108</v>
      </c>
      <c r="AA2" s="90" t="s">
        <v>1127</v>
      </c>
      <c r="AB2" s="90" t="s">
        <v>1127</v>
      </c>
      <c r="AC2" s="90" t="s">
        <v>1133</v>
      </c>
      <c r="AD2" s="90" t="s">
        <v>642</v>
      </c>
      <c r="AE2" s="90" t="s">
        <v>1179</v>
      </c>
      <c r="AF2" s="90" t="s">
        <v>1189</v>
      </c>
      <c r="AI2" s="90" t="s">
        <v>224</v>
      </c>
      <c r="AL2" s="90" t="s">
        <v>642</v>
      </c>
      <c r="AM2" s="90" t="s">
        <v>642</v>
      </c>
      <c r="AN2" s="90" t="s">
        <v>642</v>
      </c>
      <c r="AO2" s="90" t="s">
        <v>642</v>
      </c>
      <c r="AT2" s="90" t="s">
        <v>644</v>
      </c>
      <c r="AV2" s="90" t="s">
        <v>642</v>
      </c>
      <c r="AW2" s="90" t="s">
        <v>1180</v>
      </c>
      <c r="AX2" s="90" t="s">
        <v>1179</v>
      </c>
      <c r="AY2" s="90" t="s">
        <v>15</v>
      </c>
      <c r="AZ2" s="90" t="s">
        <v>1004</v>
      </c>
      <c r="BA2" s="90" t="s">
        <v>1798</v>
      </c>
      <c r="BC2" s="90" t="s">
        <v>974</v>
      </c>
      <c r="BD2" s="90" t="s">
        <v>329</v>
      </c>
      <c r="BE2" s="90" t="s">
        <v>1662</v>
      </c>
      <c r="BH2" s="90" t="s">
        <v>1138</v>
      </c>
      <c r="BI2" s="90" t="s">
        <v>1143</v>
      </c>
    </row>
    <row r="3" spans="1:61" x14ac:dyDescent="0.2">
      <c r="A3" s="90" t="s">
        <v>1759</v>
      </c>
      <c r="B3" s="90" t="s">
        <v>1754</v>
      </c>
      <c r="C3" s="90" t="s">
        <v>1742</v>
      </c>
      <c r="D3" s="90" t="s">
        <v>1625</v>
      </c>
      <c r="E3" s="90" t="s">
        <v>1625</v>
      </c>
      <c r="F3" s="90" t="s">
        <v>1648</v>
      </c>
      <c r="G3" s="90" t="s">
        <v>1639</v>
      </c>
      <c r="H3" s="90" t="s">
        <v>1638</v>
      </c>
      <c r="I3" s="90" t="s">
        <v>1625</v>
      </c>
      <c r="J3" s="90" t="s">
        <v>1626</v>
      </c>
      <c r="K3" s="90" t="s">
        <v>1628</v>
      </c>
      <c r="L3" s="90" t="s">
        <v>1625</v>
      </c>
      <c r="O3" s="90" t="s">
        <v>1625</v>
      </c>
      <c r="P3" s="90" t="s">
        <v>1626</v>
      </c>
      <c r="Q3" s="90" t="s">
        <v>1673</v>
      </c>
      <c r="R3" s="90" t="s">
        <v>1037</v>
      </c>
      <c r="S3" s="90" t="s">
        <v>1626</v>
      </c>
      <c r="T3" s="90" t="s">
        <v>1626</v>
      </c>
      <c r="V3" s="90" t="s">
        <v>25</v>
      </c>
      <c r="W3" s="90" t="s">
        <v>109</v>
      </c>
      <c r="AA3" s="90" t="s">
        <v>1128</v>
      </c>
      <c r="AB3" s="90" t="s">
        <v>1132</v>
      </c>
      <c r="AC3" s="90" t="s">
        <v>1134</v>
      </c>
      <c r="AD3" s="90" t="s">
        <v>644</v>
      </c>
      <c r="AE3" s="90" t="s">
        <v>1180</v>
      </c>
      <c r="AF3" s="90" t="s">
        <v>1122</v>
      </c>
      <c r="AI3" s="90" t="s">
        <v>225</v>
      </c>
      <c r="AL3" s="90" t="s">
        <v>644</v>
      </c>
      <c r="AM3" s="90" t="s">
        <v>644</v>
      </c>
      <c r="AN3" s="90" t="s">
        <v>644</v>
      </c>
      <c r="AO3" s="90" t="s">
        <v>644</v>
      </c>
      <c r="AT3" s="90" t="s">
        <v>652</v>
      </c>
      <c r="AV3" s="90" t="s">
        <v>644</v>
      </c>
      <c r="AW3" s="90" t="s">
        <v>1182</v>
      </c>
      <c r="AX3" s="90" t="s">
        <v>1180</v>
      </c>
      <c r="AY3" s="90" t="s">
        <v>999</v>
      </c>
      <c r="AZ3" s="90" t="s">
        <v>1005</v>
      </c>
      <c r="BA3" s="90" t="s">
        <v>1799</v>
      </c>
      <c r="BC3" s="90" t="s">
        <v>975</v>
      </c>
      <c r="BD3" s="90" t="s">
        <v>956</v>
      </c>
      <c r="BE3" s="90" t="s">
        <v>1663</v>
      </c>
    </row>
    <row r="4" spans="1:61" x14ac:dyDescent="0.2">
      <c r="A4" s="90" t="s">
        <v>1760</v>
      </c>
      <c r="B4" s="90" t="s">
        <v>104</v>
      </c>
      <c r="C4" s="90" t="s">
        <v>1743</v>
      </c>
      <c r="D4" s="90" t="s">
        <v>1626</v>
      </c>
      <c r="E4" s="90" t="s">
        <v>1628</v>
      </c>
      <c r="F4" s="90" t="s">
        <v>106</v>
      </c>
      <c r="G4" s="90" t="s">
        <v>106</v>
      </c>
      <c r="H4" s="90" t="s">
        <v>1639</v>
      </c>
      <c r="I4" s="90" t="s">
        <v>1632</v>
      </c>
      <c r="J4" s="90" t="s">
        <v>970</v>
      </c>
      <c r="K4" s="90" t="s">
        <v>970</v>
      </c>
      <c r="L4" s="90" t="s">
        <v>1628</v>
      </c>
      <c r="O4" s="90" t="s">
        <v>1626</v>
      </c>
      <c r="P4" s="90" t="s">
        <v>1673</v>
      </c>
      <c r="Q4" s="90" t="s">
        <v>1676</v>
      </c>
      <c r="R4" s="90" t="s">
        <v>1038</v>
      </c>
      <c r="S4" s="90" t="s">
        <v>1676</v>
      </c>
      <c r="T4" s="90" t="s">
        <v>1674</v>
      </c>
      <c r="V4" s="90" t="s">
        <v>26</v>
      </c>
      <c r="W4" s="90" t="s">
        <v>1767</v>
      </c>
      <c r="AC4" s="90" t="s">
        <v>1135</v>
      </c>
      <c r="AD4" s="90" t="s">
        <v>646</v>
      </c>
      <c r="AE4" s="90" t="s">
        <v>1181</v>
      </c>
      <c r="AF4" s="90" t="s">
        <v>1190</v>
      </c>
      <c r="AI4" s="90" t="s">
        <v>233</v>
      </c>
      <c r="AL4" s="90" t="s">
        <v>646</v>
      </c>
      <c r="AM4" s="90" t="s">
        <v>646</v>
      </c>
      <c r="AN4" s="90" t="s">
        <v>646</v>
      </c>
      <c r="AO4" s="90" t="s">
        <v>646</v>
      </c>
      <c r="AV4" s="90" t="s">
        <v>646</v>
      </c>
      <c r="AW4" s="90" t="s">
        <v>610</v>
      </c>
      <c r="AX4" s="90" t="s">
        <v>610</v>
      </c>
      <c r="AY4" s="90" t="s">
        <v>1000</v>
      </c>
      <c r="AZ4" s="90" t="s">
        <v>1006</v>
      </c>
      <c r="BC4" s="90" t="s">
        <v>981</v>
      </c>
      <c r="BD4" s="90" t="s">
        <v>957</v>
      </c>
      <c r="BE4" s="90" t="s">
        <v>1664</v>
      </c>
    </row>
    <row r="5" spans="1:61" x14ac:dyDescent="0.2">
      <c r="A5" s="90" t="s">
        <v>1026</v>
      </c>
      <c r="B5" s="90" t="s">
        <v>105</v>
      </c>
      <c r="C5" s="90" t="s">
        <v>169</v>
      </c>
      <c r="D5" s="90" t="s">
        <v>1628</v>
      </c>
      <c r="E5" s="90" t="s">
        <v>970</v>
      </c>
      <c r="H5" s="90" t="s">
        <v>1642</v>
      </c>
      <c r="I5" s="90" t="s">
        <v>970</v>
      </c>
      <c r="J5" s="90" t="s">
        <v>1639</v>
      </c>
      <c r="K5" s="90" t="s">
        <v>1637</v>
      </c>
      <c r="L5" s="90" t="s">
        <v>970</v>
      </c>
      <c r="O5" s="90" t="s">
        <v>970</v>
      </c>
      <c r="P5" s="90" t="s">
        <v>1676</v>
      </c>
      <c r="R5" s="90" t="s">
        <v>1039</v>
      </c>
      <c r="T5" s="90" t="s">
        <v>1676</v>
      </c>
      <c r="V5" s="90" t="s">
        <v>27</v>
      </c>
      <c r="AC5" s="90" t="s">
        <v>1136</v>
      </c>
      <c r="AD5" s="90" t="s">
        <v>648</v>
      </c>
      <c r="AE5" s="90" t="s">
        <v>610</v>
      </c>
      <c r="AI5" s="90" t="s">
        <v>236</v>
      </c>
      <c r="AL5" s="90" t="s">
        <v>650</v>
      </c>
      <c r="AM5" s="90" t="s">
        <v>650</v>
      </c>
      <c r="AN5" s="90" t="s">
        <v>648</v>
      </c>
      <c r="AO5" s="90" t="s">
        <v>650</v>
      </c>
      <c r="AV5" s="90" t="s">
        <v>650</v>
      </c>
      <c r="AW5" s="90" t="s">
        <v>1183</v>
      </c>
      <c r="AX5" s="90" t="s">
        <v>1183</v>
      </c>
      <c r="AY5" s="90" t="s">
        <v>1001</v>
      </c>
      <c r="AZ5" s="90" t="s">
        <v>1007</v>
      </c>
      <c r="BC5" s="90" t="s">
        <v>982</v>
      </c>
      <c r="BD5" s="90" t="s">
        <v>958</v>
      </c>
      <c r="BE5" s="90" t="s">
        <v>1804</v>
      </c>
    </row>
    <row r="6" spans="1:61" x14ac:dyDescent="0.2">
      <c r="C6" s="90" t="s">
        <v>1744</v>
      </c>
      <c r="D6" s="90" t="s">
        <v>1632</v>
      </c>
      <c r="E6" s="90" t="s">
        <v>1637</v>
      </c>
      <c r="H6" s="90" t="s">
        <v>106</v>
      </c>
      <c r="I6" s="90" t="s">
        <v>1638</v>
      </c>
      <c r="J6" s="90" t="s">
        <v>1642</v>
      </c>
      <c r="L6" s="90" t="s">
        <v>1637</v>
      </c>
      <c r="O6" s="90" t="s">
        <v>1638</v>
      </c>
      <c r="R6" s="90" t="s">
        <v>1040</v>
      </c>
      <c r="V6" s="90" t="s">
        <v>28</v>
      </c>
      <c r="AD6" s="90" t="s">
        <v>650</v>
      </c>
      <c r="AE6" s="90" t="s">
        <v>1183</v>
      </c>
      <c r="AI6" s="90" t="s">
        <v>237</v>
      </c>
      <c r="AL6" s="90" t="s">
        <v>652</v>
      </c>
      <c r="AM6" s="90" t="s">
        <v>652</v>
      </c>
      <c r="AN6" s="90" t="s">
        <v>650</v>
      </c>
      <c r="AO6" s="90" t="s">
        <v>652</v>
      </c>
      <c r="AV6" s="90" t="s">
        <v>652</v>
      </c>
      <c r="AY6" s="90" t="s">
        <v>1002</v>
      </c>
      <c r="AZ6" s="90" t="s">
        <v>1002</v>
      </c>
      <c r="BC6" s="90" t="s">
        <v>984</v>
      </c>
      <c r="BD6" s="90" t="s">
        <v>959</v>
      </c>
      <c r="BE6" s="90" t="s">
        <v>1016</v>
      </c>
    </row>
    <row r="7" spans="1:61" x14ac:dyDescent="0.2">
      <c r="C7" s="90" t="s">
        <v>1745</v>
      </c>
      <c r="D7" s="90" t="s">
        <v>970</v>
      </c>
      <c r="E7" s="90" t="s">
        <v>1638</v>
      </c>
      <c r="I7" s="90" t="s">
        <v>1639</v>
      </c>
      <c r="J7" s="90" t="s">
        <v>1644</v>
      </c>
      <c r="L7" s="90" t="s">
        <v>1640</v>
      </c>
      <c r="O7" s="90" t="s">
        <v>1639</v>
      </c>
      <c r="R7" s="90" t="s">
        <v>1041</v>
      </c>
      <c r="AD7" s="90" t="s">
        <v>652</v>
      </c>
      <c r="AI7" s="90" t="s">
        <v>106</v>
      </c>
      <c r="AN7" s="90" t="s">
        <v>652</v>
      </c>
      <c r="BC7" s="90" t="s">
        <v>972</v>
      </c>
      <c r="BD7" s="90" t="s">
        <v>960</v>
      </c>
      <c r="BE7" s="90" t="s">
        <v>1667</v>
      </c>
    </row>
    <row r="8" spans="1:61" x14ac:dyDescent="0.2">
      <c r="C8" s="90" t="s">
        <v>1746</v>
      </c>
      <c r="D8" s="90" t="s">
        <v>1639</v>
      </c>
      <c r="E8" s="90" t="s">
        <v>1642</v>
      </c>
      <c r="I8" s="90" t="s">
        <v>1642</v>
      </c>
      <c r="J8" s="90" t="s">
        <v>106</v>
      </c>
      <c r="L8" s="90" t="s">
        <v>1641</v>
      </c>
      <c r="O8" s="90" t="s">
        <v>1642</v>
      </c>
      <c r="R8" s="90" t="s">
        <v>1042</v>
      </c>
      <c r="AD8" s="90" t="s">
        <v>654</v>
      </c>
      <c r="BD8" s="90" t="s">
        <v>513</v>
      </c>
    </row>
    <row r="9" spans="1:61" x14ac:dyDescent="0.2">
      <c r="C9" s="90" t="s">
        <v>204</v>
      </c>
      <c r="D9" s="90" t="s">
        <v>1642</v>
      </c>
      <c r="I9" s="90" t="s">
        <v>1644</v>
      </c>
      <c r="O9" s="90" t="s">
        <v>1644</v>
      </c>
      <c r="R9" s="90" t="s">
        <v>1044</v>
      </c>
      <c r="BD9" s="90" t="s">
        <v>961</v>
      </c>
    </row>
    <row r="10" spans="1:61" x14ac:dyDescent="0.2">
      <c r="C10" s="90" t="s">
        <v>1747</v>
      </c>
      <c r="D10" s="90" t="s">
        <v>1648</v>
      </c>
      <c r="I10" s="90" t="s">
        <v>106</v>
      </c>
      <c r="O10" s="90" t="s">
        <v>106</v>
      </c>
      <c r="BD10" s="90" t="s">
        <v>646</v>
      </c>
    </row>
    <row r="11" spans="1:61" x14ac:dyDescent="0.2">
      <c r="C11" s="90" t="s">
        <v>284</v>
      </c>
      <c r="D11" s="90" t="s">
        <v>106</v>
      </c>
      <c r="BD11" s="90" t="s">
        <v>963</v>
      </c>
    </row>
    <row r="12" spans="1:61" x14ac:dyDescent="0.2">
      <c r="BD12" s="90" t="s">
        <v>964</v>
      </c>
    </row>
    <row r="13" spans="1:61" x14ac:dyDescent="0.2">
      <c r="BD13" s="90" t="s">
        <v>106</v>
      </c>
    </row>
    <row r="14" spans="1:61" x14ac:dyDescent="0.2">
      <c r="BD14" s="90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13D2D-E5EC-4EBB-810C-D33CCF1C71D7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SUM(DatosViolenciaGénero!C63:C69)</f>
        <v>244</v>
      </c>
      <c r="D4" s="98">
        <f>SUM(DatosViolenciaGénero!D63:D69)</f>
        <v>103</v>
      </c>
    </row>
    <row r="5" spans="2:4" x14ac:dyDescent="0.2">
      <c r="B5" s="97" t="s">
        <v>1626</v>
      </c>
      <c r="C5" s="98">
        <f>SUM(DatosViolenciaGénero!C70:C73)</f>
        <v>3</v>
      </c>
      <c r="D5" s="98">
        <f>SUM(DatosViolenciaGénero!D70:D73)</f>
        <v>7</v>
      </c>
    </row>
    <row r="6" spans="2:4" ht="12.75" customHeight="1" x14ac:dyDescent="0.2">
      <c r="B6" s="97" t="s">
        <v>1672</v>
      </c>
      <c r="C6" s="98">
        <f>DatosViolenciaGénero!C74</f>
        <v>0</v>
      </c>
      <c r="D6" s="98">
        <f>DatosViolenciaGénero!D74</f>
        <v>0</v>
      </c>
    </row>
    <row r="7" spans="2:4" ht="12.75" customHeight="1" x14ac:dyDescent="0.2">
      <c r="B7" s="97" t="s">
        <v>1673</v>
      </c>
      <c r="C7" s="98">
        <f>SUM(DatosViolenciaGénero!C75:C77)</f>
        <v>0</v>
      </c>
      <c r="D7" s="98">
        <f>SUM(DatosViolenciaGénero!D75:D77)</f>
        <v>0</v>
      </c>
    </row>
    <row r="8" spans="2:4" ht="12.75" customHeight="1" x14ac:dyDescent="0.2">
      <c r="B8" s="97" t="s">
        <v>1674</v>
      </c>
      <c r="C8" s="98">
        <f>DatosViolenciaGénero!C81</f>
        <v>0</v>
      </c>
      <c r="D8" s="98">
        <f>DatosViolenciaGénero!D81</f>
        <v>1</v>
      </c>
    </row>
    <row r="9" spans="2:4" ht="12.75" customHeight="1" x14ac:dyDescent="0.2">
      <c r="B9" s="97" t="s">
        <v>1675</v>
      </c>
      <c r="C9" s="98">
        <f>DatosViolenciaGénero!C78</f>
        <v>0</v>
      </c>
      <c r="D9" s="98">
        <f>DatosViolenciaGénero!D78</f>
        <v>0</v>
      </c>
    </row>
    <row r="10" spans="2:4" ht="12.75" customHeight="1" x14ac:dyDescent="0.2">
      <c r="B10" s="97" t="s">
        <v>1676</v>
      </c>
      <c r="C10" s="98">
        <f>SUM(DatosViolenciaGénero!C79:C80)</f>
        <v>48</v>
      </c>
      <c r="D10" s="98">
        <f>SUM(DatosViolenciaGénero!D79:D80)</f>
        <v>70</v>
      </c>
    </row>
    <row r="14" spans="2:4" ht="12.95" customHeight="1" thickTop="1" thickBot="1" x14ac:dyDescent="0.25">
      <c r="B14" s="218" t="s">
        <v>1680</v>
      </c>
      <c r="C14" s="218"/>
    </row>
    <row r="15" spans="2:4" ht="13.5" thickTop="1" x14ac:dyDescent="0.2">
      <c r="B15" s="99" t="s">
        <v>1678</v>
      </c>
      <c r="C15" s="100">
        <f>DatosViolenciaGénero!C38</f>
        <v>9</v>
      </c>
    </row>
    <row r="16" spans="2:4" ht="13.5" thickBot="1" x14ac:dyDescent="0.25">
      <c r="B16" s="101" t="s">
        <v>1679</v>
      </c>
      <c r="C16" s="102">
        <f>DatosViolenciaGénero!C39</f>
        <v>86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5AC6E-9CC7-46B1-9B83-86F4B7196CDD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SUM(DatosViolenciaDoméstica!C48:C54)</f>
        <v>48</v>
      </c>
      <c r="D4" s="98">
        <f>SUM(DatosViolenciaDoméstica!D48:D54)</f>
        <v>34</v>
      </c>
    </row>
    <row r="5" spans="2:4" x14ac:dyDescent="0.2">
      <c r="B5" s="97" t="s">
        <v>1626</v>
      </c>
      <c r="C5" s="98">
        <f>SUM(DatosViolenciaDoméstica!C55:C58)</f>
        <v>1</v>
      </c>
      <c r="D5" s="98">
        <f>SUM(DatosViolenciaDoméstica!D55:D58)</f>
        <v>0</v>
      </c>
    </row>
    <row r="6" spans="2:4" ht="12.75" customHeight="1" x14ac:dyDescent="0.2">
      <c r="B6" s="97" t="s">
        <v>1672</v>
      </c>
      <c r="C6" s="98">
        <f>DatosViolenciaDoméstica!C59</f>
        <v>0</v>
      </c>
      <c r="D6" s="98">
        <f>DatosViolenciaDoméstica!D59</f>
        <v>0</v>
      </c>
    </row>
    <row r="7" spans="2:4" ht="12.75" customHeight="1" x14ac:dyDescent="0.2">
      <c r="B7" s="97" t="s">
        <v>1673</v>
      </c>
      <c r="C7" s="98">
        <f>SUM(DatosViolenciaDoméstica!C60:C62)</f>
        <v>2</v>
      </c>
      <c r="D7" s="98">
        <f>SUM(DatosViolenciaDoméstica!D60:D62)</f>
        <v>1</v>
      </c>
    </row>
    <row r="8" spans="2:4" ht="12.75" customHeight="1" x14ac:dyDescent="0.2">
      <c r="B8" s="97" t="s">
        <v>1674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">
      <c r="B9" s="97" t="s">
        <v>1675</v>
      </c>
      <c r="C9" s="98">
        <f>DatosViolenciaDoméstica!C63</f>
        <v>0</v>
      </c>
      <c r="D9" s="98">
        <f>DatosViolenciaDoméstica!D63</f>
        <v>0</v>
      </c>
    </row>
    <row r="10" spans="2:4" ht="12.75" customHeight="1" x14ac:dyDescent="0.2">
      <c r="B10" s="97" t="s">
        <v>1676</v>
      </c>
      <c r="C10" s="98">
        <f>SUM(DatosViolenciaDoméstica!C64:C65)</f>
        <v>3</v>
      </c>
      <c r="D10" s="98">
        <f>SUM(DatosViolenciaDoméstica!D64:D65)</f>
        <v>2</v>
      </c>
    </row>
    <row r="14" spans="2:4" ht="12.95" customHeight="1" thickTop="1" thickBot="1" x14ac:dyDescent="0.25">
      <c r="B14" s="218" t="s">
        <v>1677</v>
      </c>
      <c r="C14" s="218"/>
    </row>
    <row r="15" spans="2:4" ht="13.5" thickTop="1" x14ac:dyDescent="0.2">
      <c r="B15" s="99" t="s">
        <v>1678</v>
      </c>
      <c r="C15" s="100">
        <f>DatosViolenciaDoméstica!C33</f>
        <v>4</v>
      </c>
    </row>
    <row r="16" spans="2:4" ht="13.5" thickBot="1" x14ac:dyDescent="0.25">
      <c r="B16" s="101" t="s">
        <v>1679</v>
      </c>
      <c r="C16" s="102">
        <f>DatosViolenciaDoméstica!C34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731CD-7EC3-4BFA-89F4-03A0FE171B6E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0" customWidth="1"/>
    <col min="2" max="2" width="20.85546875" style="90" customWidth="1"/>
    <col min="3" max="3" width="44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19" t="s">
        <v>1661</v>
      </c>
      <c r="C3" s="219"/>
    </row>
    <row r="4" spans="2:3" x14ac:dyDescent="0.2">
      <c r="B4" s="91" t="s">
        <v>1662</v>
      </c>
      <c r="C4" s="92">
        <f>DatosMenores!C69</f>
        <v>61</v>
      </c>
    </row>
    <row r="5" spans="2:3" x14ac:dyDescent="0.2">
      <c r="B5" s="91" t="s">
        <v>1663</v>
      </c>
      <c r="C5" s="93">
        <f>DatosMenores!C70</f>
        <v>32</v>
      </c>
    </row>
    <row r="6" spans="2:3" x14ac:dyDescent="0.2">
      <c r="B6" s="91" t="s">
        <v>1664</v>
      </c>
      <c r="C6" s="93">
        <f>DatosMenores!C71</f>
        <v>131</v>
      </c>
    </row>
    <row r="7" spans="2:3" ht="25.5" x14ac:dyDescent="0.2">
      <c r="B7" s="91" t="s">
        <v>1665</v>
      </c>
      <c r="C7" s="93">
        <f>DatosMenores!C74</f>
        <v>0</v>
      </c>
    </row>
    <row r="8" spans="2:3" ht="25.5" x14ac:dyDescent="0.2">
      <c r="B8" s="91" t="s">
        <v>1016</v>
      </c>
      <c r="C8" s="93">
        <f>DatosMenores!C75</f>
        <v>5</v>
      </c>
    </row>
    <row r="9" spans="2:3" ht="25.5" x14ac:dyDescent="0.2">
      <c r="B9" s="91" t="s">
        <v>1666</v>
      </c>
      <c r="C9" s="93">
        <f>DatosMenores!C76</f>
        <v>0</v>
      </c>
    </row>
    <row r="10" spans="2:3" ht="25.5" x14ac:dyDescent="0.2">
      <c r="B10" s="91" t="s">
        <v>260</v>
      </c>
      <c r="C10" s="93">
        <f>DatosMenores!C78</f>
        <v>0</v>
      </c>
    </row>
    <row r="11" spans="2:3" x14ac:dyDescent="0.2">
      <c r="B11" s="91" t="s">
        <v>1667</v>
      </c>
      <c r="C11" s="93">
        <f>DatosMenores!C77</f>
        <v>23</v>
      </c>
    </row>
    <row r="12" spans="2:3" x14ac:dyDescent="0.2">
      <c r="B12" s="91" t="s">
        <v>1668</v>
      </c>
      <c r="C12" s="93">
        <f>DatosMenores!C79</f>
        <v>0</v>
      </c>
    </row>
    <row r="13" spans="2:3" ht="25.5" x14ac:dyDescent="0.2">
      <c r="B13" s="91" t="s">
        <v>1669</v>
      </c>
      <c r="C13" s="93">
        <f>DatosMenores!C72</f>
        <v>0</v>
      </c>
    </row>
    <row r="14" spans="2:3" ht="25.5" x14ac:dyDescent="0.2">
      <c r="B14" s="91" t="s">
        <v>1670</v>
      </c>
      <c r="C14" s="93">
        <f>DatosMenores!C73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6BF3-2755-4DDC-9ABB-6D0B571C0530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2" customWidth="1"/>
    <col min="2" max="4" width="13.85546875" style="62" customWidth="1"/>
    <col min="5" max="6" width="15" style="62" customWidth="1"/>
    <col min="7" max="13" width="13.85546875" style="62" customWidth="1"/>
    <col min="14" max="16384" width="11.42578125" style="62"/>
  </cols>
  <sheetData>
    <row r="2" spans="2:13" s="58" customFormat="1" ht="15.75" x14ac:dyDescent="0.25">
      <c r="B2" s="58" t="s">
        <v>1613</v>
      </c>
    </row>
    <row r="4" spans="2:13" ht="39" thickBot="1" x14ac:dyDescent="0.25">
      <c r="B4" s="59" t="s">
        <v>299</v>
      </c>
      <c r="C4" s="60" t="s">
        <v>1614</v>
      </c>
      <c r="D4" s="60" t="s">
        <v>1615</v>
      </c>
      <c r="E4" s="60" t="s">
        <v>1616</v>
      </c>
      <c r="F4" s="60" t="s">
        <v>1617</v>
      </c>
      <c r="G4" s="60" t="s">
        <v>1618</v>
      </c>
      <c r="H4" s="60" t="s">
        <v>1619</v>
      </c>
      <c r="I4" s="60" t="s">
        <v>1620</v>
      </c>
      <c r="J4" s="60" t="s">
        <v>1621</v>
      </c>
      <c r="K4" s="60" t="s">
        <v>310</v>
      </c>
      <c r="L4" s="60" t="s">
        <v>1622</v>
      </c>
      <c r="M4" s="61" t="s">
        <v>312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1623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299</v>
      </c>
      <c r="E10" s="72" t="s">
        <v>1616</v>
      </c>
      <c r="F10" s="72" t="s">
        <v>1617</v>
      </c>
      <c r="G10" s="72" t="s">
        <v>1618</v>
      </c>
      <c r="H10" s="72" t="s">
        <v>1619</v>
      </c>
      <c r="I10" s="72" t="s">
        <v>1620</v>
      </c>
      <c r="J10" s="72" t="s">
        <v>1621</v>
      </c>
      <c r="K10" s="72" t="s">
        <v>1622</v>
      </c>
      <c r="L10" s="73" t="s">
        <v>312</v>
      </c>
      <c r="M10" s="74"/>
    </row>
    <row r="11" spans="2:13" ht="13.15" customHeight="1" x14ac:dyDescent="0.2">
      <c r="B11" s="220" t="s">
        <v>1624</v>
      </c>
      <c r="C11" s="220"/>
      <c r="D11" s="75">
        <f>DatosDelitos!C5+DatosDelitos!C13-DatosDelitos!C17</f>
        <v>1001</v>
      </c>
      <c r="E11" s="76">
        <f>DatosDelitos!H5+DatosDelitos!H13-DatosDelitos!H17</f>
        <v>119</v>
      </c>
      <c r="F11" s="76">
        <f>DatosDelitos!I5+DatosDelitos!I13-DatosDelitos!I17</f>
        <v>96</v>
      </c>
      <c r="G11" s="76">
        <f>DatosDelitos!J5+DatosDelitos!J13-DatosDelitos!J17</f>
        <v>1</v>
      </c>
      <c r="H11" s="77">
        <f>DatosDelitos!K5+DatosDelitos!K13-DatosDelitos!K17</f>
        <v>2</v>
      </c>
      <c r="I11" s="77">
        <f>DatosDelitos!L5+DatosDelitos!L13-DatosDelitos!L17</f>
        <v>0</v>
      </c>
      <c r="J11" s="77">
        <f>DatosDelitos!M5+DatosDelitos!M13-DatosDelitos!M17</f>
        <v>0</v>
      </c>
      <c r="K11" s="77">
        <f>DatosDelitos!O5+DatosDelitos!O13-DatosDelitos!O17</f>
        <v>1</v>
      </c>
      <c r="L11" s="78">
        <f>DatosDelitos!P5+DatosDelitos!P13-DatosDelitos!P17</f>
        <v>127</v>
      </c>
    </row>
    <row r="12" spans="2:13" ht="13.15" customHeight="1" x14ac:dyDescent="0.2">
      <c r="B12" s="221" t="s">
        <v>324</v>
      </c>
      <c r="C12" s="221"/>
      <c r="D12" s="79">
        <f>DatosDelitos!C10</f>
        <v>1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15" customHeight="1" x14ac:dyDescent="0.2">
      <c r="B13" s="221" t="s">
        <v>342</v>
      </c>
      <c r="C13" s="221"/>
      <c r="D13" s="79">
        <f>DatosDelitos!C20</f>
        <v>0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15" customHeight="1" x14ac:dyDescent="0.2">
      <c r="B14" s="221" t="s">
        <v>347</v>
      </c>
      <c r="C14" s="221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15" customHeight="1" x14ac:dyDescent="0.2">
      <c r="B15" s="221" t="s">
        <v>1625</v>
      </c>
      <c r="C15" s="221"/>
      <c r="D15" s="79">
        <f>DatosDelitos!C17+DatosDelitos!C44</f>
        <v>842</v>
      </c>
      <c r="E15" s="80">
        <f>DatosDelitos!H17+DatosDelitos!H44</f>
        <v>199</v>
      </c>
      <c r="F15" s="80">
        <f>DatosDelitos!I16+DatosDelitos!I44</f>
        <v>50</v>
      </c>
      <c r="G15" s="80">
        <f>DatosDelitos!J17+DatosDelitos!J44</f>
        <v>0</v>
      </c>
      <c r="H15" s="80">
        <f>DatosDelitos!K17+DatosDelitos!K44</f>
        <v>3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5</v>
      </c>
      <c r="L15" s="81">
        <f>DatosDelitos!P17+DatosDelitos!P44</f>
        <v>124</v>
      </c>
    </row>
    <row r="16" spans="2:13" ht="13.15" customHeight="1" x14ac:dyDescent="0.2">
      <c r="B16" s="221" t="s">
        <v>1626</v>
      </c>
      <c r="C16" s="221"/>
      <c r="D16" s="79">
        <f>DatosDelitos!C30</f>
        <v>380</v>
      </c>
      <c r="E16" s="80">
        <f>DatosDelitos!H30</f>
        <v>30</v>
      </c>
      <c r="F16" s="80">
        <f>DatosDelitos!I30</f>
        <v>64</v>
      </c>
      <c r="G16" s="80">
        <f>DatosDelitos!J30</f>
        <v>0</v>
      </c>
      <c r="H16" s="80">
        <f>DatosDelitos!K30</f>
        <v>0</v>
      </c>
      <c r="I16" s="80">
        <f>DatosDelitos!L30</f>
        <v>0</v>
      </c>
      <c r="J16" s="80">
        <f>DatosDelitos!M30</f>
        <v>0</v>
      </c>
      <c r="K16" s="80">
        <f>DatosDelitos!O30</f>
        <v>0</v>
      </c>
      <c r="L16" s="81">
        <f>DatosDelitos!P30</f>
        <v>76</v>
      </c>
    </row>
    <row r="17" spans="2:12" ht="13.15" customHeight="1" x14ac:dyDescent="0.2">
      <c r="B17" s="222" t="s">
        <v>1627</v>
      </c>
      <c r="C17" s="222"/>
      <c r="D17" s="79">
        <f>DatosDelitos!C42-DatosDelitos!C44</f>
        <v>3</v>
      </c>
      <c r="E17" s="80">
        <f>DatosDelitos!H42-DatosDelitos!H44</f>
        <v>1</v>
      </c>
      <c r="F17" s="80">
        <f>DatosDelitos!I42-DatosDelitos!I44</f>
        <v>0</v>
      </c>
      <c r="G17" s="80">
        <f>DatosDelitos!J42-DatosDelitos!J44</f>
        <v>0</v>
      </c>
      <c r="H17" s="80">
        <f>DatosDelitos!K42-DatosDelitos!K44</f>
        <v>0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1</v>
      </c>
    </row>
    <row r="18" spans="2:12" ht="13.15" customHeight="1" x14ac:dyDescent="0.2">
      <c r="B18" s="221" t="s">
        <v>1628</v>
      </c>
      <c r="C18" s="221"/>
      <c r="D18" s="79">
        <f>DatosDelitos!C50</f>
        <v>169</v>
      </c>
      <c r="E18" s="80">
        <f>DatosDelitos!H50</f>
        <v>18</v>
      </c>
      <c r="F18" s="80">
        <f>DatosDelitos!I50</f>
        <v>7</v>
      </c>
      <c r="G18" s="80">
        <f>DatosDelitos!J50</f>
        <v>8</v>
      </c>
      <c r="H18" s="80">
        <f>DatosDelitos!K50</f>
        <v>12</v>
      </c>
      <c r="I18" s="80">
        <f>DatosDelitos!L50</f>
        <v>0</v>
      </c>
      <c r="J18" s="80">
        <f>DatosDelitos!M50</f>
        <v>0</v>
      </c>
      <c r="K18" s="80">
        <f>DatosDelitos!O50</f>
        <v>4</v>
      </c>
      <c r="L18" s="81">
        <f>DatosDelitos!P50</f>
        <v>22</v>
      </c>
    </row>
    <row r="19" spans="2:12" ht="13.15" customHeight="1" x14ac:dyDescent="0.2">
      <c r="B19" s="221" t="s">
        <v>1629</v>
      </c>
      <c r="C19" s="221"/>
      <c r="D19" s="79">
        <f>DatosDelitos!C72</f>
        <v>1</v>
      </c>
      <c r="E19" s="80">
        <f>DatosDelitos!H72</f>
        <v>0</v>
      </c>
      <c r="F19" s="80">
        <f>DatosDelitos!I72</f>
        <v>2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0</v>
      </c>
      <c r="L19" s="81">
        <f>DatosDelitos!P72</f>
        <v>1</v>
      </c>
    </row>
    <row r="20" spans="2:12" ht="27" customHeight="1" x14ac:dyDescent="0.2">
      <c r="B20" s="221" t="s">
        <v>1630</v>
      </c>
      <c r="C20" s="221"/>
      <c r="D20" s="79">
        <f>DatosDelitos!C74</f>
        <v>31</v>
      </c>
      <c r="E20" s="80">
        <f>DatosDelitos!H74</f>
        <v>5</v>
      </c>
      <c r="F20" s="80">
        <f>DatosDelitos!I74</f>
        <v>3</v>
      </c>
      <c r="G20" s="80">
        <f>DatosDelitos!J74</f>
        <v>0</v>
      </c>
      <c r="H20" s="80">
        <f>DatosDelitos!K74</f>
        <v>0</v>
      </c>
      <c r="I20" s="80">
        <f>DatosDelitos!L74</f>
        <v>0</v>
      </c>
      <c r="J20" s="80">
        <f>DatosDelitos!M74</f>
        <v>0</v>
      </c>
      <c r="K20" s="80">
        <f>DatosDelitos!O74</f>
        <v>0</v>
      </c>
      <c r="L20" s="81">
        <f>DatosDelitos!P74</f>
        <v>5</v>
      </c>
    </row>
    <row r="21" spans="2:12" ht="13.15" customHeight="1" x14ac:dyDescent="0.2">
      <c r="B21" s="222" t="s">
        <v>1631</v>
      </c>
      <c r="C21" s="222"/>
      <c r="D21" s="79">
        <f>DatosDelitos!C82</f>
        <v>56</v>
      </c>
      <c r="E21" s="80">
        <f>DatosDelitos!H82</f>
        <v>2</v>
      </c>
      <c r="F21" s="80">
        <f>DatosDelitos!I82</f>
        <v>1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2</v>
      </c>
    </row>
    <row r="22" spans="2:12" ht="13.15" customHeight="1" x14ac:dyDescent="0.2">
      <c r="B22" s="221" t="s">
        <v>1632</v>
      </c>
      <c r="C22" s="221"/>
      <c r="D22" s="79">
        <f>DatosDelitos!C85</f>
        <v>169</v>
      </c>
      <c r="E22" s="80">
        <f>DatosDelitos!H85</f>
        <v>57</v>
      </c>
      <c r="F22" s="80">
        <f>DatosDelitos!I85</f>
        <v>28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35</v>
      </c>
    </row>
    <row r="23" spans="2:12" ht="13.15" customHeight="1" x14ac:dyDescent="0.2">
      <c r="B23" s="221" t="s">
        <v>970</v>
      </c>
      <c r="C23" s="221"/>
      <c r="D23" s="79">
        <f>DatosDelitos!C97</f>
        <v>1741</v>
      </c>
      <c r="E23" s="80">
        <f>DatosDelitos!H97</f>
        <v>412</v>
      </c>
      <c r="F23" s="80">
        <f>DatosDelitos!I97</f>
        <v>299</v>
      </c>
      <c r="G23" s="80">
        <f>DatosDelitos!J97</f>
        <v>1</v>
      </c>
      <c r="H23" s="80">
        <f>DatosDelitos!K97</f>
        <v>1</v>
      </c>
      <c r="I23" s="80">
        <f>DatosDelitos!L97</f>
        <v>0</v>
      </c>
      <c r="J23" s="80">
        <f>DatosDelitos!M97</f>
        <v>0</v>
      </c>
      <c r="K23" s="80">
        <f>DatosDelitos!O97</f>
        <v>2</v>
      </c>
      <c r="L23" s="81">
        <f>DatosDelitos!P97</f>
        <v>268</v>
      </c>
    </row>
    <row r="24" spans="2:12" ht="27" customHeight="1" x14ac:dyDescent="0.2">
      <c r="B24" s="221" t="s">
        <v>1633</v>
      </c>
      <c r="C24" s="221"/>
      <c r="D24" s="79">
        <f>DatosDelitos!C131</f>
        <v>5</v>
      </c>
      <c r="E24" s="80">
        <f>DatosDelitos!H131</f>
        <v>14</v>
      </c>
      <c r="F24" s="80">
        <f>DatosDelitos!I131</f>
        <v>7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7</v>
      </c>
    </row>
    <row r="25" spans="2:12" ht="13.15" customHeight="1" x14ac:dyDescent="0.2">
      <c r="B25" s="221" t="s">
        <v>1634</v>
      </c>
      <c r="C25" s="221"/>
      <c r="D25" s="79">
        <f>DatosDelitos!C137</f>
        <v>41</v>
      </c>
      <c r="E25" s="80">
        <f>DatosDelitos!H137</f>
        <v>8</v>
      </c>
      <c r="F25" s="80">
        <f>DatosDelitos!I137</f>
        <v>5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5</v>
      </c>
    </row>
    <row r="26" spans="2:12" ht="13.15" customHeight="1" x14ac:dyDescent="0.2">
      <c r="B26" s="222" t="s">
        <v>1635</v>
      </c>
      <c r="C26" s="222"/>
      <c r="D26" s="79">
        <f>DatosDelitos!C144</f>
        <v>0</v>
      </c>
      <c r="E26" s="80">
        <f>DatosDelitos!H144</f>
        <v>0</v>
      </c>
      <c r="F26" s="80">
        <f>DatosDelitos!I144</f>
        <v>0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0</v>
      </c>
    </row>
    <row r="27" spans="2:12" ht="38.25" customHeight="1" x14ac:dyDescent="0.2">
      <c r="B27" s="221" t="s">
        <v>1636</v>
      </c>
      <c r="C27" s="221"/>
      <c r="D27" s="79">
        <f>DatosDelitos!C147</f>
        <v>21</v>
      </c>
      <c r="E27" s="80">
        <f>DatosDelitos!H147</f>
        <v>18</v>
      </c>
      <c r="F27" s="80">
        <f>DatosDelitos!I147</f>
        <v>14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18</v>
      </c>
    </row>
    <row r="28" spans="2:12" ht="13.15" customHeight="1" x14ac:dyDescent="0.2">
      <c r="B28" s="221" t="s">
        <v>1637</v>
      </c>
      <c r="C28" s="221"/>
      <c r="D28" s="79">
        <f>DatosDelitos!C156+SUM(DatosDelitos!C167:C172)</f>
        <v>56</v>
      </c>
      <c r="E28" s="80">
        <f>DatosDelitos!H156+SUM(DatosDelitos!H167:H172)</f>
        <v>12</v>
      </c>
      <c r="F28" s="80">
        <f>DatosDelitos!I156+SUM(DatosDelitos!I167:I172)</f>
        <v>3</v>
      </c>
      <c r="G28" s="80">
        <f>DatosDelitos!J156+SUM(DatosDelitos!J167:J172)</f>
        <v>1</v>
      </c>
      <c r="H28" s="80">
        <f>DatosDelitos!K156+SUM(DatosDelitos!K167:K172)</f>
        <v>1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1</v>
      </c>
      <c r="L28" s="80">
        <f>DatosDelitos!P156+SUM(DatosDelitos!P167:Q172)</f>
        <v>7</v>
      </c>
    </row>
    <row r="29" spans="2:12" ht="13.15" customHeight="1" x14ac:dyDescent="0.2">
      <c r="B29" s="221" t="s">
        <v>1638</v>
      </c>
      <c r="C29" s="221"/>
      <c r="D29" s="79">
        <f>SUM(DatosDelitos!C173:C177)</f>
        <v>78</v>
      </c>
      <c r="E29" s="80">
        <f>SUM(DatosDelitos!H173:H177)</f>
        <v>58</v>
      </c>
      <c r="F29" s="80">
        <f>SUM(DatosDelitos!I173:I177)</f>
        <v>30</v>
      </c>
      <c r="G29" s="80">
        <f>SUM(DatosDelitos!J173:J177)</f>
        <v>0</v>
      </c>
      <c r="H29" s="80">
        <f>SUM(DatosDelitos!K173:K177)</f>
        <v>0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2</v>
      </c>
      <c r="L29" s="80">
        <f>SUM(DatosDelitos!P173:P177)</f>
        <v>55</v>
      </c>
    </row>
    <row r="30" spans="2:12" ht="13.15" customHeight="1" x14ac:dyDescent="0.2">
      <c r="B30" s="221" t="s">
        <v>1639</v>
      </c>
      <c r="C30" s="221"/>
      <c r="D30" s="79">
        <f>DatosDelitos!C178</f>
        <v>269</v>
      </c>
      <c r="E30" s="80">
        <f>DatosDelitos!H178</f>
        <v>137</v>
      </c>
      <c r="F30" s="80">
        <f>DatosDelitos!I178</f>
        <v>114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0</v>
      </c>
      <c r="L30" s="80">
        <f>DatosDelitos!P178</f>
        <v>627</v>
      </c>
    </row>
    <row r="31" spans="2:12" ht="13.15" customHeight="1" x14ac:dyDescent="0.2">
      <c r="B31" s="221" t="s">
        <v>1640</v>
      </c>
      <c r="C31" s="221"/>
      <c r="D31" s="79">
        <f>DatosDelitos!C186</f>
        <v>88</v>
      </c>
      <c r="E31" s="80">
        <f>DatosDelitos!H186</f>
        <v>30</v>
      </c>
      <c r="F31" s="80">
        <f>DatosDelitos!I186</f>
        <v>16</v>
      </c>
      <c r="G31" s="80">
        <f>DatosDelitos!J186</f>
        <v>0</v>
      </c>
      <c r="H31" s="80">
        <f>DatosDelitos!K186</f>
        <v>2</v>
      </c>
      <c r="I31" s="80">
        <f>DatosDelitos!L186</f>
        <v>0</v>
      </c>
      <c r="J31" s="80">
        <f>DatosDelitos!M186</f>
        <v>0</v>
      </c>
      <c r="K31" s="80">
        <f>DatosDelitos!O186</f>
        <v>0</v>
      </c>
      <c r="L31" s="80">
        <f>DatosDelitos!P186</f>
        <v>15</v>
      </c>
    </row>
    <row r="32" spans="2:12" ht="13.15" customHeight="1" x14ac:dyDescent="0.2">
      <c r="B32" s="221" t="s">
        <v>1641</v>
      </c>
      <c r="C32" s="221"/>
      <c r="D32" s="79">
        <f>DatosDelitos!C201</f>
        <v>30</v>
      </c>
      <c r="E32" s="80">
        <f>DatosDelitos!H201</f>
        <v>8</v>
      </c>
      <c r="F32" s="80">
        <f>DatosDelitos!I201</f>
        <v>9</v>
      </c>
      <c r="G32" s="80">
        <f>DatosDelitos!J201</f>
        <v>0</v>
      </c>
      <c r="H32" s="80">
        <f>DatosDelitos!K201</f>
        <v>3</v>
      </c>
      <c r="I32" s="80">
        <f>DatosDelitos!L201</f>
        <v>0</v>
      </c>
      <c r="J32" s="80">
        <f>DatosDelitos!M201</f>
        <v>0</v>
      </c>
      <c r="K32" s="80">
        <f>DatosDelitos!O201</f>
        <v>0</v>
      </c>
      <c r="L32" s="80">
        <f>DatosDelitos!P201</f>
        <v>9</v>
      </c>
    </row>
    <row r="33" spans="2:13" ht="13.15" customHeight="1" x14ac:dyDescent="0.2">
      <c r="B33" s="221" t="s">
        <v>1642</v>
      </c>
      <c r="C33" s="221"/>
      <c r="D33" s="79">
        <f>DatosDelitos!C223</f>
        <v>328</v>
      </c>
      <c r="E33" s="80">
        <f>DatosDelitos!H223</f>
        <v>147</v>
      </c>
      <c r="F33" s="80">
        <f>DatosDelitos!I223</f>
        <v>105</v>
      </c>
      <c r="G33" s="80">
        <f>DatosDelitos!J223</f>
        <v>0</v>
      </c>
      <c r="H33" s="80">
        <f>DatosDelitos!K223</f>
        <v>0</v>
      </c>
      <c r="I33" s="80">
        <f>DatosDelitos!L223</f>
        <v>0</v>
      </c>
      <c r="J33" s="80">
        <f>DatosDelitos!M223</f>
        <v>0</v>
      </c>
      <c r="K33" s="80">
        <f>DatosDelitos!O223</f>
        <v>5</v>
      </c>
      <c r="L33" s="80">
        <f>DatosDelitos!P223</f>
        <v>109</v>
      </c>
    </row>
    <row r="34" spans="2:13" ht="13.15" customHeight="1" x14ac:dyDescent="0.2">
      <c r="B34" s="221" t="s">
        <v>1643</v>
      </c>
      <c r="C34" s="221"/>
      <c r="D34" s="79">
        <f>DatosDelitos!C244</f>
        <v>1</v>
      </c>
      <c r="E34" s="80">
        <f>DatosDelitos!H244</f>
        <v>0</v>
      </c>
      <c r="F34" s="80">
        <f>DatosDelitos!I244</f>
        <v>0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0">
        <f>DatosDelitos!P244</f>
        <v>0</v>
      </c>
    </row>
    <row r="35" spans="2:13" ht="13.15" customHeight="1" x14ac:dyDescent="0.2">
      <c r="B35" s="221" t="s">
        <v>1644</v>
      </c>
      <c r="C35" s="221"/>
      <c r="D35" s="79">
        <f>DatosDelitos!C271</f>
        <v>82</v>
      </c>
      <c r="E35" s="80">
        <f>DatosDelitos!H271</f>
        <v>67</v>
      </c>
      <c r="F35" s="80">
        <f>DatosDelitos!I271</f>
        <v>68</v>
      </c>
      <c r="G35" s="80">
        <f>DatosDelitos!J271</f>
        <v>0</v>
      </c>
      <c r="H35" s="80">
        <f>DatosDelitos!K271</f>
        <v>0</v>
      </c>
      <c r="I35" s="80">
        <f>DatosDelitos!L271</f>
        <v>0</v>
      </c>
      <c r="J35" s="80">
        <f>DatosDelitos!M271</f>
        <v>0</v>
      </c>
      <c r="K35" s="80">
        <f>DatosDelitos!O271</f>
        <v>0</v>
      </c>
      <c r="L35" s="80">
        <f>DatosDelitos!P271</f>
        <v>103</v>
      </c>
    </row>
    <row r="36" spans="2:13" ht="38.25" customHeight="1" x14ac:dyDescent="0.2">
      <c r="B36" s="221" t="s">
        <v>1645</v>
      </c>
      <c r="C36" s="221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0">
        <f>DatosDelitos!P301</f>
        <v>0</v>
      </c>
    </row>
    <row r="37" spans="2:13" ht="13.15" customHeight="1" x14ac:dyDescent="0.2">
      <c r="B37" s="221" t="s">
        <v>1646</v>
      </c>
      <c r="C37" s="221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0">
        <f>DatosDelitos!P305</f>
        <v>0</v>
      </c>
    </row>
    <row r="38" spans="2:13" ht="13.15" customHeight="1" x14ac:dyDescent="0.2">
      <c r="B38" s="221" t="s">
        <v>1647</v>
      </c>
      <c r="C38" s="221"/>
      <c r="D38" s="79">
        <f>DatosDelitos!C312+DatosDelitos!C318+DatosDelitos!C320</f>
        <v>0</v>
      </c>
      <c r="E38" s="80">
        <f>DatosDelitos!H312+DatosDelitos!H318+DatosDelitos!H320</f>
        <v>0</v>
      </c>
      <c r="F38" s="80">
        <f>DatosDelitos!I312+DatosDelitos!I318+DatosDelitos!I320</f>
        <v>0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0</v>
      </c>
      <c r="L38" s="80">
        <f>DatosDelitos!P312+DatosDelitos!P318+DatosDelitos!P320</f>
        <v>3</v>
      </c>
    </row>
    <row r="39" spans="2:13" ht="13.15" customHeight="1" x14ac:dyDescent="0.2">
      <c r="B39" s="221" t="s">
        <v>1648</v>
      </c>
      <c r="C39" s="221"/>
      <c r="D39" s="79">
        <f>DatosDelitos!C323</f>
        <v>2199</v>
      </c>
      <c r="E39" s="80">
        <f>DatosDelitos!H323</f>
        <v>35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1</v>
      </c>
      <c r="J39" s="80">
        <f>DatosDelitos!M323</f>
        <v>0</v>
      </c>
      <c r="K39" s="80">
        <f>DatosDelitos!O323</f>
        <v>0</v>
      </c>
      <c r="L39" s="80">
        <f>DatosDelitos!P323</f>
        <v>0</v>
      </c>
    </row>
    <row r="40" spans="2:13" ht="13.15" customHeight="1" x14ac:dyDescent="0.2">
      <c r="B40" s="221" t="s">
        <v>1649</v>
      </c>
      <c r="C40" s="221"/>
      <c r="D40" s="79">
        <f>DatosDelitos!C325</f>
        <v>0</v>
      </c>
      <c r="E40" s="79">
        <f>DatosDelitos!H325</f>
        <v>0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0</v>
      </c>
      <c r="L40" s="79">
        <f>DatosDelitos!P325</f>
        <v>0</v>
      </c>
    </row>
    <row r="41" spans="2:13" ht="13.15" customHeight="1" x14ac:dyDescent="0.2">
      <c r="B41" s="221" t="s">
        <v>947</v>
      </c>
      <c r="C41" s="221"/>
      <c r="D41" s="79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79">
        <f>DatosDelitos!P337</f>
        <v>0</v>
      </c>
    </row>
    <row r="42" spans="2:13" ht="13.15" customHeight="1" x14ac:dyDescent="0.2">
      <c r="B42" s="221" t="s">
        <v>1650</v>
      </c>
      <c r="C42" s="221"/>
      <c r="D42" s="79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79">
        <f>DatosDelitos!P339</f>
        <v>0</v>
      </c>
    </row>
    <row r="43" spans="2:13" ht="13.9" customHeight="1" thickBot="1" x14ac:dyDescent="0.25">
      <c r="B43" s="224" t="s">
        <v>951</v>
      </c>
      <c r="C43" s="224"/>
      <c r="D43" s="82">
        <f>SUM(D11:D42)</f>
        <v>7592</v>
      </c>
      <c r="E43" s="82">
        <f t="shared" ref="E43:L43" si="0">SUM(E11:E42)</f>
        <v>1377</v>
      </c>
      <c r="F43" s="82">
        <f t="shared" si="0"/>
        <v>921</v>
      </c>
      <c r="G43" s="82">
        <f t="shared" si="0"/>
        <v>11</v>
      </c>
      <c r="H43" s="82">
        <f t="shared" si="0"/>
        <v>24</v>
      </c>
      <c r="I43" s="82">
        <f t="shared" si="0"/>
        <v>1</v>
      </c>
      <c r="J43" s="82">
        <f t="shared" si="0"/>
        <v>0</v>
      </c>
      <c r="K43" s="82">
        <f t="shared" si="0"/>
        <v>20</v>
      </c>
      <c r="L43" s="82">
        <f t="shared" si="0"/>
        <v>1619</v>
      </c>
    </row>
    <row r="46" spans="2:13" ht="15.75" x14ac:dyDescent="0.25">
      <c r="B46" s="83" t="s">
        <v>1651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8" spans="2:13" ht="39" thickBot="1" x14ac:dyDescent="0.25">
      <c r="D48" s="59" t="s">
        <v>1614</v>
      </c>
      <c r="E48" s="61" t="s">
        <v>1615</v>
      </c>
    </row>
    <row r="49" spans="2:5" ht="13.15" customHeight="1" x14ac:dyDescent="0.25">
      <c r="B49" s="223" t="s">
        <v>1652</v>
      </c>
      <c r="C49" s="223"/>
      <c r="D49" s="85">
        <f>DatosDelitos!F5</f>
        <v>0</v>
      </c>
      <c r="E49" s="85">
        <f>DatosDelitos!G5</f>
        <v>0</v>
      </c>
    </row>
    <row r="50" spans="2:5" ht="13.15" customHeight="1" x14ac:dyDescent="0.25">
      <c r="B50" s="223" t="s">
        <v>1653</v>
      </c>
      <c r="C50" s="223"/>
      <c r="D50" s="85">
        <f>DatosDelitos!F13-DatosDelitos!F17</f>
        <v>4</v>
      </c>
      <c r="E50" s="85">
        <f>DatosDelitos!G13-DatosDelitos!G17</f>
        <v>5</v>
      </c>
    </row>
    <row r="51" spans="2:5" ht="13.15" customHeight="1" x14ac:dyDescent="0.25">
      <c r="B51" s="223" t="s">
        <v>324</v>
      </c>
      <c r="C51" s="223"/>
      <c r="D51" s="85">
        <f>DatosDelitos!F10</f>
        <v>0</v>
      </c>
      <c r="E51" s="85">
        <f>DatosDelitos!G10</f>
        <v>0</v>
      </c>
    </row>
    <row r="52" spans="2:5" ht="13.15" customHeight="1" x14ac:dyDescent="0.25">
      <c r="B52" s="223" t="s">
        <v>342</v>
      </c>
      <c r="C52" s="223"/>
      <c r="D52" s="85">
        <f>DatosDelitos!F20</f>
        <v>0</v>
      </c>
      <c r="E52" s="85">
        <f>DatosDelitos!G20</f>
        <v>0</v>
      </c>
    </row>
    <row r="53" spans="2:5" ht="13.15" customHeight="1" x14ac:dyDescent="0.25">
      <c r="B53" s="223" t="s">
        <v>347</v>
      </c>
      <c r="C53" s="223"/>
      <c r="D53" s="85">
        <f>DatosDelitos!F23</f>
        <v>0</v>
      </c>
      <c r="E53" s="85">
        <f>DatosDelitos!G23</f>
        <v>0</v>
      </c>
    </row>
    <row r="54" spans="2:5" ht="13.15" customHeight="1" x14ac:dyDescent="0.25">
      <c r="B54" s="223" t="s">
        <v>1625</v>
      </c>
      <c r="C54" s="223"/>
      <c r="D54" s="85">
        <f>DatosDelitos!F17+DatosDelitos!F44</f>
        <v>82</v>
      </c>
      <c r="E54" s="85">
        <f>DatosDelitos!G17+DatosDelitos!G44</f>
        <v>18</v>
      </c>
    </row>
    <row r="55" spans="2:5" ht="13.15" customHeight="1" x14ac:dyDescent="0.25">
      <c r="B55" s="223" t="s">
        <v>1626</v>
      </c>
      <c r="C55" s="223"/>
      <c r="D55" s="85">
        <f>DatosDelitos!F30</f>
        <v>6</v>
      </c>
      <c r="E55" s="85">
        <f>DatosDelitos!G30</f>
        <v>5</v>
      </c>
    </row>
    <row r="56" spans="2:5" ht="13.15" customHeight="1" x14ac:dyDescent="0.25">
      <c r="B56" s="223" t="s">
        <v>1627</v>
      </c>
      <c r="C56" s="223"/>
      <c r="D56" s="85">
        <f>DatosDelitos!F42-DatosDelitos!F44</f>
        <v>1</v>
      </c>
      <c r="E56" s="85">
        <f>DatosDelitos!G42-DatosDelitos!G44</f>
        <v>0</v>
      </c>
    </row>
    <row r="57" spans="2:5" ht="13.15" customHeight="1" x14ac:dyDescent="0.25">
      <c r="B57" s="223" t="s">
        <v>1628</v>
      </c>
      <c r="C57" s="223"/>
      <c r="D57" s="85">
        <f>DatosDelitos!F50</f>
        <v>1</v>
      </c>
      <c r="E57" s="85">
        <f>DatosDelitos!G50</f>
        <v>1</v>
      </c>
    </row>
    <row r="58" spans="2:5" ht="13.15" customHeight="1" x14ac:dyDescent="0.25">
      <c r="B58" s="223" t="s">
        <v>1629</v>
      </c>
      <c r="C58" s="223"/>
      <c r="D58" s="85">
        <f>DatosDelitos!F72</f>
        <v>0</v>
      </c>
      <c r="E58" s="85">
        <f>DatosDelitos!G72</f>
        <v>0</v>
      </c>
    </row>
    <row r="59" spans="2:5" ht="27" customHeight="1" x14ac:dyDescent="0.25">
      <c r="B59" s="223" t="s">
        <v>1654</v>
      </c>
      <c r="C59" s="223"/>
      <c r="D59" s="85">
        <f>DatosDelitos!F74</f>
        <v>0</v>
      </c>
      <c r="E59" s="85">
        <f>DatosDelitos!G74</f>
        <v>0</v>
      </c>
    </row>
    <row r="60" spans="2:5" ht="13.15" customHeight="1" x14ac:dyDescent="0.25">
      <c r="B60" s="223" t="s">
        <v>1631</v>
      </c>
      <c r="C60" s="223"/>
      <c r="D60" s="85">
        <f>DatosDelitos!F82</f>
        <v>1</v>
      </c>
      <c r="E60" s="85">
        <f>DatosDelitos!G82</f>
        <v>0</v>
      </c>
    </row>
    <row r="61" spans="2:5" ht="13.15" customHeight="1" x14ac:dyDescent="0.25">
      <c r="B61" s="223" t="s">
        <v>1632</v>
      </c>
      <c r="C61" s="223"/>
      <c r="D61" s="85">
        <f>DatosDelitos!F85</f>
        <v>0</v>
      </c>
      <c r="E61" s="85">
        <f>DatosDelitos!G85</f>
        <v>0</v>
      </c>
    </row>
    <row r="62" spans="2:5" ht="13.15" customHeight="1" x14ac:dyDescent="0.25">
      <c r="B62" s="223" t="s">
        <v>970</v>
      </c>
      <c r="C62" s="223"/>
      <c r="D62" s="85">
        <f>DatosDelitos!F97</f>
        <v>12</v>
      </c>
      <c r="E62" s="85">
        <f>DatosDelitos!G97</f>
        <v>9</v>
      </c>
    </row>
    <row r="63" spans="2:5" ht="27" customHeight="1" x14ac:dyDescent="0.25">
      <c r="B63" s="223" t="s">
        <v>1655</v>
      </c>
      <c r="C63" s="223"/>
      <c r="D63" s="85">
        <f>DatosDelitos!F131</f>
        <v>0</v>
      </c>
      <c r="E63" s="85">
        <f>DatosDelitos!G131</f>
        <v>0</v>
      </c>
    </row>
    <row r="64" spans="2:5" ht="13.15" customHeight="1" x14ac:dyDescent="0.25">
      <c r="B64" s="223" t="s">
        <v>1634</v>
      </c>
      <c r="C64" s="223"/>
      <c r="D64" s="85">
        <f>DatosDelitos!F137</f>
        <v>0</v>
      </c>
      <c r="E64" s="85">
        <f>DatosDelitos!G137</f>
        <v>0</v>
      </c>
    </row>
    <row r="65" spans="2:5" ht="13.15" customHeight="1" x14ac:dyDescent="0.25">
      <c r="B65" s="223" t="s">
        <v>1635</v>
      </c>
      <c r="C65" s="223"/>
      <c r="D65" s="85">
        <f>DatosDelitos!F144</f>
        <v>0</v>
      </c>
      <c r="E65" s="85">
        <f>DatosDelitos!G144</f>
        <v>0</v>
      </c>
    </row>
    <row r="66" spans="2:5" ht="40.5" customHeight="1" x14ac:dyDescent="0.25">
      <c r="B66" s="223" t="s">
        <v>1636</v>
      </c>
      <c r="C66" s="223"/>
      <c r="D66" s="85">
        <f>DatosDelitos!F147</f>
        <v>0</v>
      </c>
      <c r="E66" s="85">
        <f>DatosDelitos!G147</f>
        <v>0</v>
      </c>
    </row>
    <row r="67" spans="2:5" ht="13.15" customHeight="1" x14ac:dyDescent="0.25">
      <c r="B67" s="223" t="s">
        <v>1637</v>
      </c>
      <c r="C67" s="223"/>
      <c r="D67" s="85">
        <f>DatosDelitos!F156+SUM(DatosDelitos!F167:G172)</f>
        <v>0</v>
      </c>
      <c r="E67" s="85">
        <f>DatosDelitos!G156+SUM(DatosDelitos!G167:H172)</f>
        <v>9</v>
      </c>
    </row>
    <row r="68" spans="2:5" ht="13.15" customHeight="1" x14ac:dyDescent="0.25">
      <c r="B68" s="223" t="s">
        <v>1638</v>
      </c>
      <c r="C68" s="223"/>
      <c r="D68" s="85">
        <f>SUM(DatosDelitos!F173:G177)</f>
        <v>2</v>
      </c>
      <c r="E68" s="85">
        <f>SUM(DatosDelitos!G173:H177)</f>
        <v>59</v>
      </c>
    </row>
    <row r="69" spans="2:5" ht="13.15" customHeight="1" x14ac:dyDescent="0.25">
      <c r="B69" s="223" t="s">
        <v>1639</v>
      </c>
      <c r="C69" s="223"/>
      <c r="D69" s="85">
        <f>DatosDelitos!F178</f>
        <v>628</v>
      </c>
      <c r="E69" s="85">
        <f>DatosDelitos!G178</f>
        <v>520</v>
      </c>
    </row>
    <row r="70" spans="2:5" ht="13.15" customHeight="1" x14ac:dyDescent="0.25">
      <c r="B70" s="223" t="s">
        <v>1640</v>
      </c>
      <c r="C70" s="223"/>
      <c r="D70" s="85">
        <f>DatosDelitos!F186</f>
        <v>1</v>
      </c>
      <c r="E70" s="85">
        <f>DatosDelitos!G186</f>
        <v>0</v>
      </c>
    </row>
    <row r="71" spans="2:5" ht="13.15" customHeight="1" x14ac:dyDescent="0.25">
      <c r="B71" s="223" t="s">
        <v>1641</v>
      </c>
      <c r="C71" s="223"/>
      <c r="D71" s="85">
        <f>DatosDelitos!F201</f>
        <v>0</v>
      </c>
      <c r="E71" s="85">
        <f>DatosDelitos!G201</f>
        <v>0</v>
      </c>
    </row>
    <row r="72" spans="2:5" ht="13.15" customHeight="1" x14ac:dyDescent="0.25">
      <c r="B72" s="223" t="s">
        <v>1642</v>
      </c>
      <c r="C72" s="223"/>
      <c r="D72" s="85">
        <f>DatosDelitos!F223</f>
        <v>35</v>
      </c>
      <c r="E72" s="85">
        <f>DatosDelitos!G223</f>
        <v>21</v>
      </c>
    </row>
    <row r="73" spans="2:5" ht="13.15" customHeight="1" x14ac:dyDescent="0.25">
      <c r="B73" s="223" t="s">
        <v>1643</v>
      </c>
      <c r="C73" s="223"/>
      <c r="D73" s="85">
        <f>DatosDelitos!F244</f>
        <v>0</v>
      </c>
      <c r="E73" s="85">
        <f>DatosDelitos!G244</f>
        <v>0</v>
      </c>
    </row>
    <row r="74" spans="2:5" ht="13.15" customHeight="1" x14ac:dyDescent="0.25">
      <c r="B74" s="223" t="s">
        <v>1644</v>
      </c>
      <c r="C74" s="223"/>
      <c r="D74" s="85">
        <f>DatosDelitos!F271</f>
        <v>5</v>
      </c>
      <c r="E74" s="85">
        <f>DatosDelitos!G271</f>
        <v>4</v>
      </c>
    </row>
    <row r="75" spans="2:5" ht="38.25" customHeight="1" x14ac:dyDescent="0.25">
      <c r="B75" s="223" t="s">
        <v>1645</v>
      </c>
      <c r="C75" s="223"/>
      <c r="D75" s="85">
        <f>DatosDelitos!F301</f>
        <v>0</v>
      </c>
      <c r="E75" s="85">
        <f>DatosDelitos!G301</f>
        <v>0</v>
      </c>
    </row>
    <row r="76" spans="2:5" ht="13.15" customHeight="1" x14ac:dyDescent="0.25">
      <c r="B76" s="223" t="s">
        <v>1646</v>
      </c>
      <c r="C76" s="223"/>
      <c r="D76" s="85">
        <f>DatosDelitos!F305</f>
        <v>0</v>
      </c>
      <c r="E76" s="85">
        <f>DatosDelitos!G305</f>
        <v>0</v>
      </c>
    </row>
    <row r="77" spans="2:5" ht="13.15" customHeight="1" x14ac:dyDescent="0.25">
      <c r="B77" s="223" t="s">
        <v>1647</v>
      </c>
      <c r="C77" s="223"/>
      <c r="D77" s="85">
        <f>DatosDelitos!F312+DatosDelitos!F318+DatosDelitos!F320</f>
        <v>0</v>
      </c>
      <c r="E77" s="85">
        <f>DatosDelitos!G312+DatosDelitos!G318+DatosDelitos!G320</f>
        <v>0</v>
      </c>
    </row>
    <row r="78" spans="2:5" ht="13.9" customHeight="1" x14ac:dyDescent="0.25">
      <c r="B78" s="223" t="s">
        <v>1648</v>
      </c>
      <c r="C78" s="223"/>
      <c r="D78" s="85">
        <f>DatosDelitos!F323</f>
        <v>20</v>
      </c>
      <c r="E78" s="85">
        <f>DatosDelitos!G323</f>
        <v>0</v>
      </c>
    </row>
    <row r="79" spans="2:5" ht="15" customHeight="1" x14ac:dyDescent="0.25">
      <c r="B79" s="225" t="s">
        <v>1649</v>
      </c>
      <c r="C79" s="225"/>
      <c r="D79" s="85">
        <f>DatosDelitos!F325</f>
        <v>0</v>
      </c>
      <c r="E79" s="85">
        <f>DatosDelitos!G325</f>
        <v>0</v>
      </c>
    </row>
    <row r="80" spans="2:5" ht="15" customHeight="1" x14ac:dyDescent="0.25">
      <c r="B80" s="225" t="s">
        <v>947</v>
      </c>
      <c r="C80" s="225"/>
      <c r="D80" s="85">
        <f>DatosDelitos!F337</f>
        <v>0</v>
      </c>
      <c r="E80" s="85">
        <f>DatosDelitos!G337</f>
        <v>0</v>
      </c>
    </row>
    <row r="81" spans="2:13" ht="15" customHeight="1" x14ac:dyDescent="0.25">
      <c r="B81" s="225" t="s">
        <v>1650</v>
      </c>
      <c r="C81" s="225"/>
      <c r="D81" s="85">
        <f>DatosDelitos!F339</f>
        <v>0</v>
      </c>
      <c r="E81" s="85">
        <f>DatosDelitos!G339</f>
        <v>0</v>
      </c>
    </row>
    <row r="82" spans="2:13" ht="15" customHeight="1" x14ac:dyDescent="0.25">
      <c r="B82" s="225" t="s">
        <v>1656</v>
      </c>
      <c r="C82" s="225"/>
      <c r="D82" s="85">
        <f>SUM(D49:D81)</f>
        <v>798</v>
      </c>
      <c r="E82" s="85">
        <f>SUM(E49:E81)</f>
        <v>651</v>
      </c>
    </row>
    <row r="84" spans="2:13" s="88" customFormat="1" ht="15.75" x14ac:dyDescent="0.25">
      <c r="B84" s="86" t="s">
        <v>1657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25.5" x14ac:dyDescent="0.2">
      <c r="D86" s="89" t="s">
        <v>310</v>
      </c>
    </row>
    <row r="87" spans="2:13" ht="13.15" customHeight="1" x14ac:dyDescent="0.25">
      <c r="B87" s="223" t="s">
        <v>1624</v>
      </c>
      <c r="C87" s="223"/>
      <c r="D87" s="85">
        <f>DatosDelitos!N5+DatosDelitos!N13-DatosDelitos!N17</f>
        <v>2</v>
      </c>
    </row>
    <row r="88" spans="2:13" ht="13.15" customHeight="1" x14ac:dyDescent="0.25">
      <c r="B88" s="223" t="s">
        <v>324</v>
      </c>
      <c r="C88" s="223"/>
      <c r="D88" s="85">
        <f>DatosDelitos!N10</f>
        <v>0</v>
      </c>
    </row>
    <row r="89" spans="2:13" ht="13.15" customHeight="1" x14ac:dyDescent="0.25">
      <c r="B89" s="223" t="s">
        <v>342</v>
      </c>
      <c r="C89" s="223"/>
      <c r="D89" s="85">
        <f>DatosDelitos!N20</f>
        <v>0</v>
      </c>
    </row>
    <row r="90" spans="2:13" ht="13.15" customHeight="1" x14ac:dyDescent="0.25">
      <c r="B90" s="223" t="s">
        <v>347</v>
      </c>
      <c r="C90" s="223"/>
      <c r="D90" s="85">
        <f>DatosDelitos!N23</f>
        <v>0</v>
      </c>
    </row>
    <row r="91" spans="2:13" ht="13.15" customHeight="1" x14ac:dyDescent="0.25">
      <c r="B91" s="223" t="s">
        <v>1658</v>
      </c>
      <c r="C91" s="223"/>
      <c r="D91" s="85">
        <f>SUM(DatosDelitos!N17,DatosDelitos!N44)</f>
        <v>6</v>
      </c>
    </row>
    <row r="92" spans="2:13" ht="13.15" customHeight="1" x14ac:dyDescent="0.25">
      <c r="B92" s="223" t="s">
        <v>1626</v>
      </c>
      <c r="C92" s="223"/>
      <c r="D92" s="85">
        <f>DatosDelitos!N30</f>
        <v>8</v>
      </c>
    </row>
    <row r="93" spans="2:13" ht="13.15" customHeight="1" x14ac:dyDescent="0.25">
      <c r="B93" s="223" t="s">
        <v>1627</v>
      </c>
      <c r="C93" s="223"/>
      <c r="D93" s="85">
        <f>DatosDelitos!N42-DatosDelitos!N44</f>
        <v>0</v>
      </c>
    </row>
    <row r="94" spans="2:13" ht="13.15" customHeight="1" x14ac:dyDescent="0.25">
      <c r="B94" s="223" t="s">
        <v>1628</v>
      </c>
      <c r="C94" s="223"/>
      <c r="D94" s="85">
        <f>DatosDelitos!N50</f>
        <v>10</v>
      </c>
    </row>
    <row r="95" spans="2:13" ht="13.15" customHeight="1" x14ac:dyDescent="0.25">
      <c r="B95" s="223" t="s">
        <v>1629</v>
      </c>
      <c r="C95" s="223"/>
      <c r="D95" s="85">
        <f>DatosDelitos!N72</f>
        <v>0</v>
      </c>
    </row>
    <row r="96" spans="2:13" ht="27" customHeight="1" x14ac:dyDescent="0.25">
      <c r="B96" s="223" t="s">
        <v>1654</v>
      </c>
      <c r="C96" s="223"/>
      <c r="D96" s="85">
        <f>DatosDelitos!N74</f>
        <v>1</v>
      </c>
    </row>
    <row r="97" spans="2:4" ht="13.15" customHeight="1" x14ac:dyDescent="0.25">
      <c r="B97" s="223" t="s">
        <v>1631</v>
      </c>
      <c r="C97" s="223"/>
      <c r="D97" s="85">
        <f>DatosDelitos!N82</f>
        <v>0</v>
      </c>
    </row>
    <row r="98" spans="2:4" ht="13.15" customHeight="1" x14ac:dyDescent="0.25">
      <c r="B98" s="223" t="s">
        <v>1632</v>
      </c>
      <c r="C98" s="223"/>
      <c r="D98" s="85">
        <f>DatosDelitos!N85</f>
        <v>3</v>
      </c>
    </row>
    <row r="99" spans="2:4" ht="13.15" customHeight="1" x14ac:dyDescent="0.25">
      <c r="B99" s="223" t="s">
        <v>970</v>
      </c>
      <c r="C99" s="223"/>
      <c r="D99" s="85">
        <f>DatosDelitos!N97</f>
        <v>10</v>
      </c>
    </row>
    <row r="100" spans="2:4" ht="27" customHeight="1" x14ac:dyDescent="0.25">
      <c r="B100" s="223" t="s">
        <v>1655</v>
      </c>
      <c r="C100" s="223"/>
      <c r="D100" s="85">
        <f>DatosDelitos!N131</f>
        <v>2</v>
      </c>
    </row>
    <row r="101" spans="2:4" ht="13.15" customHeight="1" x14ac:dyDescent="0.25">
      <c r="B101" s="223" t="s">
        <v>1634</v>
      </c>
      <c r="C101" s="223"/>
      <c r="D101" s="85">
        <f>DatosDelitos!N137</f>
        <v>46</v>
      </c>
    </row>
    <row r="102" spans="2:4" ht="13.15" customHeight="1" x14ac:dyDescent="0.25">
      <c r="B102" s="223" t="s">
        <v>1635</v>
      </c>
      <c r="C102" s="223"/>
      <c r="D102" s="85">
        <f>DatosDelitos!N144</f>
        <v>0</v>
      </c>
    </row>
    <row r="103" spans="2:4" ht="13.15" customHeight="1" x14ac:dyDescent="0.25">
      <c r="B103" s="223" t="s">
        <v>1659</v>
      </c>
      <c r="C103" s="223"/>
      <c r="D103" s="85">
        <f>DatosDelitos!N148</f>
        <v>10</v>
      </c>
    </row>
    <row r="104" spans="2:4" ht="13.15" customHeight="1" x14ac:dyDescent="0.25">
      <c r="B104" s="223" t="s">
        <v>1181</v>
      </c>
      <c r="C104" s="223"/>
      <c r="D104" s="85">
        <f>SUM(DatosDelitos!N149,DatosDelitos!N150)</f>
        <v>1</v>
      </c>
    </row>
    <row r="105" spans="2:4" ht="13.15" customHeight="1" x14ac:dyDescent="0.25">
      <c r="B105" s="223" t="s">
        <v>1179</v>
      </c>
      <c r="C105" s="223"/>
      <c r="D105" s="85">
        <f>SUM(DatosDelitos!N151:N155)</f>
        <v>5</v>
      </c>
    </row>
    <row r="106" spans="2:4" ht="13.15" customHeight="1" x14ac:dyDescent="0.25">
      <c r="B106" s="223" t="s">
        <v>1637</v>
      </c>
      <c r="C106" s="223"/>
      <c r="D106" s="85">
        <f>SUM(SUM(DatosDelitos!N157:N160),SUM(DatosDelitos!N167:N172))</f>
        <v>1</v>
      </c>
    </row>
    <row r="107" spans="2:4" ht="13.15" customHeight="1" x14ac:dyDescent="0.25">
      <c r="B107" s="223" t="s">
        <v>1660</v>
      </c>
      <c r="C107" s="223"/>
      <c r="D107" s="85">
        <f>SUM(DatosDelitos!N161:N165)</f>
        <v>3</v>
      </c>
    </row>
    <row r="108" spans="2:4" ht="13.15" customHeight="1" x14ac:dyDescent="0.25">
      <c r="B108" s="223" t="s">
        <v>1638</v>
      </c>
      <c r="C108" s="223"/>
      <c r="D108" s="85">
        <f>SUM(DatosDelitos!N173:N177)</f>
        <v>0</v>
      </c>
    </row>
    <row r="109" spans="2:4" ht="13.15" customHeight="1" x14ac:dyDescent="0.25">
      <c r="B109" s="223" t="s">
        <v>1639</v>
      </c>
      <c r="C109" s="223"/>
      <c r="D109" s="85">
        <f>DatosDelitos!N178</f>
        <v>4</v>
      </c>
    </row>
    <row r="110" spans="2:4" ht="13.15" customHeight="1" x14ac:dyDescent="0.25">
      <c r="B110" s="223" t="s">
        <v>1640</v>
      </c>
      <c r="C110" s="223"/>
      <c r="D110" s="85">
        <f>DatosDelitos!N186</f>
        <v>4</v>
      </c>
    </row>
    <row r="111" spans="2:4" ht="13.15" customHeight="1" x14ac:dyDescent="0.25">
      <c r="B111" s="223" t="s">
        <v>1641</v>
      </c>
      <c r="C111" s="223"/>
      <c r="D111" s="85">
        <f>DatosDelitos!N201</f>
        <v>7</v>
      </c>
    </row>
    <row r="112" spans="2:4" ht="13.15" customHeight="1" x14ac:dyDescent="0.25">
      <c r="B112" s="223" t="s">
        <v>1642</v>
      </c>
      <c r="C112" s="223"/>
      <c r="D112" s="85">
        <f>DatosDelitos!N223</f>
        <v>0</v>
      </c>
    </row>
    <row r="113" spans="2:4" ht="13.15" customHeight="1" x14ac:dyDescent="0.25">
      <c r="B113" s="223" t="s">
        <v>1643</v>
      </c>
      <c r="C113" s="223"/>
      <c r="D113" s="85">
        <f>DatosDelitos!N244</f>
        <v>0</v>
      </c>
    </row>
    <row r="114" spans="2:4" ht="13.15" customHeight="1" x14ac:dyDescent="0.25">
      <c r="B114" s="223" t="s">
        <v>1644</v>
      </c>
      <c r="C114" s="223"/>
      <c r="D114" s="85">
        <f>DatosDelitos!N271</f>
        <v>0</v>
      </c>
    </row>
    <row r="115" spans="2:4" ht="38.25" customHeight="1" x14ac:dyDescent="0.25">
      <c r="B115" s="223" t="s">
        <v>1645</v>
      </c>
      <c r="C115" s="223"/>
      <c r="D115" s="85">
        <f>DatosDelitos!N301</f>
        <v>0</v>
      </c>
    </row>
    <row r="116" spans="2:4" ht="13.15" customHeight="1" x14ac:dyDescent="0.25">
      <c r="B116" s="223" t="s">
        <v>1646</v>
      </c>
      <c r="C116" s="223"/>
      <c r="D116" s="85">
        <f>DatosDelitos!N305</f>
        <v>1</v>
      </c>
    </row>
    <row r="117" spans="2:4" ht="13.15" customHeight="1" x14ac:dyDescent="0.25">
      <c r="B117" s="223" t="s">
        <v>1647</v>
      </c>
      <c r="C117" s="223"/>
      <c r="D117" s="85">
        <f>DatosDelitos!N312+DatosDelitos!N320</f>
        <v>0</v>
      </c>
    </row>
    <row r="118" spans="2:4" ht="13.15" customHeight="1" x14ac:dyDescent="0.25">
      <c r="B118" s="223" t="s">
        <v>913</v>
      </c>
      <c r="C118" s="223"/>
      <c r="D118" s="85">
        <f>DatosDelitos!N318</f>
        <v>0</v>
      </c>
    </row>
    <row r="119" spans="2:4" ht="13.9" customHeight="1" x14ac:dyDescent="0.25">
      <c r="B119" s="223" t="s">
        <v>1648</v>
      </c>
      <c r="C119" s="223"/>
      <c r="D119" s="85">
        <f>DatosDelitos!N323</f>
        <v>14</v>
      </c>
    </row>
    <row r="120" spans="2:4" ht="12.75" customHeight="1" x14ac:dyDescent="0.25">
      <c r="B120" s="225" t="s">
        <v>1649</v>
      </c>
      <c r="C120" s="225"/>
      <c r="D120" s="85">
        <f>DatosDelitos!N325</f>
        <v>0</v>
      </c>
    </row>
    <row r="121" spans="2:4" ht="15" customHeight="1" x14ac:dyDescent="0.25">
      <c r="B121" s="225" t="s">
        <v>947</v>
      </c>
      <c r="C121" s="225"/>
      <c r="D121" s="85">
        <f>DatosDelitos!N337</f>
        <v>0</v>
      </c>
    </row>
    <row r="122" spans="2:4" ht="15" customHeight="1" x14ac:dyDescent="0.25">
      <c r="B122" s="225" t="s">
        <v>1650</v>
      </c>
      <c r="C122" s="225"/>
      <c r="D122" s="85">
        <f>DatosDelitos!N339</f>
        <v>0</v>
      </c>
    </row>
    <row r="123" spans="2:4" ht="15" customHeight="1" x14ac:dyDescent="0.25">
      <c r="B123" s="223" t="s">
        <v>1656</v>
      </c>
      <c r="C123" s="223"/>
      <c r="D123" s="85">
        <f>SUM(D87:D122)</f>
        <v>138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7" t="s">
        <v>313</v>
      </c>
      <c r="B5" s="188"/>
      <c r="C5" s="26">
        <v>16</v>
      </c>
      <c r="D5" s="26">
        <v>5</v>
      </c>
      <c r="E5" s="27">
        <v>2.2000000000000002</v>
      </c>
      <c r="F5" s="26">
        <v>0</v>
      </c>
      <c r="G5" s="26">
        <v>0</v>
      </c>
      <c r="H5" s="26">
        <v>2</v>
      </c>
      <c r="I5" s="26">
        <v>1</v>
      </c>
      <c r="J5" s="26">
        <v>1</v>
      </c>
      <c r="K5" s="26">
        <v>2</v>
      </c>
      <c r="L5" s="26">
        <v>0</v>
      </c>
      <c r="M5" s="26">
        <v>0</v>
      </c>
      <c r="N5" s="26">
        <v>0</v>
      </c>
      <c r="O5" s="26">
        <v>1</v>
      </c>
      <c r="P5" s="28">
        <v>4</v>
      </c>
    </row>
    <row r="6" spans="1:16" x14ac:dyDescent="0.25">
      <c r="A6" s="29" t="s">
        <v>314</v>
      </c>
      <c r="B6" s="29" t="s">
        <v>315</v>
      </c>
      <c r="C6" s="14">
        <v>5</v>
      </c>
      <c r="D6" s="14">
        <v>4</v>
      </c>
      <c r="E6" s="30">
        <v>0.25</v>
      </c>
      <c r="F6" s="14">
        <v>0</v>
      </c>
      <c r="G6" s="14">
        <v>0</v>
      </c>
      <c r="H6" s="14">
        <v>1</v>
      </c>
      <c r="I6" s="14">
        <v>0</v>
      </c>
      <c r="J6" s="14">
        <v>1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3">
        <v>0</v>
      </c>
    </row>
    <row r="7" spans="1:16" x14ac:dyDescent="0.25">
      <c r="A7" s="29" t="s">
        <v>316</v>
      </c>
      <c r="B7" s="29" t="s">
        <v>317</v>
      </c>
      <c r="C7" s="14">
        <v>0</v>
      </c>
      <c r="D7" s="14">
        <v>0</v>
      </c>
      <c r="E7" s="30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2</v>
      </c>
      <c r="L7" s="14">
        <v>0</v>
      </c>
      <c r="M7" s="14">
        <v>0</v>
      </c>
      <c r="N7" s="14">
        <v>0</v>
      </c>
      <c r="O7" s="14">
        <v>0</v>
      </c>
      <c r="P7" s="23">
        <v>2</v>
      </c>
    </row>
    <row r="8" spans="1:16" x14ac:dyDescent="0.25">
      <c r="A8" s="29" t="s">
        <v>318</v>
      </c>
      <c r="B8" s="29" t="s">
        <v>319</v>
      </c>
      <c r="C8" s="14">
        <v>6</v>
      </c>
      <c r="D8" s="14">
        <v>1</v>
      </c>
      <c r="E8" s="30">
        <v>5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x14ac:dyDescent="0.25">
      <c r="A9" s="29" t="s">
        <v>320</v>
      </c>
      <c r="B9" s="29" t="s">
        <v>321</v>
      </c>
      <c r="C9" s="14">
        <v>5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7" t="s">
        <v>322</v>
      </c>
      <c r="B10" s="188"/>
      <c r="C10" s="26">
        <v>1</v>
      </c>
      <c r="D10" s="26">
        <v>1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323</v>
      </c>
      <c r="B11" s="29" t="s">
        <v>324</v>
      </c>
      <c r="C11" s="14">
        <v>1</v>
      </c>
      <c r="D11" s="14">
        <v>1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7" t="s">
        <v>327</v>
      </c>
      <c r="B13" s="188"/>
      <c r="C13" s="26">
        <v>1611</v>
      </c>
      <c r="D13" s="26">
        <v>1550</v>
      </c>
      <c r="E13" s="27">
        <v>3.9354838709677403E-2</v>
      </c>
      <c r="F13" s="26">
        <v>55</v>
      </c>
      <c r="G13" s="26">
        <v>16</v>
      </c>
      <c r="H13" s="26">
        <v>273</v>
      </c>
      <c r="I13" s="26">
        <v>168</v>
      </c>
      <c r="J13" s="26">
        <v>0</v>
      </c>
      <c r="K13" s="26">
        <v>2</v>
      </c>
      <c r="L13" s="26">
        <v>0</v>
      </c>
      <c r="M13" s="26">
        <v>0</v>
      </c>
      <c r="N13" s="26">
        <v>2</v>
      </c>
      <c r="O13" s="26">
        <v>5</v>
      </c>
      <c r="P13" s="28">
        <v>215</v>
      </c>
    </row>
    <row r="14" spans="1:16" x14ac:dyDescent="0.25">
      <c r="A14" s="29" t="s">
        <v>328</v>
      </c>
      <c r="B14" s="29" t="s">
        <v>329</v>
      </c>
      <c r="C14" s="14">
        <v>651</v>
      </c>
      <c r="D14" s="14">
        <v>590</v>
      </c>
      <c r="E14" s="30">
        <v>0.103389830508475</v>
      </c>
      <c r="F14" s="14">
        <v>4</v>
      </c>
      <c r="G14" s="14">
        <v>4</v>
      </c>
      <c r="H14" s="14">
        <v>102</v>
      </c>
      <c r="I14" s="14">
        <v>70</v>
      </c>
      <c r="J14" s="14">
        <v>0</v>
      </c>
      <c r="K14" s="14">
        <v>0</v>
      </c>
      <c r="L14" s="14">
        <v>0</v>
      </c>
      <c r="M14" s="14">
        <v>0</v>
      </c>
      <c r="N14" s="14">
        <v>2</v>
      </c>
      <c r="O14" s="14">
        <v>0</v>
      </c>
      <c r="P14" s="23">
        <v>111</v>
      </c>
    </row>
    <row r="15" spans="1:16" x14ac:dyDescent="0.25">
      <c r="A15" s="29" t="s">
        <v>330</v>
      </c>
      <c r="B15" s="29" t="s">
        <v>331</v>
      </c>
      <c r="C15" s="14">
        <v>23</v>
      </c>
      <c r="D15" s="14">
        <v>33</v>
      </c>
      <c r="E15" s="30">
        <v>-0.30303030303030298</v>
      </c>
      <c r="F15" s="14">
        <v>0</v>
      </c>
      <c r="G15" s="14">
        <v>0</v>
      </c>
      <c r="H15" s="14">
        <v>5</v>
      </c>
      <c r="I15" s="14">
        <v>8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3</v>
      </c>
    </row>
    <row r="16" spans="1:16" x14ac:dyDescent="0.25">
      <c r="A16" s="29" t="s">
        <v>332</v>
      </c>
      <c r="B16" s="29" t="s">
        <v>333</v>
      </c>
      <c r="C16" s="14">
        <v>310</v>
      </c>
      <c r="D16" s="14">
        <v>399</v>
      </c>
      <c r="E16" s="30">
        <v>-0.22305764411027601</v>
      </c>
      <c r="F16" s="14">
        <v>0</v>
      </c>
      <c r="G16" s="14">
        <v>1</v>
      </c>
      <c r="H16" s="14">
        <v>10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8</v>
      </c>
    </row>
    <row r="17" spans="1:16" ht="33.75" x14ac:dyDescent="0.25">
      <c r="A17" s="29" t="s">
        <v>334</v>
      </c>
      <c r="B17" s="29" t="s">
        <v>335</v>
      </c>
      <c r="C17" s="14">
        <v>626</v>
      </c>
      <c r="D17" s="14">
        <v>524</v>
      </c>
      <c r="E17" s="30">
        <v>0.19465648854961801</v>
      </c>
      <c r="F17" s="14">
        <v>51</v>
      </c>
      <c r="G17" s="14">
        <v>11</v>
      </c>
      <c r="H17" s="14">
        <v>156</v>
      </c>
      <c r="I17" s="14">
        <v>73</v>
      </c>
      <c r="J17" s="14">
        <v>0</v>
      </c>
      <c r="K17" s="14">
        <v>2</v>
      </c>
      <c r="L17" s="14">
        <v>0</v>
      </c>
      <c r="M17" s="14">
        <v>0</v>
      </c>
      <c r="N17" s="14">
        <v>0</v>
      </c>
      <c r="O17" s="14">
        <v>5</v>
      </c>
      <c r="P17" s="23">
        <v>92</v>
      </c>
    </row>
    <row r="18" spans="1:16" x14ac:dyDescent="0.25">
      <c r="A18" s="29" t="s">
        <v>336</v>
      </c>
      <c r="B18" s="29" t="s">
        <v>337</v>
      </c>
      <c r="C18" s="14">
        <v>1</v>
      </c>
      <c r="D18" s="14">
        <v>3</v>
      </c>
      <c r="E18" s="30">
        <v>-0.66666666666666696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1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1</v>
      </c>
      <c r="E19" s="30">
        <v>-1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7" t="s">
        <v>340</v>
      </c>
      <c r="B20" s="188"/>
      <c r="C20" s="26">
        <v>0</v>
      </c>
      <c r="D20" s="26">
        <v>1</v>
      </c>
      <c r="E20" s="27">
        <v>-1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341</v>
      </c>
      <c r="B21" s="29" t="s">
        <v>342</v>
      </c>
      <c r="C21" s="14">
        <v>0</v>
      </c>
      <c r="D21" s="14">
        <v>1</v>
      </c>
      <c r="E21" s="30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7" t="s">
        <v>345</v>
      </c>
      <c r="B23" s="188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7" t="s">
        <v>358</v>
      </c>
      <c r="B30" s="188"/>
      <c r="C30" s="26">
        <v>380</v>
      </c>
      <c r="D30" s="26">
        <v>366</v>
      </c>
      <c r="E30" s="27">
        <v>3.8251366120218601E-2</v>
      </c>
      <c r="F30" s="26">
        <v>6</v>
      </c>
      <c r="G30" s="26">
        <v>5</v>
      </c>
      <c r="H30" s="26">
        <v>30</v>
      </c>
      <c r="I30" s="26">
        <v>64</v>
      </c>
      <c r="J30" s="26">
        <v>0</v>
      </c>
      <c r="K30" s="26">
        <v>0</v>
      </c>
      <c r="L30" s="26">
        <v>0</v>
      </c>
      <c r="M30" s="26">
        <v>0</v>
      </c>
      <c r="N30" s="26">
        <v>8</v>
      </c>
      <c r="O30" s="26">
        <v>0</v>
      </c>
      <c r="P30" s="28">
        <v>76</v>
      </c>
    </row>
    <row r="31" spans="1:16" x14ac:dyDescent="0.25">
      <c r="A31" s="29" t="s">
        <v>359</v>
      </c>
      <c r="B31" s="29" t="s">
        <v>360</v>
      </c>
      <c r="C31" s="14">
        <v>4</v>
      </c>
      <c r="D31" s="14">
        <v>8</v>
      </c>
      <c r="E31" s="30">
        <v>-0.5</v>
      </c>
      <c r="F31" s="14">
        <v>0</v>
      </c>
      <c r="G31" s="14">
        <v>1</v>
      </c>
      <c r="H31" s="14">
        <v>1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9" t="s">
        <v>361</v>
      </c>
      <c r="B32" s="29" t="s">
        <v>362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241</v>
      </c>
      <c r="D33" s="14">
        <v>228</v>
      </c>
      <c r="E33" s="30">
        <v>5.7017543859649099E-2</v>
      </c>
      <c r="F33" s="14">
        <v>3</v>
      </c>
      <c r="G33" s="14">
        <v>0</v>
      </c>
      <c r="H33" s="14">
        <v>17</v>
      </c>
      <c r="I33" s="14">
        <v>11</v>
      </c>
      <c r="J33" s="14">
        <v>0</v>
      </c>
      <c r="K33" s="14">
        <v>0</v>
      </c>
      <c r="L33" s="14">
        <v>0</v>
      </c>
      <c r="M33" s="14">
        <v>0</v>
      </c>
      <c r="N33" s="14">
        <v>3</v>
      </c>
      <c r="O33" s="14">
        <v>0</v>
      </c>
      <c r="P33" s="23">
        <v>13</v>
      </c>
    </row>
    <row r="34" spans="1:16" x14ac:dyDescent="0.25">
      <c r="A34" s="29" t="s">
        <v>365</v>
      </c>
      <c r="B34" s="29" t="s">
        <v>366</v>
      </c>
      <c r="C34" s="14">
        <v>2</v>
      </c>
      <c r="D34" s="14">
        <v>1</v>
      </c>
      <c r="E34" s="30">
        <v>1</v>
      </c>
      <c r="F34" s="14">
        <v>0</v>
      </c>
      <c r="G34" s="14">
        <v>0</v>
      </c>
      <c r="H34" s="14">
        <v>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25">
      <c r="A35" s="29" t="s">
        <v>367</v>
      </c>
      <c r="B35" s="29" t="s">
        <v>368</v>
      </c>
      <c r="C35" s="14">
        <v>71</v>
      </c>
      <c r="D35" s="14">
        <v>77</v>
      </c>
      <c r="E35" s="30">
        <v>-7.7922077922077906E-2</v>
      </c>
      <c r="F35" s="14">
        <v>2</v>
      </c>
      <c r="G35" s="14">
        <v>0</v>
      </c>
      <c r="H35" s="14">
        <v>5</v>
      </c>
      <c r="I35" s="14">
        <v>5</v>
      </c>
      <c r="J35" s="14">
        <v>0</v>
      </c>
      <c r="K35" s="14">
        <v>0</v>
      </c>
      <c r="L35" s="14">
        <v>0</v>
      </c>
      <c r="M35" s="14">
        <v>0</v>
      </c>
      <c r="N35" s="14">
        <v>4</v>
      </c>
      <c r="O35" s="14">
        <v>0</v>
      </c>
      <c r="P35" s="23">
        <v>1</v>
      </c>
    </row>
    <row r="36" spans="1:16" ht="22.5" x14ac:dyDescent="0.25">
      <c r="A36" s="29" t="s">
        <v>369</v>
      </c>
      <c r="B36" s="29" t="s">
        <v>370</v>
      </c>
      <c r="C36" s="14">
        <v>11</v>
      </c>
      <c r="D36" s="14">
        <v>14</v>
      </c>
      <c r="E36" s="30">
        <v>-0.214285714285714</v>
      </c>
      <c r="F36" s="14">
        <v>1</v>
      </c>
      <c r="G36" s="14">
        <v>4</v>
      </c>
      <c r="H36" s="14">
        <v>2</v>
      </c>
      <c r="I36" s="14">
        <v>34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38</v>
      </c>
    </row>
    <row r="37" spans="1:16" ht="22.5" x14ac:dyDescent="0.25">
      <c r="A37" s="29" t="s">
        <v>371</v>
      </c>
      <c r="B37" s="29" t="s">
        <v>372</v>
      </c>
      <c r="C37" s="14">
        <v>0</v>
      </c>
      <c r="D37" s="14">
        <v>2</v>
      </c>
      <c r="E37" s="30">
        <v>-1</v>
      </c>
      <c r="F37" s="14">
        <v>0</v>
      </c>
      <c r="G37" s="14">
        <v>0</v>
      </c>
      <c r="H37" s="14">
        <v>0</v>
      </c>
      <c r="I37" s="14">
        <v>10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14</v>
      </c>
    </row>
    <row r="38" spans="1:16" ht="22.5" x14ac:dyDescent="0.25">
      <c r="A38" s="29" t="s">
        <v>373</v>
      </c>
      <c r="B38" s="29" t="s">
        <v>374</v>
      </c>
      <c r="C38" s="14">
        <v>0</v>
      </c>
      <c r="D38" s="14">
        <v>1</v>
      </c>
      <c r="E38" s="30">
        <v>-1</v>
      </c>
      <c r="F38" s="14">
        <v>0</v>
      </c>
      <c r="G38" s="14">
        <v>0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1</v>
      </c>
      <c r="O38" s="14">
        <v>0</v>
      </c>
      <c r="P38" s="23">
        <v>5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51</v>
      </c>
      <c r="D41" s="14">
        <v>35</v>
      </c>
      <c r="E41" s="30">
        <v>0.45714285714285702</v>
      </c>
      <c r="F41" s="14">
        <v>0</v>
      </c>
      <c r="G41" s="14">
        <v>0</v>
      </c>
      <c r="H41" s="14">
        <v>4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</v>
      </c>
    </row>
    <row r="42" spans="1:16" x14ac:dyDescent="0.25">
      <c r="A42" s="187" t="s">
        <v>381</v>
      </c>
      <c r="B42" s="188"/>
      <c r="C42" s="26">
        <v>219</v>
      </c>
      <c r="D42" s="26">
        <v>175</v>
      </c>
      <c r="E42" s="27">
        <v>0.251428571428571</v>
      </c>
      <c r="F42" s="26">
        <v>32</v>
      </c>
      <c r="G42" s="26">
        <v>7</v>
      </c>
      <c r="H42" s="26">
        <v>44</v>
      </c>
      <c r="I42" s="26">
        <v>33</v>
      </c>
      <c r="J42" s="26">
        <v>0</v>
      </c>
      <c r="K42" s="26">
        <v>1</v>
      </c>
      <c r="L42" s="26">
        <v>0</v>
      </c>
      <c r="M42" s="26">
        <v>0</v>
      </c>
      <c r="N42" s="26">
        <v>6</v>
      </c>
      <c r="O42" s="26">
        <v>0</v>
      </c>
      <c r="P42" s="28">
        <v>33</v>
      </c>
    </row>
    <row r="43" spans="1:16" x14ac:dyDescent="0.25">
      <c r="A43" s="29" t="s">
        <v>382</v>
      </c>
      <c r="B43" s="29" t="s">
        <v>383</v>
      </c>
      <c r="C43" s="14">
        <v>2</v>
      </c>
      <c r="D43" s="14">
        <v>3</v>
      </c>
      <c r="E43" s="30">
        <v>-0.33333333333333298</v>
      </c>
      <c r="F43" s="14">
        <v>1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9" t="s">
        <v>384</v>
      </c>
      <c r="B44" s="29" t="s">
        <v>385</v>
      </c>
      <c r="C44" s="14">
        <v>216</v>
      </c>
      <c r="D44" s="14">
        <v>168</v>
      </c>
      <c r="E44" s="30">
        <v>0.28571428571428598</v>
      </c>
      <c r="F44" s="14">
        <v>31</v>
      </c>
      <c r="G44" s="14">
        <v>7</v>
      </c>
      <c r="H44" s="14">
        <v>43</v>
      </c>
      <c r="I44" s="14">
        <v>33</v>
      </c>
      <c r="J44" s="14">
        <v>0</v>
      </c>
      <c r="K44" s="14">
        <v>1</v>
      </c>
      <c r="L44" s="14">
        <v>0</v>
      </c>
      <c r="M44" s="14">
        <v>0</v>
      </c>
      <c r="N44" s="14">
        <v>6</v>
      </c>
      <c r="O44" s="14">
        <v>0</v>
      </c>
      <c r="P44" s="23">
        <v>32</v>
      </c>
    </row>
    <row r="45" spans="1:16" x14ac:dyDescent="0.25">
      <c r="A45" s="29" t="s">
        <v>386</v>
      </c>
      <c r="B45" s="29" t="s">
        <v>387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1</v>
      </c>
      <c r="D46" s="14">
        <v>1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0</v>
      </c>
      <c r="D48" s="14">
        <v>2</v>
      </c>
      <c r="E48" s="30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0</v>
      </c>
      <c r="D49" s="14">
        <v>1</v>
      </c>
      <c r="E49" s="30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7" t="s">
        <v>396</v>
      </c>
      <c r="B50" s="188"/>
      <c r="C50" s="26">
        <v>169</v>
      </c>
      <c r="D50" s="26">
        <v>116</v>
      </c>
      <c r="E50" s="27">
        <v>0.45689655172413801</v>
      </c>
      <c r="F50" s="26">
        <v>1</v>
      </c>
      <c r="G50" s="26">
        <v>1</v>
      </c>
      <c r="H50" s="26">
        <v>18</v>
      </c>
      <c r="I50" s="26">
        <v>7</v>
      </c>
      <c r="J50" s="26">
        <v>8</v>
      </c>
      <c r="K50" s="26">
        <v>12</v>
      </c>
      <c r="L50" s="26">
        <v>0</v>
      </c>
      <c r="M50" s="26">
        <v>0</v>
      </c>
      <c r="N50" s="26">
        <v>10</v>
      </c>
      <c r="O50" s="26">
        <v>4</v>
      </c>
      <c r="P50" s="28">
        <v>22</v>
      </c>
    </row>
    <row r="51" spans="1:16" x14ac:dyDescent="0.25">
      <c r="A51" s="29" t="s">
        <v>397</v>
      </c>
      <c r="B51" s="29" t="s">
        <v>398</v>
      </c>
      <c r="C51" s="14">
        <v>55</v>
      </c>
      <c r="D51" s="14">
        <v>42</v>
      </c>
      <c r="E51" s="30">
        <v>0.30952380952380898</v>
      </c>
      <c r="F51" s="14">
        <v>0</v>
      </c>
      <c r="G51" s="14">
        <v>0</v>
      </c>
      <c r="H51" s="14">
        <v>4</v>
      </c>
      <c r="I51" s="14">
        <v>0</v>
      </c>
      <c r="J51" s="14">
        <v>4</v>
      </c>
      <c r="K51" s="14">
        <v>1</v>
      </c>
      <c r="L51" s="14">
        <v>0</v>
      </c>
      <c r="M51" s="14">
        <v>0</v>
      </c>
      <c r="N51" s="14">
        <v>0</v>
      </c>
      <c r="O51" s="14">
        <v>1</v>
      </c>
      <c r="P51" s="23">
        <v>1</v>
      </c>
    </row>
    <row r="52" spans="1:16" x14ac:dyDescent="0.25">
      <c r="A52" s="29" t="s">
        <v>399</v>
      </c>
      <c r="B52" s="29" t="s">
        <v>400</v>
      </c>
      <c r="C52" s="14">
        <v>2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401</v>
      </c>
      <c r="B53" s="29" t="s">
        <v>402</v>
      </c>
      <c r="C53" s="14">
        <v>52</v>
      </c>
      <c r="D53" s="14">
        <v>30</v>
      </c>
      <c r="E53" s="30">
        <v>0.73333333333333295</v>
      </c>
      <c r="F53" s="14">
        <v>1</v>
      </c>
      <c r="G53" s="14">
        <v>1</v>
      </c>
      <c r="H53" s="14">
        <v>4</v>
      </c>
      <c r="I53" s="14">
        <v>0</v>
      </c>
      <c r="J53" s="14">
        <v>1</v>
      </c>
      <c r="K53" s="14">
        <v>2</v>
      </c>
      <c r="L53" s="14">
        <v>0</v>
      </c>
      <c r="M53" s="14">
        <v>0</v>
      </c>
      <c r="N53" s="14">
        <v>3</v>
      </c>
      <c r="O53" s="14">
        <v>0</v>
      </c>
      <c r="P53" s="23">
        <v>3</v>
      </c>
    </row>
    <row r="54" spans="1:16" ht="22.5" x14ac:dyDescent="0.25">
      <c r="A54" s="29" t="s">
        <v>403</v>
      </c>
      <c r="B54" s="29" t="s">
        <v>404</v>
      </c>
      <c r="C54" s="14">
        <v>8</v>
      </c>
      <c r="D54" s="14">
        <v>5</v>
      </c>
      <c r="E54" s="30">
        <v>0.6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405</v>
      </c>
      <c r="B55" s="29" t="s">
        <v>406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407</v>
      </c>
      <c r="B56" s="29" t="s">
        <v>408</v>
      </c>
      <c r="C56" s="14">
        <v>6</v>
      </c>
      <c r="D56" s="14">
        <v>10</v>
      </c>
      <c r="E56" s="30">
        <v>-0.4</v>
      </c>
      <c r="F56" s="14">
        <v>0</v>
      </c>
      <c r="G56" s="14">
        <v>0</v>
      </c>
      <c r="H56" s="14">
        <v>1</v>
      </c>
      <c r="I56" s="14">
        <v>1</v>
      </c>
      <c r="J56" s="14">
        <v>0</v>
      </c>
      <c r="K56" s="14">
        <v>1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409</v>
      </c>
      <c r="B57" s="29" t="s">
        <v>410</v>
      </c>
      <c r="C57" s="14">
        <v>2</v>
      </c>
      <c r="D57" s="14">
        <v>2</v>
      </c>
      <c r="E57" s="30">
        <v>0</v>
      </c>
      <c r="F57" s="14">
        <v>0</v>
      </c>
      <c r="G57" s="14">
        <v>0</v>
      </c>
      <c r="H57" s="14">
        <v>1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9" t="s">
        <v>411</v>
      </c>
      <c r="B58" s="29" t="s">
        <v>412</v>
      </c>
      <c r="C58" s="14">
        <v>3</v>
      </c>
      <c r="D58" s="14">
        <v>2</v>
      </c>
      <c r="E58" s="30">
        <v>0.5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2.5" x14ac:dyDescent="0.25">
      <c r="A59" s="29" t="s">
        <v>413</v>
      </c>
      <c r="B59" s="29" t="s">
        <v>414</v>
      </c>
      <c r="C59" s="14">
        <v>0</v>
      </c>
      <c r="D59" s="14">
        <v>1</v>
      </c>
      <c r="E59" s="30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4</v>
      </c>
      <c r="D60" s="14">
        <v>0</v>
      </c>
      <c r="E60" s="30">
        <v>0</v>
      </c>
      <c r="F60" s="14">
        <v>0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417</v>
      </c>
      <c r="B61" s="29" t="s">
        <v>418</v>
      </c>
      <c r="C61" s="14">
        <v>4</v>
      </c>
      <c r="D61" s="14">
        <v>3</v>
      </c>
      <c r="E61" s="30">
        <v>0.33333333333333298</v>
      </c>
      <c r="F61" s="14">
        <v>0</v>
      </c>
      <c r="G61" s="14">
        <v>0</v>
      </c>
      <c r="H61" s="14">
        <v>1</v>
      </c>
      <c r="I61" s="14">
        <v>1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2</v>
      </c>
      <c r="P61" s="23">
        <v>1</v>
      </c>
    </row>
    <row r="62" spans="1:16" x14ac:dyDescent="0.25">
      <c r="A62" s="29" t="s">
        <v>419</v>
      </c>
      <c r="B62" s="29" t="s">
        <v>420</v>
      </c>
      <c r="C62" s="14">
        <v>2</v>
      </c>
      <c r="D62" s="14">
        <v>1</v>
      </c>
      <c r="E62" s="30">
        <v>1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3">
        <v>3</v>
      </c>
    </row>
    <row r="63" spans="1:16" ht="22.5" x14ac:dyDescent="0.25">
      <c r="A63" s="29" t="s">
        <v>421</v>
      </c>
      <c r="B63" s="29" t="s">
        <v>422</v>
      </c>
      <c r="C63" s="14">
        <v>20</v>
      </c>
      <c r="D63" s="14">
        <v>16</v>
      </c>
      <c r="E63" s="30">
        <v>0.25</v>
      </c>
      <c r="F63" s="14">
        <v>0</v>
      </c>
      <c r="G63" s="14">
        <v>0</v>
      </c>
      <c r="H63" s="14">
        <v>3</v>
      </c>
      <c r="I63" s="14">
        <v>3</v>
      </c>
      <c r="J63" s="14">
        <v>1</v>
      </c>
      <c r="K63" s="14">
        <v>1</v>
      </c>
      <c r="L63" s="14">
        <v>0</v>
      </c>
      <c r="M63" s="14">
        <v>0</v>
      </c>
      <c r="N63" s="14">
        <v>5</v>
      </c>
      <c r="O63" s="14">
        <v>1</v>
      </c>
      <c r="P63" s="23">
        <v>9</v>
      </c>
    </row>
    <row r="64" spans="1:16" ht="22.5" x14ac:dyDescent="0.25">
      <c r="A64" s="29" t="s">
        <v>423</v>
      </c>
      <c r="B64" s="29" t="s">
        <v>424</v>
      </c>
      <c r="C64" s="14">
        <v>5</v>
      </c>
      <c r="D64" s="14">
        <v>2</v>
      </c>
      <c r="E64" s="30">
        <v>1.5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1</v>
      </c>
      <c r="O64" s="14">
        <v>0</v>
      </c>
      <c r="P64" s="23">
        <v>0</v>
      </c>
    </row>
    <row r="65" spans="1:16" ht="33.75" x14ac:dyDescent="0.25">
      <c r="A65" s="29" t="s">
        <v>425</v>
      </c>
      <c r="B65" s="29" t="s">
        <v>426</v>
      </c>
      <c r="C65" s="14">
        <v>2</v>
      </c>
      <c r="D65" s="14">
        <v>1</v>
      </c>
      <c r="E65" s="30">
        <v>1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427</v>
      </c>
      <c r="B66" s="29" t="s">
        <v>428</v>
      </c>
      <c r="C66" s="14">
        <v>0</v>
      </c>
      <c r="D66" s="14">
        <v>1</v>
      </c>
      <c r="E66" s="30">
        <v>-1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2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23">
        <v>1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2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435</v>
      </c>
      <c r="B70" s="29" t="s">
        <v>436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7" t="s">
        <v>439</v>
      </c>
      <c r="B72" s="188"/>
      <c r="C72" s="26">
        <v>1</v>
      </c>
      <c r="D72" s="26">
        <v>3</v>
      </c>
      <c r="E72" s="27">
        <v>-0.66666666666666696</v>
      </c>
      <c r="F72" s="26">
        <v>0</v>
      </c>
      <c r="G72" s="26">
        <v>0</v>
      </c>
      <c r="H72" s="26">
        <v>0</v>
      </c>
      <c r="I72" s="26">
        <v>2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1</v>
      </c>
    </row>
    <row r="73" spans="1:16" x14ac:dyDescent="0.25">
      <c r="A73" s="29" t="s">
        <v>440</v>
      </c>
      <c r="B73" s="29" t="s">
        <v>441</v>
      </c>
      <c r="C73" s="14">
        <v>1</v>
      </c>
      <c r="D73" s="14">
        <v>3</v>
      </c>
      <c r="E73" s="30">
        <v>-0.66666666666666696</v>
      </c>
      <c r="F73" s="14">
        <v>0</v>
      </c>
      <c r="G73" s="14">
        <v>0</v>
      </c>
      <c r="H73" s="14">
        <v>0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25">
      <c r="A74" s="187" t="s">
        <v>442</v>
      </c>
      <c r="B74" s="188"/>
      <c r="C74" s="26">
        <v>31</v>
      </c>
      <c r="D74" s="26">
        <v>31</v>
      </c>
      <c r="E74" s="27">
        <v>0</v>
      </c>
      <c r="F74" s="26">
        <v>0</v>
      </c>
      <c r="G74" s="26">
        <v>0</v>
      </c>
      <c r="H74" s="26">
        <v>5</v>
      </c>
      <c r="I74" s="26">
        <v>3</v>
      </c>
      <c r="J74" s="26">
        <v>0</v>
      </c>
      <c r="K74" s="26">
        <v>0</v>
      </c>
      <c r="L74" s="26">
        <v>0</v>
      </c>
      <c r="M74" s="26">
        <v>0</v>
      </c>
      <c r="N74" s="26">
        <v>1</v>
      </c>
      <c r="O74" s="26">
        <v>0</v>
      </c>
      <c r="P74" s="28">
        <v>5</v>
      </c>
    </row>
    <row r="75" spans="1:16" x14ac:dyDescent="0.25">
      <c r="A75" s="29" t="s">
        <v>443</v>
      </c>
      <c r="B75" s="29" t="s">
        <v>444</v>
      </c>
      <c r="C75" s="14">
        <v>17</v>
      </c>
      <c r="D75" s="14">
        <v>17</v>
      </c>
      <c r="E75" s="30">
        <v>0</v>
      </c>
      <c r="F75" s="14">
        <v>0</v>
      </c>
      <c r="G75" s="14">
        <v>0</v>
      </c>
      <c r="H75" s="14">
        <v>3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9" t="s">
        <v>445</v>
      </c>
      <c r="B76" s="29" t="s">
        <v>446</v>
      </c>
      <c r="C76" s="14">
        <v>3</v>
      </c>
      <c r="D76" s="14">
        <v>4</v>
      </c>
      <c r="E76" s="30">
        <v>-0.25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4</v>
      </c>
      <c r="D77" s="14">
        <v>1</v>
      </c>
      <c r="E77" s="30">
        <v>3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1</v>
      </c>
      <c r="O77" s="14">
        <v>0</v>
      </c>
      <c r="P77" s="23">
        <v>0</v>
      </c>
    </row>
    <row r="78" spans="1:16" x14ac:dyDescent="0.25">
      <c r="A78" s="29" t="s">
        <v>449</v>
      </c>
      <c r="B78" s="29" t="s">
        <v>450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5</v>
      </c>
      <c r="D79" s="14">
        <v>7</v>
      </c>
      <c r="E79" s="30">
        <v>-0.28571428571428598</v>
      </c>
      <c r="F79" s="14">
        <v>0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2</v>
      </c>
    </row>
    <row r="80" spans="1:16" ht="33.75" x14ac:dyDescent="0.25">
      <c r="A80" s="29" t="s">
        <v>453</v>
      </c>
      <c r="B80" s="29" t="s">
        <v>454</v>
      </c>
      <c r="C80" s="14">
        <v>1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1</v>
      </c>
      <c r="D81" s="14">
        <v>2</v>
      </c>
      <c r="E81" s="30">
        <v>-0.5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7" t="s">
        <v>457</v>
      </c>
      <c r="B82" s="188"/>
      <c r="C82" s="26">
        <v>56</v>
      </c>
      <c r="D82" s="26">
        <v>54</v>
      </c>
      <c r="E82" s="27">
        <v>3.7037037037037E-2</v>
      </c>
      <c r="F82" s="26">
        <v>1</v>
      </c>
      <c r="G82" s="26">
        <v>0</v>
      </c>
      <c r="H82" s="26">
        <v>2</v>
      </c>
      <c r="I82" s="26">
        <v>1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2</v>
      </c>
    </row>
    <row r="83" spans="1:16" x14ac:dyDescent="0.25">
      <c r="A83" s="29" t="s">
        <v>458</v>
      </c>
      <c r="B83" s="29" t="s">
        <v>459</v>
      </c>
      <c r="C83" s="14">
        <v>17</v>
      </c>
      <c r="D83" s="14">
        <v>21</v>
      </c>
      <c r="E83" s="30">
        <v>-0.19047619047618999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25">
      <c r="A84" s="29" t="s">
        <v>460</v>
      </c>
      <c r="B84" s="29" t="s">
        <v>461</v>
      </c>
      <c r="C84" s="14">
        <v>39</v>
      </c>
      <c r="D84" s="14">
        <v>33</v>
      </c>
      <c r="E84" s="30">
        <v>0.18181818181818199</v>
      </c>
      <c r="F84" s="14">
        <v>1</v>
      </c>
      <c r="G84" s="14">
        <v>0</v>
      </c>
      <c r="H84" s="14">
        <v>2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1</v>
      </c>
    </row>
    <row r="85" spans="1:16" x14ac:dyDescent="0.25">
      <c r="A85" s="187" t="s">
        <v>462</v>
      </c>
      <c r="B85" s="188"/>
      <c r="C85" s="26">
        <v>169</v>
      </c>
      <c r="D85" s="26">
        <v>141</v>
      </c>
      <c r="E85" s="27">
        <v>0.19858156028368801</v>
      </c>
      <c r="F85" s="26">
        <v>0</v>
      </c>
      <c r="G85" s="26">
        <v>0</v>
      </c>
      <c r="H85" s="26">
        <v>57</v>
      </c>
      <c r="I85" s="26">
        <v>28</v>
      </c>
      <c r="J85" s="26">
        <v>0</v>
      </c>
      <c r="K85" s="26">
        <v>0</v>
      </c>
      <c r="L85" s="26">
        <v>0</v>
      </c>
      <c r="M85" s="26">
        <v>0</v>
      </c>
      <c r="N85" s="26">
        <v>3</v>
      </c>
      <c r="O85" s="26">
        <v>0</v>
      </c>
      <c r="P85" s="28">
        <v>35</v>
      </c>
    </row>
    <row r="86" spans="1:16" x14ac:dyDescent="0.25">
      <c r="A86" s="29" t="s">
        <v>463</v>
      </c>
      <c r="B86" s="29" t="s">
        <v>464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60</v>
      </c>
      <c r="D89" s="14">
        <v>37</v>
      </c>
      <c r="E89" s="30">
        <v>0.62162162162162204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471</v>
      </c>
      <c r="B90" s="29" t="s">
        <v>472</v>
      </c>
      <c r="C90" s="14">
        <v>1</v>
      </c>
      <c r="D90" s="14">
        <v>2</v>
      </c>
      <c r="E90" s="30">
        <v>-0.5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9</v>
      </c>
      <c r="D91" s="14">
        <v>13</v>
      </c>
      <c r="E91" s="30">
        <v>-0.30769230769230799</v>
      </c>
      <c r="F91" s="14">
        <v>0</v>
      </c>
      <c r="G91" s="14">
        <v>0</v>
      </c>
      <c r="H91" s="14">
        <v>2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475</v>
      </c>
      <c r="B92" s="29" t="s">
        <v>476</v>
      </c>
      <c r="C92" s="14">
        <v>18</v>
      </c>
      <c r="D92" s="14">
        <v>19</v>
      </c>
      <c r="E92" s="30">
        <v>-5.2631578947368397E-2</v>
      </c>
      <c r="F92" s="14">
        <v>0</v>
      </c>
      <c r="G92" s="14">
        <v>0</v>
      </c>
      <c r="H92" s="14">
        <v>7</v>
      </c>
      <c r="I92" s="14">
        <v>19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3">
        <v>22</v>
      </c>
    </row>
    <row r="93" spans="1:16" x14ac:dyDescent="0.25">
      <c r="A93" s="29" t="s">
        <v>477</v>
      </c>
      <c r="B93" s="29" t="s">
        <v>478</v>
      </c>
      <c r="C93" s="14">
        <v>13</v>
      </c>
      <c r="D93" s="14">
        <v>3</v>
      </c>
      <c r="E93" s="30">
        <v>3.3333333333333299</v>
      </c>
      <c r="F93" s="14">
        <v>0</v>
      </c>
      <c r="G93" s="14">
        <v>0</v>
      </c>
      <c r="H93" s="14">
        <v>2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479</v>
      </c>
      <c r="B94" s="29" t="s">
        <v>480</v>
      </c>
      <c r="C94" s="14">
        <v>67</v>
      </c>
      <c r="D94" s="14">
        <v>65</v>
      </c>
      <c r="E94" s="30">
        <v>3.0769230769230799E-2</v>
      </c>
      <c r="F94" s="14">
        <v>0</v>
      </c>
      <c r="G94" s="14">
        <v>0</v>
      </c>
      <c r="H94" s="14">
        <v>45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13</v>
      </c>
    </row>
    <row r="95" spans="1:16" ht="22.5" x14ac:dyDescent="0.25">
      <c r="A95" s="29" t="s">
        <v>481</v>
      </c>
      <c r="B95" s="29" t="s">
        <v>482</v>
      </c>
      <c r="C95" s="14">
        <v>1</v>
      </c>
      <c r="D95" s="14">
        <v>1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0</v>
      </c>
      <c r="D96" s="14">
        <v>1</v>
      </c>
      <c r="E96" s="30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7" t="s">
        <v>485</v>
      </c>
      <c r="B97" s="188"/>
      <c r="C97" s="26">
        <v>1741</v>
      </c>
      <c r="D97" s="26">
        <v>1789</v>
      </c>
      <c r="E97" s="27">
        <v>-2.6830631637786501E-2</v>
      </c>
      <c r="F97" s="26">
        <v>12</v>
      </c>
      <c r="G97" s="26">
        <v>9</v>
      </c>
      <c r="H97" s="26">
        <v>412</v>
      </c>
      <c r="I97" s="26">
        <v>299</v>
      </c>
      <c r="J97" s="26">
        <v>1</v>
      </c>
      <c r="K97" s="26">
        <v>1</v>
      </c>
      <c r="L97" s="26">
        <v>0</v>
      </c>
      <c r="M97" s="26">
        <v>0</v>
      </c>
      <c r="N97" s="26">
        <v>10</v>
      </c>
      <c r="O97" s="26">
        <v>2</v>
      </c>
      <c r="P97" s="28">
        <v>268</v>
      </c>
    </row>
    <row r="98" spans="1:16" x14ac:dyDescent="0.25">
      <c r="A98" s="29" t="s">
        <v>486</v>
      </c>
      <c r="B98" s="29" t="s">
        <v>487</v>
      </c>
      <c r="C98" s="14">
        <v>276</v>
      </c>
      <c r="D98" s="14">
        <v>250</v>
      </c>
      <c r="E98" s="30">
        <v>0.104</v>
      </c>
      <c r="F98" s="14">
        <v>8</v>
      </c>
      <c r="G98" s="14">
        <v>4</v>
      </c>
      <c r="H98" s="14">
        <v>83</v>
      </c>
      <c r="I98" s="14">
        <v>58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52</v>
      </c>
    </row>
    <row r="99" spans="1:16" x14ac:dyDescent="0.25">
      <c r="A99" s="29" t="s">
        <v>488</v>
      </c>
      <c r="B99" s="29" t="s">
        <v>489</v>
      </c>
      <c r="C99" s="14">
        <v>159</v>
      </c>
      <c r="D99" s="14">
        <v>186</v>
      </c>
      <c r="E99" s="30">
        <v>-0.14516129032258099</v>
      </c>
      <c r="F99" s="14">
        <v>2</v>
      </c>
      <c r="G99" s="14">
        <v>2</v>
      </c>
      <c r="H99" s="14">
        <v>99</v>
      </c>
      <c r="I99" s="14">
        <v>51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</v>
      </c>
      <c r="P99" s="23">
        <v>49</v>
      </c>
    </row>
    <row r="100" spans="1:16" ht="33.75" x14ac:dyDescent="0.25">
      <c r="A100" s="29" t="s">
        <v>490</v>
      </c>
      <c r="B100" s="29" t="s">
        <v>491</v>
      </c>
      <c r="C100" s="14">
        <v>16</v>
      </c>
      <c r="D100" s="14">
        <v>12</v>
      </c>
      <c r="E100" s="30">
        <v>0.33333333333333298</v>
      </c>
      <c r="F100" s="14">
        <v>0</v>
      </c>
      <c r="G100" s="14">
        <v>0</v>
      </c>
      <c r="H100" s="14">
        <v>3</v>
      </c>
      <c r="I100" s="14">
        <v>10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7</v>
      </c>
    </row>
    <row r="101" spans="1:16" ht="22.5" x14ac:dyDescent="0.25">
      <c r="A101" s="29" t="s">
        <v>492</v>
      </c>
      <c r="B101" s="29" t="s">
        <v>493</v>
      </c>
      <c r="C101" s="14">
        <v>79</v>
      </c>
      <c r="D101" s="14">
        <v>54</v>
      </c>
      <c r="E101" s="30">
        <v>0.46296296296296302</v>
      </c>
      <c r="F101" s="14">
        <v>0</v>
      </c>
      <c r="G101" s="14">
        <v>0</v>
      </c>
      <c r="H101" s="14">
        <v>22</v>
      </c>
      <c r="I101" s="14">
        <v>18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3">
        <v>31</v>
      </c>
    </row>
    <row r="102" spans="1:16" x14ac:dyDescent="0.25">
      <c r="A102" s="29" t="s">
        <v>494</v>
      </c>
      <c r="B102" s="29" t="s">
        <v>495</v>
      </c>
      <c r="C102" s="14">
        <v>18</v>
      </c>
      <c r="D102" s="14">
        <v>12</v>
      </c>
      <c r="E102" s="30">
        <v>0.5</v>
      </c>
      <c r="F102" s="14">
        <v>0</v>
      </c>
      <c r="G102" s="14">
        <v>0</v>
      </c>
      <c r="H102" s="14">
        <v>5</v>
      </c>
      <c r="I102" s="14">
        <v>2</v>
      </c>
      <c r="J102" s="14">
        <v>0</v>
      </c>
      <c r="K102" s="14">
        <v>1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496</v>
      </c>
      <c r="B103" s="29" t="s">
        <v>497</v>
      </c>
      <c r="C103" s="14">
        <v>29</v>
      </c>
      <c r="D103" s="14">
        <v>22</v>
      </c>
      <c r="E103" s="30">
        <v>0.31818181818181801</v>
      </c>
      <c r="F103" s="14">
        <v>0</v>
      </c>
      <c r="G103" s="14">
        <v>0</v>
      </c>
      <c r="H103" s="14">
        <v>6</v>
      </c>
      <c r="I103" s="14">
        <v>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4</v>
      </c>
    </row>
    <row r="104" spans="1:16" x14ac:dyDescent="0.25">
      <c r="A104" s="29" t="s">
        <v>498</v>
      </c>
      <c r="B104" s="29" t="s">
        <v>499</v>
      </c>
      <c r="C104" s="14">
        <v>20</v>
      </c>
      <c r="D104" s="14">
        <v>28</v>
      </c>
      <c r="E104" s="30">
        <v>-0.28571428571428598</v>
      </c>
      <c r="F104" s="14">
        <v>0</v>
      </c>
      <c r="G104" s="14">
        <v>0</v>
      </c>
      <c r="H104" s="14"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25">
      <c r="A105" s="29" t="s">
        <v>500</v>
      </c>
      <c r="B105" s="29" t="s">
        <v>501</v>
      </c>
      <c r="C105" s="14">
        <v>636</v>
      </c>
      <c r="D105" s="14">
        <v>658</v>
      </c>
      <c r="E105" s="30">
        <v>-3.3434650455927098E-2</v>
      </c>
      <c r="F105" s="14">
        <v>1</v>
      </c>
      <c r="G105" s="14">
        <v>2</v>
      </c>
      <c r="H105" s="14">
        <v>111</v>
      </c>
      <c r="I105" s="14">
        <v>83</v>
      </c>
      <c r="J105" s="14">
        <v>1</v>
      </c>
      <c r="K105" s="14">
        <v>0</v>
      </c>
      <c r="L105" s="14">
        <v>0</v>
      </c>
      <c r="M105" s="14">
        <v>0</v>
      </c>
      <c r="N105" s="14">
        <v>7</v>
      </c>
      <c r="O105" s="14">
        <v>0</v>
      </c>
      <c r="P105" s="23">
        <v>62</v>
      </c>
    </row>
    <row r="106" spans="1:16" ht="22.5" x14ac:dyDescent="0.25">
      <c r="A106" s="29" t="s">
        <v>502</v>
      </c>
      <c r="B106" s="29" t="s">
        <v>503</v>
      </c>
      <c r="C106" s="14">
        <v>109</v>
      </c>
      <c r="D106" s="14">
        <v>129</v>
      </c>
      <c r="E106" s="30">
        <v>-0.15503875968992201</v>
      </c>
      <c r="F106" s="14">
        <v>0</v>
      </c>
      <c r="G106" s="14">
        <v>0</v>
      </c>
      <c r="H106" s="14">
        <v>21</v>
      </c>
      <c r="I106" s="14">
        <v>14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12</v>
      </c>
    </row>
    <row r="107" spans="1:16" ht="22.5" x14ac:dyDescent="0.25">
      <c r="A107" s="29" t="s">
        <v>504</v>
      </c>
      <c r="B107" s="29" t="s">
        <v>505</v>
      </c>
      <c r="C107" s="14">
        <v>10</v>
      </c>
      <c r="D107" s="14">
        <v>4</v>
      </c>
      <c r="E107" s="30">
        <v>1.5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0</v>
      </c>
    </row>
    <row r="108" spans="1:16" x14ac:dyDescent="0.25">
      <c r="A108" s="29" t="s">
        <v>506</v>
      </c>
      <c r="B108" s="29" t="s">
        <v>507</v>
      </c>
      <c r="C108" s="14">
        <v>12</v>
      </c>
      <c r="D108" s="14">
        <v>9</v>
      </c>
      <c r="E108" s="30">
        <v>0.33333333333333298</v>
      </c>
      <c r="F108" s="14">
        <v>0</v>
      </c>
      <c r="G108" s="14">
        <v>0</v>
      </c>
      <c r="H108" s="14">
        <v>1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5</v>
      </c>
    </row>
    <row r="109" spans="1:16" x14ac:dyDescent="0.25">
      <c r="A109" s="29" t="s">
        <v>508</v>
      </c>
      <c r="B109" s="29" t="s">
        <v>509</v>
      </c>
      <c r="C109" s="14">
        <v>2</v>
      </c>
      <c r="D109" s="14">
        <v>5</v>
      </c>
      <c r="E109" s="30">
        <v>-0.6</v>
      </c>
      <c r="F109" s="14">
        <v>0</v>
      </c>
      <c r="G109" s="14">
        <v>0</v>
      </c>
      <c r="H109" s="14">
        <v>2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2</v>
      </c>
    </row>
    <row r="110" spans="1:16" ht="33.75" x14ac:dyDescent="0.25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348</v>
      </c>
      <c r="D111" s="14">
        <v>393</v>
      </c>
      <c r="E111" s="30">
        <v>-0.114503816793893</v>
      </c>
      <c r="F111" s="14">
        <v>1</v>
      </c>
      <c r="G111" s="14">
        <v>1</v>
      </c>
      <c r="H111" s="14">
        <v>49</v>
      </c>
      <c r="I111" s="14">
        <v>40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34</v>
      </c>
    </row>
    <row r="112" spans="1:16" ht="22.5" x14ac:dyDescent="0.25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518</v>
      </c>
      <c r="B114" s="29" t="s">
        <v>519</v>
      </c>
      <c r="C114" s="14">
        <v>6</v>
      </c>
      <c r="D114" s="14">
        <v>5</v>
      </c>
      <c r="E114" s="30">
        <v>0.2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520</v>
      </c>
      <c r="B115" s="29" t="s">
        <v>521</v>
      </c>
      <c r="C115" s="14">
        <v>0</v>
      </c>
      <c r="D115" s="14">
        <v>7</v>
      </c>
      <c r="E115" s="30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33.75" x14ac:dyDescent="0.25">
      <c r="A116" s="29" t="s">
        <v>522</v>
      </c>
      <c r="B116" s="29" t="s">
        <v>523</v>
      </c>
      <c r="C116" s="14">
        <v>2</v>
      </c>
      <c r="D116" s="14">
        <v>0</v>
      </c>
      <c r="E116" s="30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524</v>
      </c>
      <c r="B117" s="29" t="s">
        <v>525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526</v>
      </c>
      <c r="B118" s="29" t="s">
        <v>527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2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3</v>
      </c>
      <c r="D120" s="14">
        <v>2</v>
      </c>
      <c r="E120" s="30">
        <v>0.5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532</v>
      </c>
      <c r="B121" s="29" t="s">
        <v>533</v>
      </c>
      <c r="C121" s="14">
        <v>6</v>
      </c>
      <c r="D121" s="14">
        <v>7</v>
      </c>
      <c r="E121" s="30">
        <v>-0.14285714285714299</v>
      </c>
      <c r="F121" s="14">
        <v>0</v>
      </c>
      <c r="G121" s="14">
        <v>0</v>
      </c>
      <c r="H121" s="14">
        <v>4</v>
      </c>
      <c r="I121" s="14">
        <v>10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4</v>
      </c>
    </row>
    <row r="122" spans="1:16" x14ac:dyDescent="0.25">
      <c r="A122" s="29" t="s">
        <v>534</v>
      </c>
      <c r="B122" s="29" t="s">
        <v>535</v>
      </c>
      <c r="C122" s="14">
        <v>5</v>
      </c>
      <c r="D122" s="14">
        <v>2</v>
      </c>
      <c r="E122" s="30">
        <v>1.5</v>
      </c>
      <c r="F122" s="14">
        <v>0</v>
      </c>
      <c r="G122" s="14">
        <v>0</v>
      </c>
      <c r="H122" s="14">
        <v>0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3">
        <v>1</v>
      </c>
    </row>
    <row r="123" spans="1:16" x14ac:dyDescent="0.25">
      <c r="A123" s="29" t="s">
        <v>536</v>
      </c>
      <c r="B123" s="29" t="s">
        <v>537</v>
      </c>
      <c r="C123" s="14">
        <v>1</v>
      </c>
      <c r="D123" s="14">
        <v>1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0</v>
      </c>
      <c r="D124" s="14">
        <v>1</v>
      </c>
      <c r="E124" s="30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4</v>
      </c>
      <c r="D126" s="14">
        <v>2</v>
      </c>
      <c r="E126" s="30">
        <v>1</v>
      </c>
      <c r="F126" s="14">
        <v>0</v>
      </c>
      <c r="G126" s="14">
        <v>0</v>
      </c>
      <c r="H126" s="14">
        <v>2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7" t="s">
        <v>552</v>
      </c>
      <c r="B131" s="188"/>
      <c r="C131" s="26">
        <v>5</v>
      </c>
      <c r="D131" s="26">
        <v>3</v>
      </c>
      <c r="E131" s="27">
        <v>0.66666666666666696</v>
      </c>
      <c r="F131" s="26">
        <v>0</v>
      </c>
      <c r="G131" s="26">
        <v>0</v>
      </c>
      <c r="H131" s="26">
        <v>14</v>
      </c>
      <c r="I131" s="26">
        <v>7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7</v>
      </c>
    </row>
    <row r="132" spans="1:16" x14ac:dyDescent="0.25">
      <c r="A132" s="29" t="s">
        <v>553</v>
      </c>
      <c r="B132" s="29" t="s">
        <v>554</v>
      </c>
      <c r="C132" s="14">
        <v>1</v>
      </c>
      <c r="D132" s="14">
        <v>0</v>
      </c>
      <c r="E132" s="30">
        <v>0</v>
      </c>
      <c r="F132" s="14">
        <v>0</v>
      </c>
      <c r="G132" s="14">
        <v>0</v>
      </c>
      <c r="H132" s="14">
        <v>1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1</v>
      </c>
    </row>
    <row r="133" spans="1:16" x14ac:dyDescent="0.25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1</v>
      </c>
      <c r="D134" s="14">
        <v>3</v>
      </c>
      <c r="E134" s="30">
        <v>-0.66666666666666696</v>
      </c>
      <c r="F134" s="14">
        <v>0</v>
      </c>
      <c r="G134" s="14">
        <v>0</v>
      </c>
      <c r="H134" s="14">
        <v>13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6</v>
      </c>
    </row>
    <row r="135" spans="1:16" x14ac:dyDescent="0.25">
      <c r="A135" s="29" t="s">
        <v>559</v>
      </c>
      <c r="B135" s="29" t="s">
        <v>560</v>
      </c>
      <c r="C135" s="14">
        <v>3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7" t="s">
        <v>563</v>
      </c>
      <c r="B137" s="188"/>
      <c r="C137" s="26">
        <v>41</v>
      </c>
      <c r="D137" s="26">
        <v>33</v>
      </c>
      <c r="E137" s="27">
        <v>0.24242424242424199</v>
      </c>
      <c r="F137" s="26">
        <v>0</v>
      </c>
      <c r="G137" s="26">
        <v>0</v>
      </c>
      <c r="H137" s="26">
        <v>8</v>
      </c>
      <c r="I137" s="26">
        <v>5</v>
      </c>
      <c r="J137" s="26">
        <v>0</v>
      </c>
      <c r="K137" s="26">
        <v>0</v>
      </c>
      <c r="L137" s="26">
        <v>0</v>
      </c>
      <c r="M137" s="26">
        <v>0</v>
      </c>
      <c r="N137" s="26">
        <v>46</v>
      </c>
      <c r="O137" s="26">
        <v>0</v>
      </c>
      <c r="P137" s="28">
        <v>5</v>
      </c>
    </row>
    <row r="138" spans="1:16" ht="22.5" x14ac:dyDescent="0.25">
      <c r="A138" s="29" t="s">
        <v>564</v>
      </c>
      <c r="B138" s="29" t="s">
        <v>565</v>
      </c>
      <c r="C138" s="14">
        <v>7</v>
      </c>
      <c r="D138" s="14">
        <v>10</v>
      </c>
      <c r="E138" s="30">
        <v>-0.3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1</v>
      </c>
    </row>
    <row r="139" spans="1:16" ht="22.5" x14ac:dyDescent="0.25">
      <c r="A139" s="29" t="s">
        <v>566</v>
      </c>
      <c r="B139" s="29" t="s">
        <v>567</v>
      </c>
      <c r="C139" s="14">
        <v>1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30</v>
      </c>
      <c r="D142" s="14">
        <v>14</v>
      </c>
      <c r="E142" s="30">
        <v>1.1428571428571399</v>
      </c>
      <c r="F142" s="14">
        <v>0</v>
      </c>
      <c r="G142" s="14">
        <v>0</v>
      </c>
      <c r="H142" s="14">
        <v>6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46</v>
      </c>
      <c r="O142" s="14">
        <v>0</v>
      </c>
      <c r="P142" s="23">
        <v>3</v>
      </c>
    </row>
    <row r="143" spans="1:16" ht="33.75" x14ac:dyDescent="0.25">
      <c r="A143" s="29" t="s">
        <v>574</v>
      </c>
      <c r="B143" s="29" t="s">
        <v>575</v>
      </c>
      <c r="C143" s="14">
        <v>3</v>
      </c>
      <c r="D143" s="14">
        <v>9</v>
      </c>
      <c r="E143" s="30">
        <v>-0.66666666666666696</v>
      </c>
      <c r="F143" s="14">
        <v>0</v>
      </c>
      <c r="G143" s="14">
        <v>0</v>
      </c>
      <c r="H143" s="14">
        <v>2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1</v>
      </c>
    </row>
    <row r="144" spans="1:16" x14ac:dyDescent="0.25">
      <c r="A144" s="187" t="s">
        <v>576</v>
      </c>
      <c r="B144" s="188"/>
      <c r="C144" s="26">
        <v>0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577</v>
      </c>
      <c r="B145" s="29" t="s">
        <v>578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579</v>
      </c>
      <c r="B146" s="29" t="s">
        <v>580</v>
      </c>
      <c r="C146" s="14">
        <v>0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7" t="s">
        <v>581</v>
      </c>
      <c r="B147" s="188"/>
      <c r="C147" s="26">
        <v>21</v>
      </c>
      <c r="D147" s="26">
        <v>34</v>
      </c>
      <c r="E147" s="27">
        <v>-0.38235294117647001</v>
      </c>
      <c r="F147" s="26">
        <v>0</v>
      </c>
      <c r="G147" s="26">
        <v>0</v>
      </c>
      <c r="H147" s="26">
        <v>18</v>
      </c>
      <c r="I147" s="26">
        <v>14</v>
      </c>
      <c r="J147" s="26">
        <v>0</v>
      </c>
      <c r="K147" s="26">
        <v>0</v>
      </c>
      <c r="L147" s="26">
        <v>0</v>
      </c>
      <c r="M147" s="26">
        <v>0</v>
      </c>
      <c r="N147" s="26">
        <v>16</v>
      </c>
      <c r="O147" s="26">
        <v>0</v>
      </c>
      <c r="P147" s="28">
        <v>18</v>
      </c>
    </row>
    <row r="148" spans="1:16" ht="22.5" x14ac:dyDescent="0.25">
      <c r="A148" s="29" t="s">
        <v>582</v>
      </c>
      <c r="B148" s="29" t="s">
        <v>583</v>
      </c>
      <c r="C148" s="14">
        <v>8</v>
      </c>
      <c r="D148" s="14">
        <v>9</v>
      </c>
      <c r="E148" s="30">
        <v>-0.11111111111111099</v>
      </c>
      <c r="F148" s="14">
        <v>0</v>
      </c>
      <c r="G148" s="14">
        <v>0</v>
      </c>
      <c r="H148" s="14">
        <v>6</v>
      </c>
      <c r="I148" s="14">
        <v>5</v>
      </c>
      <c r="J148" s="14">
        <v>0</v>
      </c>
      <c r="K148" s="14">
        <v>0</v>
      </c>
      <c r="L148" s="14">
        <v>0</v>
      </c>
      <c r="M148" s="14">
        <v>0</v>
      </c>
      <c r="N148" s="14">
        <v>10</v>
      </c>
      <c r="O148" s="14">
        <v>0</v>
      </c>
      <c r="P148" s="23">
        <v>8</v>
      </c>
    </row>
    <row r="149" spans="1:16" ht="22.5" x14ac:dyDescent="0.25">
      <c r="A149" s="29" t="s">
        <v>584</v>
      </c>
      <c r="B149" s="29" t="s">
        <v>585</v>
      </c>
      <c r="C149" s="14">
        <v>0</v>
      </c>
      <c r="D149" s="14">
        <v>1</v>
      </c>
      <c r="E149" s="30">
        <v>-1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6</v>
      </c>
      <c r="D151" s="14">
        <v>5</v>
      </c>
      <c r="E151" s="30">
        <v>0.2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3">
        <v>0</v>
      </c>
    </row>
    <row r="152" spans="1:16" ht="33.75" x14ac:dyDescent="0.25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592</v>
      </c>
      <c r="B153" s="29" t="s">
        <v>593</v>
      </c>
      <c r="C153" s="14">
        <v>0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2</v>
      </c>
      <c r="D154" s="14">
        <v>7</v>
      </c>
      <c r="E154" s="30">
        <v>-0.71428571428571397</v>
      </c>
      <c r="F154" s="14">
        <v>0</v>
      </c>
      <c r="G154" s="14">
        <v>0</v>
      </c>
      <c r="H154" s="14">
        <v>5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1</v>
      </c>
    </row>
    <row r="155" spans="1:16" ht="22.5" x14ac:dyDescent="0.25">
      <c r="A155" s="29" t="s">
        <v>596</v>
      </c>
      <c r="B155" s="29" t="s">
        <v>597</v>
      </c>
      <c r="C155" s="14">
        <v>5</v>
      </c>
      <c r="D155" s="14">
        <v>12</v>
      </c>
      <c r="E155" s="30">
        <v>-0.58333333333333304</v>
      </c>
      <c r="F155" s="14">
        <v>0</v>
      </c>
      <c r="G155" s="14">
        <v>0</v>
      </c>
      <c r="H155" s="14">
        <v>6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3">
        <v>9</v>
      </c>
    </row>
    <row r="156" spans="1:16" x14ac:dyDescent="0.25">
      <c r="A156" s="187" t="s">
        <v>598</v>
      </c>
      <c r="B156" s="188"/>
      <c r="C156" s="26">
        <v>44</v>
      </c>
      <c r="D156" s="26">
        <v>33</v>
      </c>
      <c r="E156" s="27">
        <v>0.33333333333333298</v>
      </c>
      <c r="F156" s="26">
        <v>0</v>
      </c>
      <c r="G156" s="26">
        <v>0</v>
      </c>
      <c r="H156" s="26">
        <v>3</v>
      </c>
      <c r="I156" s="26">
        <v>0</v>
      </c>
      <c r="J156" s="26">
        <v>1</v>
      </c>
      <c r="K156" s="26">
        <v>1</v>
      </c>
      <c r="L156" s="26">
        <v>0</v>
      </c>
      <c r="M156" s="26">
        <v>0</v>
      </c>
      <c r="N156" s="26">
        <v>3</v>
      </c>
      <c r="O156" s="26">
        <v>0</v>
      </c>
      <c r="P156" s="28">
        <v>4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1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5</v>
      </c>
      <c r="D161" s="14">
        <v>2</v>
      </c>
      <c r="E161" s="30">
        <v>1.5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1</v>
      </c>
      <c r="L161" s="14">
        <v>0</v>
      </c>
      <c r="M161" s="14">
        <v>0</v>
      </c>
      <c r="N161" s="14">
        <v>0</v>
      </c>
      <c r="O161" s="14">
        <v>0</v>
      </c>
      <c r="P161" s="23">
        <v>1</v>
      </c>
    </row>
    <row r="162" spans="1:16" x14ac:dyDescent="0.25">
      <c r="A162" s="29" t="s">
        <v>609</v>
      </c>
      <c r="B162" s="29" t="s">
        <v>610</v>
      </c>
      <c r="C162" s="14">
        <v>21</v>
      </c>
      <c r="D162" s="14">
        <v>16</v>
      </c>
      <c r="E162" s="30">
        <v>0.3125</v>
      </c>
      <c r="F162" s="14">
        <v>0</v>
      </c>
      <c r="G162" s="14">
        <v>0</v>
      </c>
      <c r="H162" s="14">
        <v>3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3</v>
      </c>
      <c r="O162" s="14">
        <v>0</v>
      </c>
      <c r="P162" s="23">
        <v>2</v>
      </c>
    </row>
    <row r="163" spans="1:16" ht="22.5" x14ac:dyDescent="0.25">
      <c r="A163" s="29" t="s">
        <v>611</v>
      </c>
      <c r="B163" s="29" t="s">
        <v>612</v>
      </c>
      <c r="C163" s="14">
        <v>0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613</v>
      </c>
      <c r="B164" s="29" t="s">
        <v>614</v>
      </c>
      <c r="C164" s="14">
        <v>4</v>
      </c>
      <c r="D164" s="14">
        <v>9</v>
      </c>
      <c r="E164" s="30">
        <v>-0.55555555555555503</v>
      </c>
      <c r="F164" s="14">
        <v>0</v>
      </c>
      <c r="G164" s="14">
        <v>0</v>
      </c>
      <c r="H164" s="14">
        <v>0</v>
      </c>
      <c r="I164" s="14">
        <v>0</v>
      </c>
      <c r="J164" s="14">
        <v>1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615</v>
      </c>
      <c r="B165" s="29" t="s">
        <v>616</v>
      </c>
      <c r="C165" s="14">
        <v>13</v>
      </c>
      <c r="D165" s="14">
        <v>6</v>
      </c>
      <c r="E165" s="30">
        <v>1.1666666666666701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25">
      <c r="A166" s="187" t="s">
        <v>617</v>
      </c>
      <c r="B166" s="188"/>
      <c r="C166" s="26">
        <v>90</v>
      </c>
      <c r="D166" s="26">
        <v>111</v>
      </c>
      <c r="E166" s="27">
        <v>-0.18918918918918901</v>
      </c>
      <c r="F166" s="26">
        <v>1</v>
      </c>
      <c r="G166" s="26">
        <v>1</v>
      </c>
      <c r="H166" s="26">
        <v>67</v>
      </c>
      <c r="I166" s="26">
        <v>33</v>
      </c>
      <c r="J166" s="26">
        <v>0</v>
      </c>
      <c r="K166" s="26">
        <v>0</v>
      </c>
      <c r="L166" s="26">
        <v>0</v>
      </c>
      <c r="M166" s="26">
        <v>0</v>
      </c>
      <c r="N166" s="26">
        <v>1</v>
      </c>
      <c r="O166" s="26">
        <v>3</v>
      </c>
      <c r="P166" s="28">
        <v>58</v>
      </c>
    </row>
    <row r="167" spans="1:16" ht="22.5" x14ac:dyDescent="0.25">
      <c r="A167" s="29" t="s">
        <v>618</v>
      </c>
      <c r="B167" s="29" t="s">
        <v>619</v>
      </c>
      <c r="C167" s="14">
        <v>12</v>
      </c>
      <c r="D167" s="14">
        <v>21</v>
      </c>
      <c r="E167" s="30">
        <v>-0.42857142857142799</v>
      </c>
      <c r="F167" s="14">
        <v>0</v>
      </c>
      <c r="G167" s="14">
        <v>0</v>
      </c>
      <c r="H167" s="14">
        <v>9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1</v>
      </c>
      <c r="P167" s="23">
        <v>2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1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61</v>
      </c>
      <c r="D173" s="14">
        <v>65</v>
      </c>
      <c r="E173" s="30">
        <v>-6.15384615384615E-2</v>
      </c>
      <c r="F173" s="14">
        <v>0</v>
      </c>
      <c r="G173" s="14">
        <v>0</v>
      </c>
      <c r="H173" s="14">
        <v>42</v>
      </c>
      <c r="I173" s="14">
        <v>22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2</v>
      </c>
      <c r="P173" s="23">
        <v>35</v>
      </c>
    </row>
    <row r="174" spans="1:16" ht="22.5" x14ac:dyDescent="0.25">
      <c r="A174" s="29" t="s">
        <v>632</v>
      </c>
      <c r="B174" s="29" t="s">
        <v>633</v>
      </c>
      <c r="C174" s="14">
        <v>15</v>
      </c>
      <c r="D174" s="14">
        <v>22</v>
      </c>
      <c r="E174" s="30">
        <v>-0.31818181818181801</v>
      </c>
      <c r="F174" s="14">
        <v>1</v>
      </c>
      <c r="G174" s="14">
        <v>1</v>
      </c>
      <c r="H174" s="14">
        <v>14</v>
      </c>
      <c r="I174" s="14">
        <v>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16</v>
      </c>
    </row>
    <row r="175" spans="1:16" x14ac:dyDescent="0.25">
      <c r="A175" s="29" t="s">
        <v>634</v>
      </c>
      <c r="B175" s="29" t="s">
        <v>635</v>
      </c>
      <c r="C175" s="14">
        <v>2</v>
      </c>
      <c r="D175" s="14">
        <v>2</v>
      </c>
      <c r="E175" s="30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2.5" x14ac:dyDescent="0.25">
      <c r="A176" s="29" t="s">
        <v>636</v>
      </c>
      <c r="B176" s="29" t="s">
        <v>637</v>
      </c>
      <c r="C176" s="14">
        <v>0</v>
      </c>
      <c r="D176" s="14">
        <v>1</v>
      </c>
      <c r="E176" s="30">
        <v>-1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7" t="s">
        <v>640</v>
      </c>
      <c r="B178" s="188"/>
      <c r="C178" s="26">
        <v>269</v>
      </c>
      <c r="D178" s="26">
        <v>211</v>
      </c>
      <c r="E178" s="27">
        <v>0.27488151658767801</v>
      </c>
      <c r="F178" s="26">
        <v>628</v>
      </c>
      <c r="G178" s="26">
        <v>520</v>
      </c>
      <c r="H178" s="26">
        <v>137</v>
      </c>
      <c r="I178" s="26">
        <v>114</v>
      </c>
      <c r="J178" s="26">
        <v>0</v>
      </c>
      <c r="K178" s="26">
        <v>0</v>
      </c>
      <c r="L178" s="26">
        <v>0</v>
      </c>
      <c r="M178" s="26">
        <v>0</v>
      </c>
      <c r="N178" s="26">
        <v>4</v>
      </c>
      <c r="O178" s="26">
        <v>0</v>
      </c>
      <c r="P178" s="28">
        <v>627</v>
      </c>
    </row>
    <row r="179" spans="1:16" ht="22.5" x14ac:dyDescent="0.25">
      <c r="A179" s="29" t="s">
        <v>641</v>
      </c>
      <c r="B179" s="29" t="s">
        <v>642</v>
      </c>
      <c r="C179" s="14">
        <v>6</v>
      </c>
      <c r="D179" s="14">
        <v>4</v>
      </c>
      <c r="E179" s="30">
        <v>0.5</v>
      </c>
      <c r="F179" s="14">
        <v>5</v>
      </c>
      <c r="G179" s="14">
        <v>4</v>
      </c>
      <c r="H179" s="14">
        <v>3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3</v>
      </c>
    </row>
    <row r="180" spans="1:16" ht="22.5" x14ac:dyDescent="0.25">
      <c r="A180" s="29" t="s">
        <v>643</v>
      </c>
      <c r="B180" s="29" t="s">
        <v>644</v>
      </c>
      <c r="C180" s="14">
        <v>136</v>
      </c>
      <c r="D180" s="14">
        <v>125</v>
      </c>
      <c r="E180" s="30">
        <v>8.7999999999999995E-2</v>
      </c>
      <c r="F180" s="14">
        <v>383</v>
      </c>
      <c r="G180" s="14">
        <v>331</v>
      </c>
      <c r="H180" s="14">
        <v>61</v>
      </c>
      <c r="I180" s="14">
        <v>50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3">
        <v>410</v>
      </c>
    </row>
    <row r="181" spans="1:16" x14ac:dyDescent="0.25">
      <c r="A181" s="29" t="s">
        <v>645</v>
      </c>
      <c r="B181" s="29" t="s">
        <v>646</v>
      </c>
      <c r="C181" s="14">
        <v>19</v>
      </c>
      <c r="D181" s="14">
        <v>20</v>
      </c>
      <c r="E181" s="30">
        <v>-0.05</v>
      </c>
      <c r="F181" s="14">
        <v>5</v>
      </c>
      <c r="G181" s="14">
        <v>5</v>
      </c>
      <c r="H181" s="14">
        <v>14</v>
      </c>
      <c r="I181" s="14">
        <v>14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9</v>
      </c>
    </row>
    <row r="182" spans="1:16" ht="22.5" x14ac:dyDescent="0.25">
      <c r="A182" s="29" t="s">
        <v>647</v>
      </c>
      <c r="B182" s="29" t="s">
        <v>648</v>
      </c>
      <c r="C182" s="14">
        <v>1</v>
      </c>
      <c r="D182" s="14">
        <v>0</v>
      </c>
      <c r="E182" s="30">
        <v>0</v>
      </c>
      <c r="F182" s="14">
        <v>0</v>
      </c>
      <c r="G182" s="14">
        <v>0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649</v>
      </c>
      <c r="B183" s="29" t="s">
        <v>650</v>
      </c>
      <c r="C183" s="14">
        <v>9</v>
      </c>
      <c r="D183" s="14">
        <v>4</v>
      </c>
      <c r="E183" s="30">
        <v>1.25</v>
      </c>
      <c r="F183" s="14">
        <v>10</v>
      </c>
      <c r="G183" s="14">
        <v>7</v>
      </c>
      <c r="H183" s="14">
        <v>6</v>
      </c>
      <c r="I183" s="14">
        <v>7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10</v>
      </c>
    </row>
    <row r="184" spans="1:16" ht="22.5" x14ac:dyDescent="0.25">
      <c r="A184" s="29" t="s">
        <v>651</v>
      </c>
      <c r="B184" s="29" t="s">
        <v>652</v>
      </c>
      <c r="C184" s="14">
        <v>94</v>
      </c>
      <c r="D184" s="14">
        <v>52</v>
      </c>
      <c r="E184" s="30">
        <v>0.80769230769230804</v>
      </c>
      <c r="F184" s="14">
        <v>225</v>
      </c>
      <c r="G184" s="14">
        <v>173</v>
      </c>
      <c r="H184" s="14">
        <v>52</v>
      </c>
      <c r="I184" s="14">
        <v>41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23">
        <v>195</v>
      </c>
    </row>
    <row r="185" spans="1:16" ht="22.5" x14ac:dyDescent="0.25">
      <c r="A185" s="29" t="s">
        <v>653</v>
      </c>
      <c r="B185" s="29" t="s">
        <v>654</v>
      </c>
      <c r="C185" s="14">
        <v>4</v>
      </c>
      <c r="D185" s="14">
        <v>6</v>
      </c>
      <c r="E185" s="30">
        <v>-0.33333333333333298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7" t="s">
        <v>655</v>
      </c>
      <c r="B186" s="188"/>
      <c r="C186" s="26">
        <v>88</v>
      </c>
      <c r="D186" s="26">
        <v>84</v>
      </c>
      <c r="E186" s="27">
        <v>4.7619047619047603E-2</v>
      </c>
      <c r="F186" s="26">
        <v>1</v>
      </c>
      <c r="G186" s="26">
        <v>0</v>
      </c>
      <c r="H186" s="26">
        <v>30</v>
      </c>
      <c r="I186" s="26">
        <v>16</v>
      </c>
      <c r="J186" s="26">
        <v>0</v>
      </c>
      <c r="K186" s="26">
        <v>2</v>
      </c>
      <c r="L186" s="26">
        <v>0</v>
      </c>
      <c r="M186" s="26">
        <v>0</v>
      </c>
      <c r="N186" s="26">
        <v>4</v>
      </c>
      <c r="O186" s="26">
        <v>0</v>
      </c>
      <c r="P186" s="28">
        <v>15</v>
      </c>
    </row>
    <row r="187" spans="1:16" x14ac:dyDescent="0.25">
      <c r="A187" s="29" t="s">
        <v>656</v>
      </c>
      <c r="B187" s="29" t="s">
        <v>657</v>
      </c>
      <c r="C187" s="14">
        <v>2</v>
      </c>
      <c r="D187" s="14">
        <v>9</v>
      </c>
      <c r="E187" s="30">
        <v>-0.77777777777777801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28</v>
      </c>
      <c r="D189" s="14">
        <v>31</v>
      </c>
      <c r="E189" s="30">
        <v>-9.6774193548387094E-2</v>
      </c>
      <c r="F189" s="14">
        <v>1</v>
      </c>
      <c r="G189" s="14">
        <v>0</v>
      </c>
      <c r="H189" s="14">
        <v>19</v>
      </c>
      <c r="I189" s="14">
        <v>4</v>
      </c>
      <c r="J189" s="14">
        <v>0</v>
      </c>
      <c r="K189" s="14">
        <v>1</v>
      </c>
      <c r="L189" s="14">
        <v>0</v>
      </c>
      <c r="M189" s="14">
        <v>0</v>
      </c>
      <c r="N189" s="14">
        <v>2</v>
      </c>
      <c r="O189" s="14">
        <v>0</v>
      </c>
      <c r="P189" s="23">
        <v>4</v>
      </c>
    </row>
    <row r="190" spans="1:16" ht="22.5" x14ac:dyDescent="0.25">
      <c r="A190" s="29" t="s">
        <v>662</v>
      </c>
      <c r="B190" s="29" t="s">
        <v>663</v>
      </c>
      <c r="C190" s="14">
        <v>1</v>
      </c>
      <c r="D190" s="14">
        <v>1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664</v>
      </c>
      <c r="B191" s="29" t="s">
        <v>665</v>
      </c>
      <c r="C191" s="14">
        <v>5</v>
      </c>
      <c r="D191" s="14">
        <v>4</v>
      </c>
      <c r="E191" s="30">
        <v>0.25</v>
      </c>
      <c r="F191" s="14">
        <v>0</v>
      </c>
      <c r="G191" s="14">
        <v>0</v>
      </c>
      <c r="H191" s="14">
        <v>4</v>
      </c>
      <c r="I191" s="14">
        <v>7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13</v>
      </c>
      <c r="D193" s="14">
        <v>22</v>
      </c>
      <c r="E193" s="30">
        <v>-0.40909090909090901</v>
      </c>
      <c r="F193" s="14">
        <v>0</v>
      </c>
      <c r="G193" s="14">
        <v>0</v>
      </c>
      <c r="H193" s="14">
        <v>2</v>
      </c>
      <c r="I193" s="14">
        <v>3</v>
      </c>
      <c r="J193" s="14">
        <v>0</v>
      </c>
      <c r="K193" s="14">
        <v>1</v>
      </c>
      <c r="L193" s="14">
        <v>0</v>
      </c>
      <c r="M193" s="14">
        <v>0</v>
      </c>
      <c r="N193" s="14">
        <v>2</v>
      </c>
      <c r="O193" s="14">
        <v>0</v>
      </c>
      <c r="P193" s="23">
        <v>7</v>
      </c>
    </row>
    <row r="194" spans="1:16" x14ac:dyDescent="0.25">
      <c r="A194" s="29" t="s">
        <v>670</v>
      </c>
      <c r="B194" s="29" t="s">
        <v>671</v>
      </c>
      <c r="C194" s="14">
        <v>0</v>
      </c>
      <c r="D194" s="14">
        <v>0</v>
      </c>
      <c r="E194" s="30">
        <v>0</v>
      </c>
      <c r="F194" s="14">
        <v>0</v>
      </c>
      <c r="G194" s="14">
        <v>0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0</v>
      </c>
      <c r="D196" s="14">
        <v>1</v>
      </c>
      <c r="E196" s="30">
        <v>-1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25">
      <c r="A197" s="29" t="s">
        <v>676</v>
      </c>
      <c r="B197" s="29" t="s">
        <v>677</v>
      </c>
      <c r="C197" s="14">
        <v>35</v>
      </c>
      <c r="D197" s="14">
        <v>16</v>
      </c>
      <c r="E197" s="30">
        <v>1.1875</v>
      </c>
      <c r="F197" s="14">
        <v>0</v>
      </c>
      <c r="G197" s="14">
        <v>0</v>
      </c>
      <c r="H197" s="14">
        <v>4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9" t="s">
        <v>678</v>
      </c>
      <c r="B198" s="29" t="s">
        <v>679</v>
      </c>
      <c r="C198" s="14">
        <v>0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680</v>
      </c>
      <c r="B199" s="29" t="s">
        <v>681</v>
      </c>
      <c r="C199" s="14">
        <v>4</v>
      </c>
      <c r="D199" s="14">
        <v>0</v>
      </c>
      <c r="E199" s="30">
        <v>0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1</v>
      </c>
    </row>
    <row r="200" spans="1:16" ht="22.5" x14ac:dyDescent="0.25">
      <c r="A200" s="29" t="s">
        <v>682</v>
      </c>
      <c r="B200" s="29" t="s">
        <v>683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7" t="s">
        <v>684</v>
      </c>
      <c r="B201" s="188"/>
      <c r="C201" s="26">
        <v>30</v>
      </c>
      <c r="D201" s="26">
        <v>54</v>
      </c>
      <c r="E201" s="27">
        <v>-0.44444444444444398</v>
      </c>
      <c r="F201" s="26">
        <v>0</v>
      </c>
      <c r="G201" s="26">
        <v>0</v>
      </c>
      <c r="H201" s="26">
        <v>8</v>
      </c>
      <c r="I201" s="26">
        <v>9</v>
      </c>
      <c r="J201" s="26">
        <v>0</v>
      </c>
      <c r="K201" s="26">
        <v>3</v>
      </c>
      <c r="L201" s="26">
        <v>0</v>
      </c>
      <c r="M201" s="26">
        <v>0</v>
      </c>
      <c r="N201" s="26">
        <v>7</v>
      </c>
      <c r="O201" s="26">
        <v>0</v>
      </c>
      <c r="P201" s="28">
        <v>9</v>
      </c>
    </row>
    <row r="202" spans="1:16" x14ac:dyDescent="0.25">
      <c r="A202" s="29" t="s">
        <v>685</v>
      </c>
      <c r="B202" s="29" t="s">
        <v>686</v>
      </c>
      <c r="C202" s="14">
        <v>9</v>
      </c>
      <c r="D202" s="14">
        <v>3</v>
      </c>
      <c r="E202" s="30">
        <v>2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3">
        <v>1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691</v>
      </c>
      <c r="B205" s="29" t="s">
        <v>692</v>
      </c>
      <c r="C205" s="14">
        <v>0</v>
      </c>
      <c r="D205" s="14">
        <v>2</v>
      </c>
      <c r="E205" s="30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1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9</v>
      </c>
      <c r="D206" s="14">
        <v>22</v>
      </c>
      <c r="E206" s="30">
        <v>-0.59090909090909105</v>
      </c>
      <c r="F206" s="14">
        <v>0</v>
      </c>
      <c r="G206" s="14">
        <v>0</v>
      </c>
      <c r="H206" s="14">
        <v>7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7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1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2</v>
      </c>
      <c r="J212" s="14">
        <v>0</v>
      </c>
      <c r="K212" s="14">
        <v>1</v>
      </c>
      <c r="L212" s="14">
        <v>0</v>
      </c>
      <c r="M212" s="14">
        <v>0</v>
      </c>
      <c r="N212" s="14">
        <v>0</v>
      </c>
      <c r="O212" s="14">
        <v>0</v>
      </c>
      <c r="P212" s="23">
        <v>1</v>
      </c>
    </row>
    <row r="213" spans="1:16" x14ac:dyDescent="0.25">
      <c r="A213" s="29" t="s">
        <v>707</v>
      </c>
      <c r="B213" s="29" t="s">
        <v>708</v>
      </c>
      <c r="C213" s="14">
        <v>5</v>
      </c>
      <c r="D213" s="14">
        <v>25</v>
      </c>
      <c r="E213" s="30">
        <v>-0.8</v>
      </c>
      <c r="F213" s="14">
        <v>0</v>
      </c>
      <c r="G213" s="14">
        <v>0</v>
      </c>
      <c r="H213" s="14">
        <v>1</v>
      </c>
      <c r="I213" s="14">
        <v>0</v>
      </c>
      <c r="J213" s="14">
        <v>0</v>
      </c>
      <c r="K213" s="14">
        <v>1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2</v>
      </c>
      <c r="D214" s="14">
        <v>2</v>
      </c>
      <c r="E214" s="30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9" t="s">
        <v>711</v>
      </c>
      <c r="B215" s="29" t="s">
        <v>712</v>
      </c>
      <c r="C215" s="14">
        <v>1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1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1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7" t="s">
        <v>727</v>
      </c>
      <c r="B223" s="188"/>
      <c r="C223" s="26">
        <v>328</v>
      </c>
      <c r="D223" s="26">
        <v>362</v>
      </c>
      <c r="E223" s="27">
        <v>-9.3922651933701695E-2</v>
      </c>
      <c r="F223" s="26">
        <v>35</v>
      </c>
      <c r="G223" s="26">
        <v>21</v>
      </c>
      <c r="H223" s="26">
        <v>147</v>
      </c>
      <c r="I223" s="26">
        <v>105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5</v>
      </c>
      <c r="P223" s="28">
        <v>109</v>
      </c>
    </row>
    <row r="224" spans="1:16" x14ac:dyDescent="0.25">
      <c r="A224" s="29" t="s">
        <v>728</v>
      </c>
      <c r="B224" s="29" t="s">
        <v>729</v>
      </c>
      <c r="C224" s="14">
        <v>1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740</v>
      </c>
      <c r="B230" s="29" t="s">
        <v>741</v>
      </c>
      <c r="C230" s="14">
        <v>0</v>
      </c>
      <c r="D230" s="14">
        <v>4</v>
      </c>
      <c r="E230" s="30">
        <v>-1</v>
      </c>
      <c r="F230" s="14">
        <v>0</v>
      </c>
      <c r="G230" s="14">
        <v>0</v>
      </c>
      <c r="H230" s="14">
        <v>1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742</v>
      </c>
      <c r="B231" s="29" t="s">
        <v>743</v>
      </c>
      <c r="C231" s="14">
        <v>15</v>
      </c>
      <c r="D231" s="14">
        <v>14</v>
      </c>
      <c r="E231" s="30">
        <v>7.1428571428571397E-2</v>
      </c>
      <c r="F231" s="14">
        <v>0</v>
      </c>
      <c r="G231" s="14">
        <v>0</v>
      </c>
      <c r="H231" s="14">
        <v>4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9" t="s">
        <v>744</v>
      </c>
      <c r="B232" s="29" t="s">
        <v>745</v>
      </c>
      <c r="C232" s="14">
        <v>13</v>
      </c>
      <c r="D232" s="14">
        <v>6</v>
      </c>
      <c r="E232" s="30">
        <v>1.1666666666666701</v>
      </c>
      <c r="F232" s="14">
        <v>0</v>
      </c>
      <c r="G232" s="14">
        <v>0</v>
      </c>
      <c r="H232" s="14">
        <v>2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0</v>
      </c>
    </row>
    <row r="233" spans="1:16" x14ac:dyDescent="0.25">
      <c r="A233" s="29" t="s">
        <v>746</v>
      </c>
      <c r="B233" s="29" t="s">
        <v>747</v>
      </c>
      <c r="C233" s="14">
        <v>4</v>
      </c>
      <c r="D233" s="14">
        <v>10</v>
      </c>
      <c r="E233" s="30">
        <v>-0.6</v>
      </c>
      <c r="F233" s="14">
        <v>0</v>
      </c>
      <c r="G233" s="14">
        <v>0</v>
      </c>
      <c r="H233" s="14">
        <v>1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4</v>
      </c>
    </row>
    <row r="234" spans="1:16" ht="22.5" x14ac:dyDescent="0.25">
      <c r="A234" s="29" t="s">
        <v>748</v>
      </c>
      <c r="B234" s="29" t="s">
        <v>749</v>
      </c>
      <c r="C234" s="14">
        <v>2</v>
      </c>
      <c r="D234" s="14">
        <v>1</v>
      </c>
      <c r="E234" s="30">
        <v>1</v>
      </c>
      <c r="F234" s="14">
        <v>1</v>
      </c>
      <c r="G234" s="14">
        <v>1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750</v>
      </c>
      <c r="B235" s="29" t="s">
        <v>751</v>
      </c>
      <c r="C235" s="14">
        <v>1</v>
      </c>
      <c r="D235" s="14">
        <v>3</v>
      </c>
      <c r="E235" s="30">
        <v>-0.66666666666666696</v>
      </c>
      <c r="F235" s="14">
        <v>0</v>
      </c>
      <c r="G235" s="14">
        <v>0</v>
      </c>
      <c r="H235" s="14">
        <v>2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9" t="s">
        <v>752</v>
      </c>
      <c r="B236" s="29" t="s">
        <v>753</v>
      </c>
      <c r="C236" s="14">
        <v>0</v>
      </c>
      <c r="D236" s="14">
        <v>2</v>
      </c>
      <c r="E236" s="30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291</v>
      </c>
      <c r="D238" s="14">
        <v>319</v>
      </c>
      <c r="E238" s="30">
        <v>-8.7774294670846395E-2</v>
      </c>
      <c r="F238" s="14">
        <v>34</v>
      </c>
      <c r="G238" s="14">
        <v>20</v>
      </c>
      <c r="H238" s="14">
        <v>135</v>
      </c>
      <c r="I238" s="14">
        <v>97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5</v>
      </c>
      <c r="P238" s="23">
        <v>100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1</v>
      </c>
      <c r="D242" s="14">
        <v>3</v>
      </c>
      <c r="E242" s="30">
        <v>-0.66666666666666696</v>
      </c>
      <c r="F242" s="14">
        <v>0</v>
      </c>
      <c r="G242" s="14">
        <v>0</v>
      </c>
      <c r="H242" s="14">
        <v>1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7" t="s">
        <v>768</v>
      </c>
      <c r="B244" s="188"/>
      <c r="C244" s="26">
        <v>1</v>
      </c>
      <c r="D244" s="26">
        <v>0</v>
      </c>
      <c r="E244" s="27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0</v>
      </c>
      <c r="D249" s="14">
        <v>0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791</v>
      </c>
      <c r="B256" s="29" t="s">
        <v>792</v>
      </c>
      <c r="C256" s="14">
        <v>1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7" t="s">
        <v>821</v>
      </c>
      <c r="B271" s="188"/>
      <c r="C271" s="26">
        <v>82</v>
      </c>
      <c r="D271" s="26">
        <v>95</v>
      </c>
      <c r="E271" s="27">
        <v>-0.13684210526315799</v>
      </c>
      <c r="F271" s="26">
        <v>5</v>
      </c>
      <c r="G271" s="26">
        <v>4</v>
      </c>
      <c r="H271" s="26">
        <v>67</v>
      </c>
      <c r="I271" s="26">
        <v>68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8">
        <v>103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26</v>
      </c>
      <c r="D273" s="14">
        <v>21</v>
      </c>
      <c r="E273" s="30">
        <v>0.238095238095238</v>
      </c>
      <c r="F273" s="14">
        <v>2</v>
      </c>
      <c r="G273" s="14">
        <v>3</v>
      </c>
      <c r="H273" s="14">
        <v>22</v>
      </c>
      <c r="I273" s="14">
        <v>43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64</v>
      </c>
    </row>
    <row r="274" spans="1:16" ht="33.75" x14ac:dyDescent="0.25">
      <c r="A274" s="29" t="s">
        <v>826</v>
      </c>
      <c r="B274" s="29" t="s">
        <v>827</v>
      </c>
      <c r="C274" s="14">
        <v>45</v>
      </c>
      <c r="D274" s="14">
        <v>63</v>
      </c>
      <c r="E274" s="30">
        <v>-0.28571428571428598</v>
      </c>
      <c r="F274" s="14">
        <v>2</v>
      </c>
      <c r="G274" s="14">
        <v>1</v>
      </c>
      <c r="H274" s="14">
        <v>39</v>
      </c>
      <c r="I274" s="14">
        <v>18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30</v>
      </c>
    </row>
    <row r="275" spans="1:16" ht="22.5" x14ac:dyDescent="0.25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3</v>
      </c>
    </row>
    <row r="276" spans="1:16" x14ac:dyDescent="0.25">
      <c r="A276" s="29" t="s">
        <v>830</v>
      </c>
      <c r="B276" s="29" t="s">
        <v>831</v>
      </c>
      <c r="C276" s="14">
        <v>1</v>
      </c>
      <c r="D276" s="14">
        <v>2</v>
      </c>
      <c r="E276" s="30">
        <v>-0.5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ht="22.5" x14ac:dyDescent="0.25">
      <c r="A277" s="29" t="s">
        <v>832</v>
      </c>
      <c r="B277" s="29" t="s">
        <v>833</v>
      </c>
      <c r="C277" s="14">
        <v>4</v>
      </c>
      <c r="D277" s="14">
        <v>2</v>
      </c>
      <c r="E277" s="30">
        <v>1</v>
      </c>
      <c r="F277" s="14">
        <v>0</v>
      </c>
      <c r="G277" s="14">
        <v>0</v>
      </c>
      <c r="H277" s="14">
        <v>1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2.5" x14ac:dyDescent="0.25">
      <c r="A278" s="29" t="s">
        <v>834</v>
      </c>
      <c r="B278" s="29" t="s">
        <v>835</v>
      </c>
      <c r="C278" s="14">
        <v>5</v>
      </c>
      <c r="D278" s="14">
        <v>6</v>
      </c>
      <c r="E278" s="30">
        <v>-0.16666666666666699</v>
      </c>
      <c r="F278" s="14">
        <v>1</v>
      </c>
      <c r="G278" s="14">
        <v>0</v>
      </c>
      <c r="H278" s="14">
        <v>5</v>
      </c>
      <c r="I278" s="14">
        <v>5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2</v>
      </c>
    </row>
    <row r="279" spans="1:16" ht="22.5" x14ac:dyDescent="0.25">
      <c r="A279" s="29" t="s">
        <v>836</v>
      </c>
      <c r="B279" s="29" t="s">
        <v>837</v>
      </c>
      <c r="C279" s="14">
        <v>1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838</v>
      </c>
      <c r="B280" s="29" t="s">
        <v>839</v>
      </c>
      <c r="C280" s="14">
        <v>0</v>
      </c>
      <c r="D280" s="14">
        <v>1</v>
      </c>
      <c r="E280" s="30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1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7" t="s">
        <v>880</v>
      </c>
      <c r="B301" s="188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7" t="s">
        <v>887</v>
      </c>
      <c r="B305" s="188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1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1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7" t="s">
        <v>900</v>
      </c>
      <c r="B312" s="188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1</v>
      </c>
    </row>
    <row r="313" spans="1:16" x14ac:dyDescent="0.25">
      <c r="A313" s="29" t="s">
        <v>901</v>
      </c>
      <c r="B313" s="29" t="s">
        <v>902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1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7" t="s">
        <v>911</v>
      </c>
      <c r="B318" s="188"/>
      <c r="C318" s="26">
        <v>0</v>
      </c>
      <c r="D318" s="26">
        <v>1</v>
      </c>
      <c r="E318" s="27">
        <v>-1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2</v>
      </c>
    </row>
    <row r="319" spans="1:16" x14ac:dyDescent="0.25">
      <c r="A319" s="29" t="s">
        <v>912</v>
      </c>
      <c r="B319" s="29" t="s">
        <v>913</v>
      </c>
      <c r="C319" s="14">
        <v>0</v>
      </c>
      <c r="D319" s="14">
        <v>1</v>
      </c>
      <c r="E319" s="30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2</v>
      </c>
    </row>
    <row r="320" spans="1:16" x14ac:dyDescent="0.25">
      <c r="A320" s="187" t="s">
        <v>914</v>
      </c>
      <c r="B320" s="188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7" t="s">
        <v>919</v>
      </c>
      <c r="B323" s="188"/>
      <c r="C323" s="26">
        <v>2199</v>
      </c>
      <c r="D323" s="26">
        <v>2027</v>
      </c>
      <c r="E323" s="27">
        <v>8.4854464726196302E-2</v>
      </c>
      <c r="F323" s="26">
        <v>20</v>
      </c>
      <c r="G323" s="26">
        <v>0</v>
      </c>
      <c r="H323" s="26">
        <v>35</v>
      </c>
      <c r="I323" s="26">
        <v>0</v>
      </c>
      <c r="J323" s="26">
        <v>0</v>
      </c>
      <c r="K323" s="26">
        <v>0</v>
      </c>
      <c r="L323" s="26">
        <v>1</v>
      </c>
      <c r="M323" s="26">
        <v>0</v>
      </c>
      <c r="N323" s="26">
        <v>14</v>
      </c>
      <c r="O323" s="26">
        <v>0</v>
      </c>
      <c r="P323" s="28">
        <v>0</v>
      </c>
    </row>
    <row r="324" spans="1:16" x14ac:dyDescent="0.25">
      <c r="A324" s="29" t="s">
        <v>920</v>
      </c>
      <c r="B324" s="29" t="s">
        <v>921</v>
      </c>
      <c r="C324" s="14">
        <v>2199</v>
      </c>
      <c r="D324" s="14">
        <v>2027</v>
      </c>
      <c r="E324" s="30">
        <v>8.4854464726196302E-2</v>
      </c>
      <c r="F324" s="14">
        <v>20</v>
      </c>
      <c r="G324" s="14">
        <v>0</v>
      </c>
      <c r="H324" s="14">
        <v>35</v>
      </c>
      <c r="I324" s="14">
        <v>0</v>
      </c>
      <c r="J324" s="14">
        <v>0</v>
      </c>
      <c r="K324" s="14">
        <v>0</v>
      </c>
      <c r="L324" s="14">
        <v>1</v>
      </c>
      <c r="M324" s="14">
        <v>0</v>
      </c>
      <c r="N324" s="14">
        <v>14</v>
      </c>
      <c r="O324" s="14">
        <v>0</v>
      </c>
      <c r="P324" s="23">
        <v>0</v>
      </c>
    </row>
    <row r="325" spans="1:16" x14ac:dyDescent="0.25">
      <c r="A325" s="187" t="s">
        <v>922</v>
      </c>
      <c r="B325" s="188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7" t="s">
        <v>945</v>
      </c>
      <c r="B337" s="188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7" t="s">
        <v>948</v>
      </c>
      <c r="B339" s="188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9" t="s">
        <v>951</v>
      </c>
      <c r="B341" s="190"/>
      <c r="C341" s="31">
        <v>7592</v>
      </c>
      <c r="D341" s="31">
        <v>7280</v>
      </c>
      <c r="E341" s="32">
        <v>4.2857142857142899E-2</v>
      </c>
      <c r="F341" s="31">
        <v>797</v>
      </c>
      <c r="G341" s="31">
        <v>584</v>
      </c>
      <c r="H341" s="31">
        <v>1377</v>
      </c>
      <c r="I341" s="31">
        <v>977</v>
      </c>
      <c r="J341" s="31">
        <v>11</v>
      </c>
      <c r="K341" s="31">
        <v>24</v>
      </c>
      <c r="L341" s="31">
        <v>1</v>
      </c>
      <c r="M341" s="31">
        <v>0</v>
      </c>
      <c r="N341" s="31">
        <v>138</v>
      </c>
      <c r="O341" s="31">
        <v>20</v>
      </c>
      <c r="P341" s="31">
        <v>1619</v>
      </c>
    </row>
  </sheetData>
  <sheetProtection algorithmName="SHA-512" hashValue="AL+b+2SZhXul51kXiRJXNwrod6n4Z7dXGjA0ZDAY3YMtMWVMuJnQKFa5t1hfL9IMx45kgjmPlvsSQqANaI/hkw==" saltValue="oR7zoqENR8AH/V3l9wGfF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7" t="s">
        <v>954</v>
      </c>
      <c r="B5" s="13" t="s">
        <v>955</v>
      </c>
      <c r="C5" s="23">
        <v>0</v>
      </c>
    </row>
    <row r="6" spans="1:3" x14ac:dyDescent="0.25">
      <c r="A6" s="178"/>
      <c r="B6" s="13" t="s">
        <v>329</v>
      </c>
      <c r="C6" s="23">
        <v>24</v>
      </c>
    </row>
    <row r="7" spans="1:3" x14ac:dyDescent="0.25">
      <c r="A7" s="178"/>
      <c r="B7" s="13" t="s">
        <v>956</v>
      </c>
      <c r="C7" s="23">
        <v>9</v>
      </c>
    </row>
    <row r="8" spans="1:3" x14ac:dyDescent="0.25">
      <c r="A8" s="178"/>
      <c r="B8" s="13" t="s">
        <v>957</v>
      </c>
      <c r="C8" s="23">
        <v>12</v>
      </c>
    </row>
    <row r="9" spans="1:3" x14ac:dyDescent="0.25">
      <c r="A9" s="178"/>
      <c r="B9" s="13" t="s">
        <v>958</v>
      </c>
      <c r="C9" s="23">
        <v>9</v>
      </c>
    </row>
    <row r="10" spans="1:3" x14ac:dyDescent="0.25">
      <c r="A10" s="178"/>
      <c r="B10" s="13" t="s">
        <v>959</v>
      </c>
      <c r="C10" s="23">
        <v>16</v>
      </c>
    </row>
    <row r="11" spans="1:3" x14ac:dyDescent="0.25">
      <c r="A11" s="178"/>
      <c r="B11" s="13" t="s">
        <v>960</v>
      </c>
      <c r="C11" s="23">
        <v>14</v>
      </c>
    </row>
    <row r="12" spans="1:3" x14ac:dyDescent="0.25">
      <c r="A12" s="178"/>
      <c r="B12" s="13" t="s">
        <v>513</v>
      </c>
      <c r="C12" s="23">
        <v>29</v>
      </c>
    </row>
    <row r="13" spans="1:3" x14ac:dyDescent="0.25">
      <c r="A13" s="178"/>
      <c r="B13" s="13" t="s">
        <v>961</v>
      </c>
      <c r="C13" s="23">
        <v>2</v>
      </c>
    </row>
    <row r="14" spans="1:3" x14ac:dyDescent="0.25">
      <c r="A14" s="178"/>
      <c r="B14" s="13" t="s">
        <v>962</v>
      </c>
      <c r="C14" s="23">
        <v>0</v>
      </c>
    </row>
    <row r="15" spans="1:3" x14ac:dyDescent="0.25">
      <c r="A15" s="178"/>
      <c r="B15" s="13" t="s">
        <v>646</v>
      </c>
      <c r="C15" s="23">
        <v>7</v>
      </c>
    </row>
    <row r="16" spans="1:3" x14ac:dyDescent="0.25">
      <c r="A16" s="178"/>
      <c r="B16" s="13" t="s">
        <v>963</v>
      </c>
      <c r="C16" s="23">
        <v>16</v>
      </c>
    </row>
    <row r="17" spans="1:3" x14ac:dyDescent="0.25">
      <c r="A17" s="178"/>
      <c r="B17" s="13" t="s">
        <v>964</v>
      </c>
      <c r="C17" s="23">
        <v>16</v>
      </c>
    </row>
    <row r="18" spans="1:3" x14ac:dyDescent="0.25">
      <c r="A18" s="178"/>
      <c r="B18" s="13" t="s">
        <v>965</v>
      </c>
      <c r="C18" s="23">
        <v>0</v>
      </c>
    </row>
    <row r="19" spans="1:3" x14ac:dyDescent="0.25">
      <c r="A19" s="179"/>
      <c r="B19" s="13" t="s">
        <v>106</v>
      </c>
      <c r="C19" s="23">
        <v>169</v>
      </c>
    </row>
    <row r="20" spans="1:3" x14ac:dyDescent="0.25">
      <c r="A20" s="177" t="s">
        <v>966</v>
      </c>
      <c r="B20" s="13" t="s">
        <v>967</v>
      </c>
      <c r="C20" s="23">
        <v>8</v>
      </c>
    </row>
    <row r="21" spans="1:3" x14ac:dyDescent="0.25">
      <c r="A21" s="179"/>
      <c r="B21" s="13" t="s">
        <v>968</v>
      </c>
      <c r="C21" s="23">
        <v>0</v>
      </c>
    </row>
    <row r="22" spans="1:3" x14ac:dyDescent="0.25">
      <c r="A22" s="177" t="s">
        <v>969</v>
      </c>
      <c r="B22" s="13" t="s">
        <v>970</v>
      </c>
      <c r="C22" s="23">
        <v>32</v>
      </c>
    </row>
    <row r="23" spans="1:3" x14ac:dyDescent="0.25">
      <c r="A23" s="178"/>
      <c r="B23" s="13" t="s">
        <v>971</v>
      </c>
      <c r="C23" s="23">
        <v>32</v>
      </c>
    </row>
    <row r="24" spans="1:3" x14ac:dyDescent="0.25">
      <c r="A24" s="179"/>
      <c r="B24" s="13" t="s">
        <v>972</v>
      </c>
      <c r="C24" s="23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>
        <v>84</v>
      </c>
    </row>
    <row r="29" spans="1:3" x14ac:dyDescent="0.25">
      <c r="A29" s="177" t="s">
        <v>975</v>
      </c>
      <c r="B29" s="13" t="s">
        <v>976</v>
      </c>
      <c r="C29" s="23">
        <v>0</v>
      </c>
    </row>
    <row r="30" spans="1:3" x14ac:dyDescent="0.25">
      <c r="A30" s="178"/>
      <c r="B30" s="13" t="s">
        <v>977</v>
      </c>
      <c r="C30" s="23">
        <v>15</v>
      </c>
    </row>
    <row r="31" spans="1:3" x14ac:dyDescent="0.25">
      <c r="A31" s="178"/>
      <c r="B31" s="13" t="s">
        <v>978</v>
      </c>
      <c r="C31" s="23">
        <v>0</v>
      </c>
    </row>
    <row r="32" spans="1:3" x14ac:dyDescent="0.25">
      <c r="A32" s="179"/>
      <c r="B32" s="13" t="s">
        <v>979</v>
      </c>
      <c r="C32" s="23">
        <v>8</v>
      </c>
    </row>
    <row r="33" spans="1:3" x14ac:dyDescent="0.25">
      <c r="A33" s="12" t="s">
        <v>980</v>
      </c>
      <c r="B33" s="17"/>
      <c r="C33" s="23">
        <v>0</v>
      </c>
    </row>
    <row r="34" spans="1:3" x14ac:dyDescent="0.25">
      <c r="A34" s="12" t="s">
        <v>981</v>
      </c>
      <c r="B34" s="17"/>
      <c r="C34" s="23">
        <v>45</v>
      </c>
    </row>
    <row r="35" spans="1:3" x14ac:dyDescent="0.25">
      <c r="A35" s="12" t="s">
        <v>982</v>
      </c>
      <c r="B35" s="17"/>
      <c r="C35" s="23">
        <v>3</v>
      </c>
    </row>
    <row r="36" spans="1:3" x14ac:dyDescent="0.25">
      <c r="A36" s="12" t="s">
        <v>983</v>
      </c>
      <c r="B36" s="17"/>
      <c r="C36" s="23">
        <v>0</v>
      </c>
    </row>
    <row r="37" spans="1:3" x14ac:dyDescent="0.25">
      <c r="A37" s="12" t="s">
        <v>984</v>
      </c>
      <c r="B37" s="17"/>
      <c r="C37" s="23">
        <v>2</v>
      </c>
    </row>
    <row r="38" spans="1:3" x14ac:dyDescent="0.25">
      <c r="A38" s="12" t="s">
        <v>985</v>
      </c>
      <c r="B38" s="17"/>
      <c r="C38" s="23">
        <v>0</v>
      </c>
    </row>
    <row r="39" spans="1:3" x14ac:dyDescent="0.25">
      <c r="A39" s="12" t="s">
        <v>972</v>
      </c>
      <c r="B39" s="17"/>
      <c r="C39" s="23">
        <v>20</v>
      </c>
    </row>
    <row r="40" spans="1:3" x14ac:dyDescent="0.25">
      <c r="A40" s="177" t="s">
        <v>986</v>
      </c>
      <c r="B40" s="13" t="s">
        <v>987</v>
      </c>
      <c r="C40" s="23">
        <v>8</v>
      </c>
    </row>
    <row r="41" spans="1:3" x14ac:dyDescent="0.25">
      <c r="A41" s="178"/>
      <c r="B41" s="13" t="s">
        <v>988</v>
      </c>
      <c r="C41" s="23">
        <v>1</v>
      </c>
    </row>
    <row r="42" spans="1:3" x14ac:dyDescent="0.25">
      <c r="A42" s="178"/>
      <c r="B42" s="13" t="s">
        <v>989</v>
      </c>
      <c r="C42" s="23">
        <v>2</v>
      </c>
    </row>
    <row r="43" spans="1:3" x14ac:dyDescent="0.25">
      <c r="A43" s="178"/>
      <c r="B43" s="13" t="s">
        <v>990</v>
      </c>
      <c r="C43" s="23">
        <v>0</v>
      </c>
    </row>
    <row r="44" spans="1:3" x14ac:dyDescent="0.25">
      <c r="A44" s="179"/>
      <c r="B44" s="13" t="s">
        <v>991</v>
      </c>
      <c r="C44" s="23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0</v>
      </c>
    </row>
    <row r="49" spans="1:3" x14ac:dyDescent="0.25">
      <c r="A49" s="177" t="s">
        <v>76</v>
      </c>
      <c r="B49" s="13" t="s">
        <v>993</v>
      </c>
      <c r="C49" s="23">
        <v>13</v>
      </c>
    </row>
    <row r="50" spans="1:3" x14ac:dyDescent="0.25">
      <c r="A50" s="179"/>
      <c r="B50" s="13" t="s">
        <v>994</v>
      </c>
      <c r="C50" s="23">
        <v>48</v>
      </c>
    </row>
    <row r="51" spans="1:3" x14ac:dyDescent="0.25">
      <c r="A51" s="177" t="s">
        <v>995</v>
      </c>
      <c r="B51" s="13" t="s">
        <v>996</v>
      </c>
      <c r="C51" s="23">
        <v>0</v>
      </c>
    </row>
    <row r="52" spans="1:3" x14ac:dyDescent="0.25">
      <c r="A52" s="179"/>
      <c r="B52" s="13" t="s">
        <v>997</v>
      </c>
      <c r="C52" s="23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7" t="s">
        <v>240</v>
      </c>
      <c r="B56" s="13" t="s">
        <v>15</v>
      </c>
      <c r="C56" s="23">
        <v>227</v>
      </c>
    </row>
    <row r="57" spans="1:3" x14ac:dyDescent="0.25">
      <c r="A57" s="178"/>
      <c r="B57" s="13" t="s">
        <v>999</v>
      </c>
      <c r="C57" s="23">
        <v>33</v>
      </c>
    </row>
    <row r="58" spans="1:3" x14ac:dyDescent="0.25">
      <c r="A58" s="178"/>
      <c r="B58" s="13" t="s">
        <v>1000</v>
      </c>
      <c r="C58" s="23">
        <v>28</v>
      </c>
    </row>
    <row r="59" spans="1:3" x14ac:dyDescent="0.25">
      <c r="A59" s="178"/>
      <c r="B59" s="13" t="s">
        <v>1001</v>
      </c>
      <c r="C59" s="23">
        <v>103</v>
      </c>
    </row>
    <row r="60" spans="1:3" x14ac:dyDescent="0.25">
      <c r="A60" s="179"/>
      <c r="B60" s="13" t="s">
        <v>1002</v>
      </c>
      <c r="C60" s="23">
        <v>8</v>
      </c>
    </row>
    <row r="61" spans="1:3" x14ac:dyDescent="0.25">
      <c r="A61" s="177" t="s">
        <v>1003</v>
      </c>
      <c r="B61" s="13" t="s">
        <v>1004</v>
      </c>
      <c r="C61" s="23">
        <v>63</v>
      </c>
    </row>
    <row r="62" spans="1:3" x14ac:dyDescent="0.25">
      <c r="A62" s="178"/>
      <c r="B62" s="13" t="s">
        <v>1005</v>
      </c>
      <c r="C62" s="23">
        <v>7</v>
      </c>
    </row>
    <row r="63" spans="1:3" x14ac:dyDescent="0.25">
      <c r="A63" s="178"/>
      <c r="B63" s="13" t="s">
        <v>1006</v>
      </c>
      <c r="C63" s="23">
        <v>1</v>
      </c>
    </row>
    <row r="64" spans="1:3" x14ac:dyDescent="0.25">
      <c r="A64" s="178"/>
      <c r="B64" s="13" t="s">
        <v>1007</v>
      </c>
      <c r="C64" s="23">
        <v>58</v>
      </c>
    </row>
    <row r="65" spans="1:3" x14ac:dyDescent="0.25">
      <c r="A65" s="179"/>
      <c r="B65" s="13" t="s">
        <v>1002</v>
      </c>
      <c r="C65" s="23">
        <v>15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3">
        <v>61</v>
      </c>
    </row>
    <row r="70" spans="1:3" ht="22.5" x14ac:dyDescent="0.25">
      <c r="A70" s="12" t="s">
        <v>1010</v>
      </c>
      <c r="B70" s="17"/>
      <c r="C70" s="23">
        <v>32</v>
      </c>
    </row>
    <row r="71" spans="1:3" ht="22.5" x14ac:dyDescent="0.25">
      <c r="A71" s="12" t="s">
        <v>1011</v>
      </c>
      <c r="B71" s="17"/>
      <c r="C71" s="23">
        <v>131</v>
      </c>
    </row>
    <row r="72" spans="1:3" x14ac:dyDescent="0.25">
      <c r="A72" s="177" t="s">
        <v>1012</v>
      </c>
      <c r="B72" s="13" t="s">
        <v>1013</v>
      </c>
      <c r="C72" s="23">
        <v>0</v>
      </c>
    </row>
    <row r="73" spans="1:3" x14ac:dyDescent="0.25">
      <c r="A73" s="179"/>
      <c r="B73" s="13" t="s">
        <v>1014</v>
      </c>
      <c r="C73" s="23">
        <v>9</v>
      </c>
    </row>
    <row r="74" spans="1:3" x14ac:dyDescent="0.25">
      <c r="A74" s="12" t="s">
        <v>1015</v>
      </c>
      <c r="B74" s="17"/>
      <c r="C74" s="23">
        <v>0</v>
      </c>
    </row>
    <row r="75" spans="1:3" x14ac:dyDescent="0.25">
      <c r="A75" s="12" t="s">
        <v>1016</v>
      </c>
      <c r="B75" s="17"/>
      <c r="C75" s="23">
        <v>5</v>
      </c>
    </row>
    <row r="76" spans="1:3" ht="22.5" x14ac:dyDescent="0.25">
      <c r="A76" s="12" t="s">
        <v>1017</v>
      </c>
      <c r="B76" s="17"/>
      <c r="C76" s="23">
        <v>0</v>
      </c>
    </row>
    <row r="77" spans="1:3" x14ac:dyDescent="0.25">
      <c r="A77" s="12" t="s">
        <v>1018</v>
      </c>
      <c r="B77" s="17"/>
      <c r="C77" s="23">
        <v>23</v>
      </c>
    </row>
    <row r="78" spans="1:3" x14ac:dyDescent="0.25">
      <c r="A78" s="12" t="s">
        <v>1019</v>
      </c>
      <c r="B78" s="17"/>
      <c r="C78" s="23">
        <v>0</v>
      </c>
    </row>
    <row r="79" spans="1:3" x14ac:dyDescent="0.25">
      <c r="A79" s="12" t="s">
        <v>1020</v>
      </c>
      <c r="B79" s="17"/>
      <c r="C79" s="23">
        <v>0</v>
      </c>
    </row>
  </sheetData>
  <sheetProtection algorithmName="SHA-512" hashValue="Uz9hfNIVJA2OjOopvncB+Hn8HA6QoxxKVYhCzetQJ6hoIflFpkeotjPdQFgGIA63IVbnPfFokYE22ZGbL2Ij/Q==" saltValue="NvJPUsP4TrwKcmsYNN/zz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1021</v>
      </c>
    </row>
    <row r="3" spans="1:3" x14ac:dyDescent="0.25">
      <c r="A3" s="34" t="s">
        <v>1022</v>
      </c>
    </row>
    <row r="4" spans="1:3" x14ac:dyDescent="0.25">
      <c r="A4" s="35" t="s">
        <v>9</v>
      </c>
      <c r="B4" s="35" t="s">
        <v>10</v>
      </c>
      <c r="C4" s="36" t="s">
        <v>2</v>
      </c>
    </row>
    <row r="5" spans="1:3" x14ac:dyDescent="0.25">
      <c r="A5" s="193" t="s">
        <v>1023</v>
      </c>
      <c r="B5" s="38" t="s">
        <v>1024</v>
      </c>
      <c r="C5" s="39">
        <v>0</v>
      </c>
    </row>
    <row r="6" spans="1:3" x14ac:dyDescent="0.25">
      <c r="A6" s="194"/>
      <c r="B6" s="38" t="s">
        <v>299</v>
      </c>
      <c r="C6" s="39">
        <v>66</v>
      </c>
    </row>
    <row r="7" spans="1:3" x14ac:dyDescent="0.25">
      <c r="A7" s="194"/>
      <c r="B7" s="38" t="s">
        <v>1025</v>
      </c>
      <c r="C7" s="39">
        <v>22</v>
      </c>
    </row>
    <row r="8" spans="1:3" x14ac:dyDescent="0.25">
      <c r="A8" s="194"/>
      <c r="B8" s="38" t="s">
        <v>1026</v>
      </c>
      <c r="C8" s="39">
        <v>0</v>
      </c>
    </row>
    <row r="9" spans="1:3" x14ac:dyDescent="0.25">
      <c r="A9" s="194"/>
      <c r="B9" s="38" t="s">
        <v>1027</v>
      </c>
      <c r="C9" s="39">
        <v>1</v>
      </c>
    </row>
    <row r="10" spans="1:3" x14ac:dyDescent="0.25">
      <c r="A10" s="194"/>
      <c r="B10" s="38" t="s">
        <v>1028</v>
      </c>
      <c r="C10" s="39">
        <v>0</v>
      </c>
    </row>
    <row r="11" spans="1:3" x14ac:dyDescent="0.25">
      <c r="A11" s="195"/>
      <c r="B11" s="38" t="s">
        <v>1029</v>
      </c>
      <c r="C11" s="39">
        <v>0</v>
      </c>
    </row>
    <row r="12" spans="1:3" x14ac:dyDescent="0.25">
      <c r="A12" s="193" t="s">
        <v>1030</v>
      </c>
      <c r="B12" s="38" t="s">
        <v>60</v>
      </c>
      <c r="C12" s="39">
        <v>40</v>
      </c>
    </row>
    <row r="13" spans="1:3" x14ac:dyDescent="0.25">
      <c r="A13" s="194"/>
      <c r="B13" s="38" t="s">
        <v>1031</v>
      </c>
      <c r="C13" s="39">
        <v>1</v>
      </c>
    </row>
    <row r="14" spans="1:3" x14ac:dyDescent="0.25">
      <c r="A14" s="194"/>
      <c r="B14" s="38" t="s">
        <v>1032</v>
      </c>
      <c r="C14" s="39">
        <v>7</v>
      </c>
    </row>
    <row r="15" spans="1:3" x14ac:dyDescent="0.25">
      <c r="A15" s="195"/>
      <c r="B15" s="38" t="s">
        <v>1033</v>
      </c>
      <c r="C15" s="39">
        <v>7</v>
      </c>
    </row>
    <row r="16" spans="1:3" x14ac:dyDescent="0.25">
      <c r="A16" s="16"/>
    </row>
    <row r="17" spans="1:3" x14ac:dyDescent="0.25">
      <c r="A17" s="34" t="s">
        <v>1034</v>
      </c>
    </row>
    <row r="18" spans="1:3" x14ac:dyDescent="0.25">
      <c r="A18" s="35" t="s">
        <v>9</v>
      </c>
      <c r="B18" s="35" t="s">
        <v>10</v>
      </c>
      <c r="C18" s="36" t="s">
        <v>2</v>
      </c>
    </row>
    <row r="19" spans="1:3" x14ac:dyDescent="0.25">
      <c r="A19" s="37" t="s">
        <v>1035</v>
      </c>
      <c r="B19" s="40"/>
      <c r="C19" s="39">
        <v>5</v>
      </c>
    </row>
    <row r="20" spans="1:3" x14ac:dyDescent="0.25">
      <c r="A20" s="37" t="s">
        <v>1036</v>
      </c>
      <c r="B20" s="40"/>
      <c r="C20" s="39">
        <v>0</v>
      </c>
    </row>
    <row r="21" spans="1:3" x14ac:dyDescent="0.25">
      <c r="A21" s="37" t="s">
        <v>1037</v>
      </c>
      <c r="B21" s="40"/>
      <c r="C21" s="39">
        <v>2</v>
      </c>
    </row>
    <row r="22" spans="1:3" x14ac:dyDescent="0.25">
      <c r="A22" s="37" t="s">
        <v>1038</v>
      </c>
      <c r="B22" s="40"/>
      <c r="C22" s="39">
        <v>2</v>
      </c>
    </row>
    <row r="23" spans="1:3" x14ac:dyDescent="0.25">
      <c r="A23" s="37" t="s">
        <v>1039</v>
      </c>
      <c r="B23" s="40"/>
      <c r="C23" s="39">
        <v>13</v>
      </c>
    </row>
    <row r="24" spans="1:3" x14ac:dyDescent="0.25">
      <c r="A24" s="37" t="s">
        <v>1040</v>
      </c>
      <c r="B24" s="40"/>
      <c r="C24" s="39">
        <v>15</v>
      </c>
    </row>
    <row r="25" spans="1:3" x14ac:dyDescent="0.25">
      <c r="A25" s="37" t="s">
        <v>1041</v>
      </c>
      <c r="B25" s="40"/>
      <c r="C25" s="39">
        <v>3</v>
      </c>
    </row>
    <row r="26" spans="1:3" x14ac:dyDescent="0.25">
      <c r="A26" s="37" t="s">
        <v>1042</v>
      </c>
      <c r="B26" s="40"/>
      <c r="C26" s="39">
        <v>2</v>
      </c>
    </row>
    <row r="27" spans="1:3" x14ac:dyDescent="0.25">
      <c r="A27" s="37" t="s">
        <v>1043</v>
      </c>
      <c r="B27" s="40"/>
      <c r="C27" s="39">
        <v>0</v>
      </c>
    </row>
    <row r="28" spans="1:3" x14ac:dyDescent="0.25">
      <c r="A28" s="37" t="s">
        <v>1044</v>
      </c>
      <c r="B28" s="40"/>
      <c r="C28" s="39">
        <v>13</v>
      </c>
    </row>
    <row r="29" spans="1:3" x14ac:dyDescent="0.25">
      <c r="A29" s="16"/>
    </row>
    <row r="30" spans="1:3" x14ac:dyDescent="0.25">
      <c r="A30" s="34" t="s">
        <v>1045</v>
      </c>
    </row>
    <row r="31" spans="1:3" x14ac:dyDescent="0.25">
      <c r="A31" s="35" t="s">
        <v>9</v>
      </c>
      <c r="B31" s="35" t="s">
        <v>10</v>
      </c>
      <c r="C31" s="36" t="s">
        <v>2</v>
      </c>
    </row>
    <row r="32" spans="1:3" x14ac:dyDescent="0.25">
      <c r="A32" s="37" t="s">
        <v>1046</v>
      </c>
      <c r="B32" s="40"/>
      <c r="C32" s="39">
        <v>3</v>
      </c>
    </row>
    <row r="33" spans="1:6" x14ac:dyDescent="0.25">
      <c r="A33" s="37" t="s">
        <v>1047</v>
      </c>
      <c r="B33" s="40"/>
      <c r="C33" s="39">
        <v>4</v>
      </c>
    </row>
    <row r="34" spans="1:6" x14ac:dyDescent="0.25">
      <c r="A34" s="37" t="s">
        <v>1048</v>
      </c>
      <c r="B34" s="40"/>
      <c r="C34" s="39">
        <v>11</v>
      </c>
    </row>
    <row r="35" spans="1:6" x14ac:dyDescent="0.25">
      <c r="A35" s="37" t="s">
        <v>1049</v>
      </c>
      <c r="B35" s="40"/>
      <c r="C35" s="39">
        <v>11</v>
      </c>
    </row>
    <row r="36" spans="1:6" x14ac:dyDescent="0.25">
      <c r="A36" s="37" t="s">
        <v>1050</v>
      </c>
      <c r="B36" s="40"/>
      <c r="C36" s="39">
        <v>3</v>
      </c>
    </row>
    <row r="37" spans="1:6" x14ac:dyDescent="0.25">
      <c r="A37" s="37" t="s">
        <v>1051</v>
      </c>
      <c r="B37" s="40"/>
      <c r="C37" s="39">
        <v>8</v>
      </c>
    </row>
    <row r="38" spans="1:6" x14ac:dyDescent="0.25">
      <c r="A38" s="37" t="s">
        <v>1052</v>
      </c>
      <c r="B38" s="40"/>
      <c r="C38" s="39">
        <v>0</v>
      </c>
    </row>
    <row r="39" spans="1:6" x14ac:dyDescent="0.25">
      <c r="A39" s="37" t="s">
        <v>1053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1054</v>
      </c>
    </row>
    <row r="42" spans="1:6" x14ac:dyDescent="0.25">
      <c r="A42" s="35" t="s">
        <v>9</v>
      </c>
      <c r="B42" s="35" t="s">
        <v>10</v>
      </c>
      <c r="C42" s="36" t="s">
        <v>2</v>
      </c>
    </row>
    <row r="43" spans="1:6" x14ac:dyDescent="0.25">
      <c r="A43" s="37" t="s">
        <v>99</v>
      </c>
      <c r="B43" s="40"/>
      <c r="C43" s="39">
        <v>0</v>
      </c>
    </row>
    <row r="44" spans="1:6" x14ac:dyDescent="0.25">
      <c r="A44" s="37" t="s">
        <v>109</v>
      </c>
      <c r="B44" s="40"/>
      <c r="C44" s="39">
        <v>0</v>
      </c>
    </row>
    <row r="45" spans="1:6" x14ac:dyDescent="0.25">
      <c r="A45" s="37" t="s">
        <v>1055</v>
      </c>
      <c r="B45" s="40"/>
      <c r="C45" s="39">
        <v>0</v>
      </c>
    </row>
    <row r="46" spans="1:6" x14ac:dyDescent="0.25">
      <c r="A46" s="34" t="s">
        <v>1056</v>
      </c>
    </row>
    <row r="47" spans="1:6" ht="45" x14ac:dyDescent="0.25">
      <c r="A47" s="35" t="s">
        <v>9</v>
      </c>
      <c r="B47" s="35" t="s">
        <v>10</v>
      </c>
      <c r="C47" s="41" t="s">
        <v>99</v>
      </c>
      <c r="D47" s="41" t="s">
        <v>1057</v>
      </c>
      <c r="E47" s="41" t="s">
        <v>1032</v>
      </c>
      <c r="F47" s="41" t="s">
        <v>1031</v>
      </c>
    </row>
    <row r="48" spans="1:6" x14ac:dyDescent="0.25">
      <c r="A48" s="196" t="s">
        <v>954</v>
      </c>
      <c r="B48" s="43" t="s">
        <v>1058</v>
      </c>
      <c r="C48" s="44">
        <v>0</v>
      </c>
      <c r="D48" s="44">
        <v>0</v>
      </c>
      <c r="E48" s="44">
        <v>0</v>
      </c>
      <c r="F48" s="39">
        <v>0</v>
      </c>
    </row>
    <row r="49" spans="1:6" x14ac:dyDescent="0.25">
      <c r="A49" s="197"/>
      <c r="B49" s="43" t="s">
        <v>1059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25">
      <c r="A50" s="197"/>
      <c r="B50" s="43" t="s">
        <v>1060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25">
      <c r="A51" s="197"/>
      <c r="B51" s="43" t="s">
        <v>1061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25">
      <c r="A52" s="197"/>
      <c r="B52" s="43" t="s">
        <v>329</v>
      </c>
      <c r="C52" s="44">
        <v>1</v>
      </c>
      <c r="D52" s="44">
        <v>6</v>
      </c>
      <c r="E52" s="44">
        <v>3</v>
      </c>
      <c r="F52" s="39">
        <v>0</v>
      </c>
    </row>
    <row r="53" spans="1:6" x14ac:dyDescent="0.25">
      <c r="A53" s="197"/>
      <c r="B53" s="43" t="s">
        <v>1062</v>
      </c>
      <c r="C53" s="44">
        <v>26</v>
      </c>
      <c r="D53" s="44">
        <v>22</v>
      </c>
      <c r="E53" s="44">
        <v>7</v>
      </c>
      <c r="F53" s="39">
        <v>1</v>
      </c>
    </row>
    <row r="54" spans="1:6" x14ac:dyDescent="0.25">
      <c r="A54" s="197"/>
      <c r="B54" s="43" t="s">
        <v>1063</v>
      </c>
      <c r="C54" s="44">
        <v>21</v>
      </c>
      <c r="D54" s="44">
        <v>6</v>
      </c>
      <c r="E54" s="44">
        <v>3</v>
      </c>
      <c r="F54" s="39">
        <v>1</v>
      </c>
    </row>
    <row r="55" spans="1:6" x14ac:dyDescent="0.25">
      <c r="A55" s="197"/>
      <c r="B55" s="43" t="s">
        <v>1064</v>
      </c>
      <c r="C55" s="44">
        <v>0</v>
      </c>
      <c r="D55" s="44">
        <v>0</v>
      </c>
      <c r="E55" s="44">
        <v>0</v>
      </c>
      <c r="F55" s="39">
        <v>0</v>
      </c>
    </row>
    <row r="56" spans="1:6" x14ac:dyDescent="0.25">
      <c r="A56" s="197"/>
      <c r="B56" s="43" t="s">
        <v>1065</v>
      </c>
      <c r="C56" s="44">
        <v>0</v>
      </c>
      <c r="D56" s="44">
        <v>0</v>
      </c>
      <c r="E56" s="44">
        <v>0</v>
      </c>
      <c r="F56" s="39">
        <v>0</v>
      </c>
    </row>
    <row r="57" spans="1:6" x14ac:dyDescent="0.25">
      <c r="A57" s="197"/>
      <c r="B57" s="43" t="s">
        <v>1066</v>
      </c>
      <c r="C57" s="44">
        <v>1</v>
      </c>
      <c r="D57" s="44">
        <v>0</v>
      </c>
      <c r="E57" s="44">
        <v>0</v>
      </c>
      <c r="F57" s="39">
        <v>0</v>
      </c>
    </row>
    <row r="58" spans="1:6" x14ac:dyDescent="0.25">
      <c r="A58" s="197"/>
      <c r="B58" s="43" t="s">
        <v>1067</v>
      </c>
      <c r="C58" s="44">
        <v>0</v>
      </c>
      <c r="D58" s="44">
        <v>0</v>
      </c>
      <c r="E58" s="44">
        <v>0</v>
      </c>
      <c r="F58" s="39">
        <v>0</v>
      </c>
    </row>
    <row r="59" spans="1:6" x14ac:dyDescent="0.25">
      <c r="A59" s="197"/>
      <c r="B59" s="43" t="s">
        <v>1068</v>
      </c>
      <c r="C59" s="44">
        <v>0</v>
      </c>
      <c r="D59" s="44">
        <v>0</v>
      </c>
      <c r="E59" s="44">
        <v>0</v>
      </c>
      <c r="F59" s="39">
        <v>0</v>
      </c>
    </row>
    <row r="60" spans="1:6" x14ac:dyDescent="0.25">
      <c r="A60" s="197"/>
      <c r="B60" s="43" t="s">
        <v>400</v>
      </c>
      <c r="C60" s="44">
        <v>0</v>
      </c>
      <c r="D60" s="44">
        <v>0</v>
      </c>
      <c r="E60" s="44">
        <v>0</v>
      </c>
      <c r="F60" s="39">
        <v>0</v>
      </c>
    </row>
    <row r="61" spans="1:6" x14ac:dyDescent="0.25">
      <c r="A61" s="197"/>
      <c r="B61" s="43" t="s">
        <v>1069</v>
      </c>
      <c r="C61" s="44">
        <v>2</v>
      </c>
      <c r="D61" s="44">
        <v>1</v>
      </c>
      <c r="E61" s="44">
        <v>0</v>
      </c>
      <c r="F61" s="39">
        <v>0</v>
      </c>
    </row>
    <row r="62" spans="1:6" x14ac:dyDescent="0.25">
      <c r="A62" s="197"/>
      <c r="B62" s="43" t="s">
        <v>1070</v>
      </c>
      <c r="C62" s="44">
        <v>0</v>
      </c>
      <c r="D62" s="44">
        <v>0</v>
      </c>
      <c r="E62" s="44">
        <v>0</v>
      </c>
      <c r="F62" s="39">
        <v>0</v>
      </c>
    </row>
    <row r="63" spans="1:6" x14ac:dyDescent="0.25">
      <c r="A63" s="197"/>
      <c r="B63" s="43" t="s">
        <v>1071</v>
      </c>
      <c r="C63" s="44">
        <v>0</v>
      </c>
      <c r="D63" s="44">
        <v>0</v>
      </c>
      <c r="E63" s="44">
        <v>0</v>
      </c>
      <c r="F63" s="39">
        <v>0</v>
      </c>
    </row>
    <row r="64" spans="1:6" x14ac:dyDescent="0.25">
      <c r="A64" s="197"/>
      <c r="B64" s="43" t="s">
        <v>1072</v>
      </c>
      <c r="C64" s="44">
        <v>3</v>
      </c>
      <c r="D64" s="44">
        <v>2</v>
      </c>
      <c r="E64" s="44">
        <v>1</v>
      </c>
      <c r="F64" s="39">
        <v>0</v>
      </c>
    </row>
    <row r="65" spans="1:6" x14ac:dyDescent="0.25">
      <c r="A65" s="197"/>
      <c r="B65" s="43" t="s">
        <v>1073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25">
      <c r="A66" s="198"/>
      <c r="B66" s="43" t="s">
        <v>1074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25">
      <c r="A67" s="191" t="s">
        <v>1075</v>
      </c>
      <c r="B67" s="192"/>
      <c r="C67" s="45">
        <v>54</v>
      </c>
      <c r="D67" s="45">
        <v>37</v>
      </c>
      <c r="E67" s="45">
        <v>14</v>
      </c>
      <c r="F67" s="45">
        <v>2</v>
      </c>
    </row>
    <row r="68" spans="1:6" x14ac:dyDescent="0.25">
      <c r="A68" s="196" t="s">
        <v>969</v>
      </c>
      <c r="B68" s="43" t="s">
        <v>1076</v>
      </c>
      <c r="C68" s="44">
        <v>0</v>
      </c>
      <c r="D68" s="44">
        <v>0</v>
      </c>
      <c r="E68" s="44">
        <v>0</v>
      </c>
      <c r="F68" s="39">
        <v>0</v>
      </c>
    </row>
    <row r="69" spans="1:6" x14ac:dyDescent="0.25">
      <c r="A69" s="197"/>
      <c r="B69" s="43" t="s">
        <v>1077</v>
      </c>
      <c r="C69" s="44">
        <v>0</v>
      </c>
      <c r="D69" s="44">
        <v>0</v>
      </c>
      <c r="E69" s="44">
        <v>0</v>
      </c>
      <c r="F69" s="39">
        <v>0</v>
      </c>
    </row>
    <row r="70" spans="1:6" x14ac:dyDescent="0.25">
      <c r="A70" s="198"/>
      <c r="B70" s="43" t="s">
        <v>106</v>
      </c>
      <c r="C70" s="44">
        <v>0</v>
      </c>
      <c r="D70" s="44">
        <v>0</v>
      </c>
      <c r="E70" s="44">
        <v>0</v>
      </c>
      <c r="F70" s="39">
        <v>0</v>
      </c>
    </row>
    <row r="71" spans="1:6" x14ac:dyDescent="0.25">
      <c r="A71" s="191" t="s">
        <v>1078</v>
      </c>
      <c r="B71" s="192"/>
      <c r="C71" s="45">
        <v>0</v>
      </c>
      <c r="D71" s="45">
        <v>0</v>
      </c>
      <c r="E71" s="45">
        <v>0</v>
      </c>
      <c r="F71" s="45">
        <v>0</v>
      </c>
    </row>
  </sheetData>
  <sheetProtection algorithmName="SHA-512" hashValue="3xvr15cxbqbhIHa8Tg9dIkS+sCgBbYaDKgU5kM0PbJKxFrnMo3oxt6dqneHda0ckXTTa5P8zKL35wyMpFBIOPw==" saltValue="29VzZxfpzNaKvrfLXnIUK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6" t="s">
        <v>10</v>
      </c>
      <c r="C4" s="11" t="s">
        <v>2</v>
      </c>
    </row>
    <row r="5" spans="1:3" x14ac:dyDescent="0.25">
      <c r="A5" s="184" t="s">
        <v>1081</v>
      </c>
      <c r="B5" s="13" t="s">
        <v>1082</v>
      </c>
      <c r="C5" s="23">
        <v>59</v>
      </c>
    </row>
    <row r="6" spans="1:3" x14ac:dyDescent="0.25">
      <c r="A6" s="185"/>
      <c r="B6" s="13" t="s">
        <v>1024</v>
      </c>
      <c r="C6" s="23">
        <v>9</v>
      </c>
    </row>
    <row r="7" spans="1:3" x14ac:dyDescent="0.25">
      <c r="A7" s="185"/>
      <c r="B7" s="13" t="s">
        <v>1083</v>
      </c>
      <c r="C7" s="23">
        <v>311</v>
      </c>
    </row>
    <row r="8" spans="1:3" x14ac:dyDescent="0.25">
      <c r="A8" s="185"/>
      <c r="B8" s="13" t="s">
        <v>1084</v>
      </c>
      <c r="C8" s="23">
        <v>61</v>
      </c>
    </row>
    <row r="9" spans="1:3" x14ac:dyDescent="0.25">
      <c r="A9" s="185"/>
      <c r="B9" s="13" t="s">
        <v>1026</v>
      </c>
      <c r="C9" s="23">
        <v>0</v>
      </c>
    </row>
    <row r="10" spans="1:3" x14ac:dyDescent="0.25">
      <c r="A10" s="185"/>
      <c r="B10" s="13" t="s">
        <v>1027</v>
      </c>
      <c r="C10" s="23">
        <v>0</v>
      </c>
    </row>
    <row r="11" spans="1:3" x14ac:dyDescent="0.25">
      <c r="A11" s="185"/>
      <c r="B11" s="13" t="s">
        <v>1085</v>
      </c>
      <c r="C11" s="23">
        <v>0</v>
      </c>
    </row>
    <row r="12" spans="1:3" x14ac:dyDescent="0.25">
      <c r="A12" s="186"/>
      <c r="B12" s="13" t="s">
        <v>1086</v>
      </c>
      <c r="C12" s="23">
        <v>1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6" t="s">
        <v>10</v>
      </c>
      <c r="C15" s="11" t="s">
        <v>2</v>
      </c>
    </row>
    <row r="16" spans="1:3" x14ac:dyDescent="0.25">
      <c r="A16" s="22" t="s">
        <v>1088</v>
      </c>
      <c r="B16" s="17"/>
      <c r="C16" s="23">
        <v>245</v>
      </c>
    </row>
    <row r="17" spans="1:3" x14ac:dyDescent="0.25">
      <c r="A17" s="22" t="s">
        <v>1089</v>
      </c>
      <c r="B17" s="17"/>
      <c r="C17" s="23">
        <v>58</v>
      </c>
    </row>
    <row r="18" spans="1:3" x14ac:dyDescent="0.25">
      <c r="A18" s="22" t="s">
        <v>1090</v>
      </c>
      <c r="B18" s="17"/>
      <c r="C18" s="23">
        <v>12</v>
      </c>
    </row>
    <row r="19" spans="1:3" x14ac:dyDescent="0.25">
      <c r="A19" s="22" t="s">
        <v>1091</v>
      </c>
      <c r="B19" s="17"/>
      <c r="C19" s="23">
        <v>19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6" t="s">
        <v>10</v>
      </c>
      <c r="C22" s="11" t="s">
        <v>2</v>
      </c>
    </row>
    <row r="23" spans="1:3" x14ac:dyDescent="0.25">
      <c r="A23" s="22" t="s">
        <v>1093</v>
      </c>
      <c r="B23" s="17"/>
      <c r="C23" s="23">
        <v>0</v>
      </c>
    </row>
    <row r="24" spans="1:3" x14ac:dyDescent="0.25">
      <c r="A24" s="22" t="s">
        <v>1094</v>
      </c>
      <c r="B24" s="17"/>
      <c r="C24" s="23">
        <v>0</v>
      </c>
    </row>
    <row r="25" spans="1:3" x14ac:dyDescent="0.25">
      <c r="A25" s="22" t="s">
        <v>1095</v>
      </c>
      <c r="B25" s="17"/>
      <c r="C25" s="23">
        <v>0</v>
      </c>
    </row>
    <row r="26" spans="1:3" x14ac:dyDescent="0.25">
      <c r="A26" s="22" t="s">
        <v>1096</v>
      </c>
      <c r="B26" s="17"/>
      <c r="C26" s="23">
        <v>0</v>
      </c>
    </row>
    <row r="27" spans="1:3" x14ac:dyDescent="0.25">
      <c r="A27" s="22" t="s">
        <v>1097</v>
      </c>
      <c r="B27" s="17"/>
      <c r="C27" s="23">
        <v>0</v>
      </c>
    </row>
    <row r="28" spans="1:3" x14ac:dyDescent="0.25">
      <c r="A28" s="22" t="s">
        <v>1098</v>
      </c>
      <c r="B28" s="17"/>
      <c r="C28" s="23">
        <v>0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6" t="s">
        <v>10</v>
      </c>
      <c r="C31" s="11" t="s">
        <v>2</v>
      </c>
    </row>
    <row r="32" spans="1:3" x14ac:dyDescent="0.25">
      <c r="A32" s="22" t="s">
        <v>1100</v>
      </c>
      <c r="B32" s="17"/>
      <c r="C32" s="23">
        <v>0</v>
      </c>
    </row>
    <row r="33" spans="1:3" x14ac:dyDescent="0.25">
      <c r="A33" s="22" t="s">
        <v>1101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6" t="s">
        <v>10</v>
      </c>
      <c r="C36" s="11" t="s">
        <v>2</v>
      </c>
    </row>
    <row r="37" spans="1:3" x14ac:dyDescent="0.25">
      <c r="A37" s="22" t="s">
        <v>1102</v>
      </c>
      <c r="B37" s="17"/>
      <c r="C37" s="23">
        <v>16</v>
      </c>
    </row>
    <row r="38" spans="1:3" x14ac:dyDescent="0.25">
      <c r="A38" s="22" t="s">
        <v>1103</v>
      </c>
      <c r="B38" s="17"/>
      <c r="C38" s="23">
        <v>9</v>
      </c>
    </row>
    <row r="39" spans="1:3" x14ac:dyDescent="0.25">
      <c r="A39" s="22" t="s">
        <v>1104</v>
      </c>
      <c r="B39" s="17"/>
      <c r="C39" s="23">
        <v>86</v>
      </c>
    </row>
    <row r="40" spans="1:3" x14ac:dyDescent="0.25">
      <c r="A40" s="22" t="s">
        <v>1105</v>
      </c>
      <c r="B40" s="17"/>
      <c r="C40" s="23">
        <v>40</v>
      </c>
    </row>
    <row r="41" spans="1:3" x14ac:dyDescent="0.25">
      <c r="A41" s="22" t="s">
        <v>1106</v>
      </c>
      <c r="B41" s="17"/>
      <c r="C41" s="23">
        <v>45</v>
      </c>
    </row>
    <row r="42" spans="1:3" x14ac:dyDescent="0.25">
      <c r="A42" s="22" t="s">
        <v>1107</v>
      </c>
      <c r="B42" s="17"/>
      <c r="C42" s="23">
        <v>1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6" t="s">
        <v>10</v>
      </c>
      <c r="C45" s="11" t="s">
        <v>2</v>
      </c>
    </row>
    <row r="46" spans="1:3" x14ac:dyDescent="0.25">
      <c r="A46" s="22" t="s">
        <v>1109</v>
      </c>
      <c r="B46" s="17"/>
      <c r="C46" s="23">
        <v>0</v>
      </c>
    </row>
    <row r="47" spans="1:3" x14ac:dyDescent="0.25">
      <c r="A47" s="22" t="s">
        <v>1110</v>
      </c>
      <c r="B47" s="17"/>
      <c r="C47" s="23">
        <v>5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6" t="s">
        <v>10</v>
      </c>
      <c r="C50" s="11" t="s">
        <v>2</v>
      </c>
    </row>
    <row r="51" spans="1:6" x14ac:dyDescent="0.25">
      <c r="A51" s="184" t="s">
        <v>1112</v>
      </c>
      <c r="B51" s="13" t="s">
        <v>1113</v>
      </c>
      <c r="C51" s="23">
        <v>40</v>
      </c>
    </row>
    <row r="52" spans="1:6" x14ac:dyDescent="0.25">
      <c r="A52" s="185"/>
      <c r="B52" s="13" t="s">
        <v>1114</v>
      </c>
      <c r="C52" s="23">
        <v>34</v>
      </c>
    </row>
    <row r="53" spans="1:6" x14ac:dyDescent="0.25">
      <c r="A53" s="185"/>
      <c r="B53" s="13" t="s">
        <v>1115</v>
      </c>
      <c r="C53" s="23">
        <v>16</v>
      </c>
    </row>
    <row r="54" spans="1:6" x14ac:dyDescent="0.25">
      <c r="A54" s="186"/>
      <c r="B54" s="13" t="s">
        <v>1116</v>
      </c>
      <c r="C54" s="23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6" t="s">
        <v>10</v>
      </c>
      <c r="C57" s="11" t="s">
        <v>2</v>
      </c>
    </row>
    <row r="58" spans="1:6" x14ac:dyDescent="0.25">
      <c r="A58" s="22" t="s">
        <v>99</v>
      </c>
      <c r="B58" s="17"/>
      <c r="C58" s="23">
        <v>0</v>
      </c>
    </row>
    <row r="59" spans="1:6" x14ac:dyDescent="0.25">
      <c r="A59" s="22" t="s">
        <v>109</v>
      </c>
      <c r="B59" s="17"/>
      <c r="C59" s="23">
        <v>0</v>
      </c>
    </row>
    <row r="60" spans="1:6" x14ac:dyDescent="0.25">
      <c r="A60" s="22" t="s">
        <v>1055</v>
      </c>
      <c r="B60" s="17"/>
      <c r="C60" s="23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6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4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85"/>
      <c r="B64" s="13" t="s">
        <v>1059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85"/>
      <c r="B65" s="13" t="s">
        <v>1060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85"/>
      <c r="B66" s="13" t="s">
        <v>1061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85"/>
      <c r="B67" s="13" t="s">
        <v>329</v>
      </c>
      <c r="C67" s="14">
        <v>1</v>
      </c>
      <c r="D67" s="14">
        <v>4</v>
      </c>
      <c r="E67" s="14">
        <v>1</v>
      </c>
      <c r="F67" s="23">
        <v>0</v>
      </c>
    </row>
    <row r="68" spans="1:6" x14ac:dyDescent="0.25">
      <c r="A68" s="185"/>
      <c r="B68" s="13" t="s">
        <v>1117</v>
      </c>
      <c r="C68" s="14">
        <v>194</v>
      </c>
      <c r="D68" s="14">
        <v>64</v>
      </c>
      <c r="E68" s="14">
        <v>43</v>
      </c>
      <c r="F68" s="23">
        <v>5</v>
      </c>
    </row>
    <row r="69" spans="1:6" x14ac:dyDescent="0.25">
      <c r="A69" s="185"/>
      <c r="B69" s="13" t="s">
        <v>1118</v>
      </c>
      <c r="C69" s="14">
        <v>49</v>
      </c>
      <c r="D69" s="14">
        <v>35</v>
      </c>
      <c r="E69" s="14">
        <v>16</v>
      </c>
      <c r="F69" s="23">
        <v>4</v>
      </c>
    </row>
    <row r="70" spans="1:6" x14ac:dyDescent="0.25">
      <c r="A70" s="185"/>
      <c r="B70" s="13" t="s">
        <v>1064</v>
      </c>
      <c r="C70" s="14">
        <v>1</v>
      </c>
      <c r="D70" s="14">
        <v>2</v>
      </c>
      <c r="E70" s="14">
        <v>2</v>
      </c>
      <c r="F70" s="23">
        <v>0</v>
      </c>
    </row>
    <row r="71" spans="1:6" x14ac:dyDescent="0.25">
      <c r="A71" s="185"/>
      <c r="B71" s="13" t="s">
        <v>1119</v>
      </c>
      <c r="C71" s="14">
        <v>0</v>
      </c>
      <c r="D71" s="14">
        <v>1</v>
      </c>
      <c r="E71" s="14">
        <v>0</v>
      </c>
      <c r="F71" s="23">
        <v>0</v>
      </c>
    </row>
    <row r="72" spans="1:6" x14ac:dyDescent="0.25">
      <c r="A72" s="185"/>
      <c r="B72" s="13" t="s">
        <v>1120</v>
      </c>
      <c r="C72" s="14">
        <v>1</v>
      </c>
      <c r="D72" s="14">
        <v>2</v>
      </c>
      <c r="E72" s="14">
        <v>4</v>
      </c>
      <c r="F72" s="23">
        <v>1</v>
      </c>
    </row>
    <row r="73" spans="1:6" x14ac:dyDescent="0.25">
      <c r="A73" s="185"/>
      <c r="B73" s="13" t="s">
        <v>1121</v>
      </c>
      <c r="C73" s="14">
        <v>1</v>
      </c>
      <c r="D73" s="14">
        <v>2</v>
      </c>
      <c r="E73" s="14">
        <v>0</v>
      </c>
      <c r="F73" s="23">
        <v>0</v>
      </c>
    </row>
    <row r="74" spans="1:6" x14ac:dyDescent="0.25">
      <c r="A74" s="185"/>
      <c r="B74" s="13" t="s">
        <v>1068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85"/>
      <c r="B75" s="13" t="s">
        <v>400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85"/>
      <c r="B76" s="13" t="s">
        <v>1069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85"/>
      <c r="B77" s="13" t="s">
        <v>1070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85"/>
      <c r="B78" s="13" t="s">
        <v>1071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85"/>
      <c r="B79" s="13" t="s">
        <v>1072</v>
      </c>
      <c r="C79" s="14">
        <v>48</v>
      </c>
      <c r="D79" s="14">
        <v>70</v>
      </c>
      <c r="E79" s="14">
        <v>14</v>
      </c>
      <c r="F79" s="23">
        <v>7</v>
      </c>
    </row>
    <row r="80" spans="1:6" x14ac:dyDescent="0.25">
      <c r="A80" s="185"/>
      <c r="B80" s="13" t="s">
        <v>1073</v>
      </c>
      <c r="C80" s="14">
        <v>0</v>
      </c>
      <c r="D80" s="14">
        <v>0</v>
      </c>
      <c r="E80" s="14">
        <v>0</v>
      </c>
      <c r="F80" s="23">
        <v>0</v>
      </c>
    </row>
    <row r="81" spans="1:6" x14ac:dyDescent="0.25">
      <c r="A81" s="186"/>
      <c r="B81" s="13" t="s">
        <v>1074</v>
      </c>
      <c r="C81" s="14">
        <v>0</v>
      </c>
      <c r="D81" s="14">
        <v>1</v>
      </c>
      <c r="E81" s="14">
        <v>2</v>
      </c>
      <c r="F81" s="23">
        <v>0</v>
      </c>
    </row>
    <row r="82" spans="1:6" x14ac:dyDescent="0.25">
      <c r="A82" s="199" t="s">
        <v>1075</v>
      </c>
      <c r="B82" s="200"/>
      <c r="C82" s="31">
        <v>295</v>
      </c>
      <c r="D82" s="31">
        <v>181</v>
      </c>
      <c r="E82" s="31">
        <v>82</v>
      </c>
      <c r="F82" s="31">
        <v>17</v>
      </c>
    </row>
    <row r="83" spans="1:6" x14ac:dyDescent="0.25">
      <c r="A83" s="184" t="s">
        <v>1122</v>
      </c>
      <c r="B83" s="13" t="s">
        <v>1076</v>
      </c>
      <c r="C83" s="14">
        <v>1</v>
      </c>
      <c r="D83" s="14">
        <v>0</v>
      </c>
      <c r="E83" s="14">
        <v>0</v>
      </c>
      <c r="F83" s="23">
        <v>0</v>
      </c>
    </row>
    <row r="84" spans="1:6" x14ac:dyDescent="0.25">
      <c r="A84" s="185"/>
      <c r="B84" s="13" t="s">
        <v>1077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86"/>
      <c r="B85" s="13" t="s">
        <v>106</v>
      </c>
      <c r="C85" s="14">
        <v>1</v>
      </c>
      <c r="D85" s="14">
        <v>0</v>
      </c>
      <c r="E85" s="14">
        <v>0</v>
      </c>
      <c r="F85" s="23">
        <v>0</v>
      </c>
    </row>
    <row r="86" spans="1:6" x14ac:dyDescent="0.25">
      <c r="A86" s="199" t="s">
        <v>1123</v>
      </c>
      <c r="B86" s="200"/>
      <c r="C86" s="31">
        <v>2</v>
      </c>
      <c r="D86" s="31">
        <v>0</v>
      </c>
      <c r="E86" s="31">
        <v>0</v>
      </c>
      <c r="F86" s="31">
        <v>0</v>
      </c>
    </row>
  </sheetData>
  <sheetProtection algorithmName="SHA-512" hashValue="ZCmi44+ZA02PIc0WRBkZy6g3WLKf7NGcpuDZ3kXDkpyy190kE/xprJcKqi8mYPG0bGAUuhWKn2jCoKYbeMnsww==" saltValue="MHxsIHw9XIB1G6zy/hRj/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>
        <v>0</v>
      </c>
    </row>
    <row r="6" spans="1:3" x14ac:dyDescent="0.25">
      <c r="A6" s="12" t="s">
        <v>1127</v>
      </c>
      <c r="B6" s="17"/>
      <c r="C6" s="23">
        <v>13</v>
      </c>
    </row>
    <row r="7" spans="1:3" x14ac:dyDescent="0.25">
      <c r="A7" s="12" t="s">
        <v>1128</v>
      </c>
      <c r="B7" s="17"/>
      <c r="C7" s="23">
        <v>6</v>
      </c>
    </row>
    <row r="8" spans="1:3" x14ac:dyDescent="0.25">
      <c r="A8" s="12" t="s">
        <v>1129</v>
      </c>
      <c r="B8" s="17"/>
      <c r="C8" s="23">
        <v>0</v>
      </c>
    </row>
    <row r="9" spans="1:3" x14ac:dyDescent="0.25">
      <c r="A9" s="12" t="s">
        <v>1130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3">
        <v>0</v>
      </c>
    </row>
    <row r="14" spans="1:3" x14ac:dyDescent="0.25">
      <c r="A14" s="12" t="s">
        <v>1127</v>
      </c>
      <c r="B14" s="17"/>
      <c r="C14" s="23">
        <v>16</v>
      </c>
    </row>
    <row r="15" spans="1:3" x14ac:dyDescent="0.25">
      <c r="A15" s="12" t="s">
        <v>1132</v>
      </c>
      <c r="B15" s="17"/>
      <c r="C15" s="23">
        <v>15</v>
      </c>
    </row>
    <row r="16" spans="1:3" x14ac:dyDescent="0.25">
      <c r="A16" s="12" t="s">
        <v>1129</v>
      </c>
      <c r="B16" s="17"/>
      <c r="C16" s="23">
        <v>0</v>
      </c>
    </row>
    <row r="17" spans="1:3" x14ac:dyDescent="0.25">
      <c r="A17" s="12" t="s">
        <v>1130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>
        <v>45</v>
      </c>
    </row>
    <row r="22" spans="1:3" x14ac:dyDescent="0.25">
      <c r="A22" s="12" t="s">
        <v>1134</v>
      </c>
      <c r="B22" s="17"/>
      <c r="C22" s="23">
        <v>11</v>
      </c>
    </row>
    <row r="23" spans="1:3" x14ac:dyDescent="0.25">
      <c r="A23" s="12" t="s">
        <v>1135</v>
      </c>
      <c r="B23" s="17"/>
      <c r="C23" s="23">
        <v>30</v>
      </c>
    </row>
    <row r="24" spans="1:3" x14ac:dyDescent="0.25">
      <c r="A24" s="12" t="s">
        <v>1136</v>
      </c>
      <c r="B24" s="17"/>
      <c r="C24" s="23">
        <v>4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3">
        <v>2</v>
      </c>
    </row>
    <row r="29" spans="1:3" x14ac:dyDescent="0.25">
      <c r="A29" s="12" t="s">
        <v>1139</v>
      </c>
      <c r="B29" s="17"/>
      <c r="C29" s="23">
        <v>0</v>
      </c>
    </row>
    <row r="30" spans="1:3" x14ac:dyDescent="0.25">
      <c r="A30" s="12" t="s">
        <v>1140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>
        <v>0</v>
      </c>
    </row>
    <row r="35" spans="1:3" x14ac:dyDescent="0.25">
      <c r="A35" s="12" t="s">
        <v>1143</v>
      </c>
      <c r="B35" s="17"/>
      <c r="C35" s="23">
        <v>2</v>
      </c>
    </row>
    <row r="36" spans="1:3" x14ac:dyDescent="0.25">
      <c r="A36" s="12" t="s">
        <v>1144</v>
      </c>
      <c r="B36" s="17"/>
      <c r="C36" s="23">
        <v>0</v>
      </c>
    </row>
  </sheetData>
  <sheetProtection algorithmName="SHA-512" hashValue="LoKMc2/Qstw031HMK4vwyxhdPbxwXVbiM9KEMPMbuTGwzvC8ZNhc7aZUWwr3Mma6Sr7kpSi58uZhXUcyB+bqyw==" saltValue="glKXUjOhlplETmbpmbMSG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3">
        <v>18</v>
      </c>
    </row>
    <row r="6" spans="1:3" x14ac:dyDescent="0.25">
      <c r="A6" s="12" t="s">
        <v>1148</v>
      </c>
      <c r="B6" s="17"/>
      <c r="C6" s="23">
        <v>13</v>
      </c>
    </row>
    <row r="7" spans="1:3" x14ac:dyDescent="0.25">
      <c r="A7" s="12" t="s">
        <v>1149</v>
      </c>
      <c r="B7" s="17"/>
      <c r="C7" s="23">
        <v>0</v>
      </c>
    </row>
    <row r="8" spans="1:3" x14ac:dyDescent="0.25">
      <c r="A8" s="12" t="s">
        <v>1150</v>
      </c>
      <c r="B8" s="17"/>
      <c r="C8" s="23">
        <v>2</v>
      </c>
    </row>
    <row r="9" spans="1:3" x14ac:dyDescent="0.25">
      <c r="A9" s="12" t="s">
        <v>1151</v>
      </c>
      <c r="B9" s="17"/>
      <c r="C9" s="23">
        <v>0</v>
      </c>
    </row>
    <row r="10" spans="1:3" x14ac:dyDescent="0.25">
      <c r="A10" s="12" t="s">
        <v>1152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>
        <v>0</v>
      </c>
    </row>
    <row r="15" spans="1:3" x14ac:dyDescent="0.25">
      <c r="A15" s="12" t="s">
        <v>1155</v>
      </c>
      <c r="B15" s="17"/>
      <c r="C15" s="23">
        <v>0</v>
      </c>
    </row>
    <row r="16" spans="1:3" x14ac:dyDescent="0.25">
      <c r="A16" s="12" t="s">
        <v>1156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>
        <v>0</v>
      </c>
    </row>
    <row r="21" spans="1:3" x14ac:dyDescent="0.25">
      <c r="A21" s="12" t="s">
        <v>1159</v>
      </c>
      <c r="B21" s="17"/>
      <c r="C21" s="23">
        <v>0</v>
      </c>
    </row>
    <row r="22" spans="1:3" x14ac:dyDescent="0.25">
      <c r="A22" s="12" t="s">
        <v>1160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>
        <v>0</v>
      </c>
    </row>
    <row r="27" spans="1:3" x14ac:dyDescent="0.25">
      <c r="A27" s="12" t="s">
        <v>1163</v>
      </c>
      <c r="B27" s="17"/>
      <c r="C27" s="23">
        <v>0</v>
      </c>
    </row>
    <row r="28" spans="1:3" x14ac:dyDescent="0.25">
      <c r="A28" s="12" t="s">
        <v>1164</v>
      </c>
      <c r="B28" s="17"/>
      <c r="C28" s="23">
        <v>0</v>
      </c>
    </row>
    <row r="29" spans="1:3" x14ac:dyDescent="0.25">
      <c r="A29" s="12" t="s">
        <v>1165</v>
      </c>
      <c r="B29" s="17"/>
      <c r="C29" s="23">
        <v>0</v>
      </c>
    </row>
    <row r="30" spans="1:3" x14ac:dyDescent="0.25">
      <c r="A30" s="12" t="s">
        <v>1166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>
        <v>0</v>
      </c>
    </row>
    <row r="35" spans="1:3" x14ac:dyDescent="0.25">
      <c r="A35" s="12" t="s">
        <v>1169</v>
      </c>
      <c r="B35" s="17"/>
      <c r="C35" s="23">
        <v>0</v>
      </c>
    </row>
    <row r="36" spans="1:3" x14ac:dyDescent="0.25">
      <c r="A36" s="12" t="s">
        <v>1170</v>
      </c>
      <c r="B36" s="17"/>
      <c r="C36" s="23">
        <v>2</v>
      </c>
    </row>
    <row r="37" spans="1:3" x14ac:dyDescent="0.25">
      <c r="A37" s="12" t="s">
        <v>1088</v>
      </c>
      <c r="B37" s="17"/>
      <c r="C37" s="23">
        <v>0</v>
      </c>
    </row>
    <row r="38" spans="1:3" x14ac:dyDescent="0.25">
      <c r="A38" s="12" t="s">
        <v>1171</v>
      </c>
      <c r="B38" s="17"/>
      <c r="C38" s="23">
        <v>0</v>
      </c>
    </row>
    <row r="39" spans="1:3" x14ac:dyDescent="0.25">
      <c r="A39" s="12" t="s">
        <v>1172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>
        <v>0</v>
      </c>
    </row>
    <row r="44" spans="1:3" x14ac:dyDescent="0.25">
      <c r="A44" s="12" t="s">
        <v>1169</v>
      </c>
      <c r="B44" s="17"/>
      <c r="C44" s="23">
        <v>0</v>
      </c>
    </row>
    <row r="45" spans="1:3" x14ac:dyDescent="0.25">
      <c r="A45" s="12" t="s">
        <v>1170</v>
      </c>
      <c r="B45" s="17"/>
      <c r="C45" s="23">
        <v>0</v>
      </c>
    </row>
    <row r="46" spans="1:3" x14ac:dyDescent="0.25">
      <c r="A46" s="12" t="s">
        <v>1088</v>
      </c>
      <c r="B46" s="17"/>
      <c r="C46" s="23">
        <v>0</v>
      </c>
    </row>
    <row r="47" spans="1:3" x14ac:dyDescent="0.25">
      <c r="A47" s="12" t="s">
        <v>1171</v>
      </c>
      <c r="B47" s="17"/>
      <c r="C47" s="23">
        <v>1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>
        <v>0</v>
      </c>
    </row>
    <row r="52" spans="1:3" x14ac:dyDescent="0.25">
      <c r="A52" s="12" t="s">
        <v>1169</v>
      </c>
      <c r="B52" s="17"/>
      <c r="C52" s="23">
        <v>0</v>
      </c>
    </row>
    <row r="53" spans="1:3" x14ac:dyDescent="0.25">
      <c r="A53" s="12" t="s">
        <v>1170</v>
      </c>
      <c r="B53" s="17"/>
      <c r="C53" s="23">
        <v>0</v>
      </c>
    </row>
    <row r="54" spans="1:3" x14ac:dyDescent="0.25">
      <c r="A54" s="12" t="s">
        <v>1088</v>
      </c>
      <c r="B54" s="17"/>
      <c r="C54" s="23">
        <v>0</v>
      </c>
    </row>
    <row r="55" spans="1:3" x14ac:dyDescent="0.25">
      <c r="A55" s="12" t="s">
        <v>1171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>
        <v>0</v>
      </c>
    </row>
    <row r="60" spans="1:3" x14ac:dyDescent="0.25">
      <c r="A60" s="12" t="s">
        <v>1169</v>
      </c>
      <c r="B60" s="17"/>
      <c r="C60" s="23">
        <v>0</v>
      </c>
    </row>
    <row r="61" spans="1:3" x14ac:dyDescent="0.25">
      <c r="A61" s="12" t="s">
        <v>1170</v>
      </c>
      <c r="B61" s="17"/>
      <c r="C61" s="23">
        <v>0</v>
      </c>
    </row>
    <row r="62" spans="1:3" x14ac:dyDescent="0.25">
      <c r="A62" s="12" t="s">
        <v>1088</v>
      </c>
      <c r="B62" s="17"/>
      <c r="C62" s="23">
        <v>0</v>
      </c>
    </row>
    <row r="63" spans="1:3" x14ac:dyDescent="0.25">
      <c r="A63" s="12" t="s">
        <v>1171</v>
      </c>
      <c r="B63" s="17"/>
      <c r="C63" s="23">
        <v>0</v>
      </c>
    </row>
  </sheetData>
  <sheetProtection algorithmName="SHA-512" hashValue="+Yydn3L21qO3zYagbnQ4dDRZaMXOrFtx4VMHpMGXIlH58rpGvZpgeHm9aFaJ9Ma7rl+U9mQZEHw/hm2ucOjC0A==" saltValue="rmr+a1cZQPfeoR+Vz3YTw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1" t="s">
        <v>640</v>
      </c>
      <c r="B4" s="202"/>
      <c r="C4" s="31">
        <v>269</v>
      </c>
      <c r="D4" s="31">
        <v>211</v>
      </c>
      <c r="E4" s="32">
        <v>0</v>
      </c>
      <c r="F4" s="31">
        <v>628</v>
      </c>
      <c r="G4" s="31">
        <v>520</v>
      </c>
      <c r="H4" s="31">
        <v>137</v>
      </c>
      <c r="I4" s="31">
        <v>114</v>
      </c>
      <c r="J4" s="31">
        <v>0</v>
      </c>
      <c r="K4" s="31">
        <v>0</v>
      </c>
      <c r="L4" s="31">
        <v>0</v>
      </c>
      <c r="M4" s="31">
        <v>0</v>
      </c>
      <c r="N4" s="31">
        <v>4</v>
      </c>
      <c r="O4" s="31">
        <v>0</v>
      </c>
      <c r="P4" s="31">
        <v>627</v>
      </c>
    </row>
    <row r="5" spans="1:16" ht="45" x14ac:dyDescent="0.25">
      <c r="A5" s="47" t="s">
        <v>641</v>
      </c>
      <c r="B5" s="47" t="s">
        <v>642</v>
      </c>
      <c r="C5" s="14">
        <v>6</v>
      </c>
      <c r="D5" s="14">
        <v>4</v>
      </c>
      <c r="E5" s="30">
        <v>0</v>
      </c>
      <c r="F5" s="14">
        <v>5</v>
      </c>
      <c r="G5" s="14">
        <v>4</v>
      </c>
      <c r="H5" s="14">
        <v>3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3</v>
      </c>
    </row>
    <row r="6" spans="1:16" ht="33.75" x14ac:dyDescent="0.25">
      <c r="A6" s="47" t="s">
        <v>643</v>
      </c>
      <c r="B6" s="47" t="s">
        <v>644</v>
      </c>
      <c r="C6" s="14">
        <v>136</v>
      </c>
      <c r="D6" s="14">
        <v>125</v>
      </c>
      <c r="E6" s="30">
        <v>0</v>
      </c>
      <c r="F6" s="14">
        <v>383</v>
      </c>
      <c r="G6" s="14">
        <v>331</v>
      </c>
      <c r="H6" s="14">
        <v>61</v>
      </c>
      <c r="I6" s="14">
        <v>50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3">
        <v>410</v>
      </c>
    </row>
    <row r="7" spans="1:16" ht="22.5" x14ac:dyDescent="0.25">
      <c r="A7" s="47" t="s">
        <v>645</v>
      </c>
      <c r="B7" s="47" t="s">
        <v>646</v>
      </c>
      <c r="C7" s="14">
        <v>19</v>
      </c>
      <c r="D7" s="14">
        <v>20</v>
      </c>
      <c r="E7" s="30">
        <v>-1</v>
      </c>
      <c r="F7" s="14">
        <v>5</v>
      </c>
      <c r="G7" s="14">
        <v>5</v>
      </c>
      <c r="H7" s="14">
        <v>14</v>
      </c>
      <c r="I7" s="14">
        <v>14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9</v>
      </c>
    </row>
    <row r="8" spans="1:16" ht="33.75" x14ac:dyDescent="0.25">
      <c r="A8" s="47" t="s">
        <v>647</v>
      </c>
      <c r="B8" s="47" t="s">
        <v>648</v>
      </c>
      <c r="C8" s="14">
        <v>1</v>
      </c>
      <c r="D8" s="14">
        <v>0</v>
      </c>
      <c r="E8" s="30">
        <v>0</v>
      </c>
      <c r="F8" s="14">
        <v>0</v>
      </c>
      <c r="G8" s="14">
        <v>0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7" t="s">
        <v>649</v>
      </c>
      <c r="B9" s="47" t="s">
        <v>650</v>
      </c>
      <c r="C9" s="14">
        <v>9</v>
      </c>
      <c r="D9" s="14">
        <v>4</v>
      </c>
      <c r="E9" s="30">
        <v>1</v>
      </c>
      <c r="F9" s="14">
        <v>10</v>
      </c>
      <c r="G9" s="14">
        <v>7</v>
      </c>
      <c r="H9" s="14">
        <v>6</v>
      </c>
      <c r="I9" s="14">
        <v>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10</v>
      </c>
    </row>
    <row r="10" spans="1:16" ht="33.75" x14ac:dyDescent="0.25">
      <c r="A10" s="47" t="s">
        <v>651</v>
      </c>
      <c r="B10" s="47" t="s">
        <v>652</v>
      </c>
      <c r="C10" s="14">
        <v>94</v>
      </c>
      <c r="D10" s="14">
        <v>52</v>
      </c>
      <c r="E10" s="30">
        <v>0</v>
      </c>
      <c r="F10" s="14">
        <v>225</v>
      </c>
      <c r="G10" s="14">
        <v>173</v>
      </c>
      <c r="H10" s="14">
        <v>52</v>
      </c>
      <c r="I10" s="14">
        <v>41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0</v>
      </c>
      <c r="P10" s="23">
        <v>195</v>
      </c>
    </row>
    <row r="11" spans="1:16" ht="45" x14ac:dyDescent="0.25">
      <c r="A11" s="47" t="s">
        <v>653</v>
      </c>
      <c r="B11" s="47" t="s">
        <v>654</v>
      </c>
      <c r="C11" s="14">
        <v>4</v>
      </c>
      <c r="D11" s="14">
        <v>6</v>
      </c>
      <c r="E11" s="30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Vx3YXrX70nc8RvWPN+aYgo3zy2oBqAqvbq05HGlABe/06ogZ5Ld238VWK8tkXZseY6KbXxDOwI50Qml9rbb+Kg==" saltValue="RDFOedVlOyMN9jdz7qBTC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56096F-F20B-4DA9-9563-9FFE846CD2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502431-61DA-4762-8107-AC510466F77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32B96C53-AD0C-483E-9FBC-18719E7764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2023-04-13T08:19:15Z</dcterms:created>
  <dcterms:modified xsi:type="dcterms:W3CDTF">2023-05-30T09:49:28Z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