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6" documentId="13_ncr:1_{B624B596-DE5E-42A3-95DA-8106C8DA408E}" xr6:coauthVersionLast="47" xr6:coauthVersionMax="47" xr10:uidLastSave="{6B2BCBE6-0D80-4E48-A37C-C9B81F573DCE}"/>
  <workbookProtection workbookAlgorithmName="SHA-512" workbookHashValue="1tXx2HCnbyUaygNpEjZnAy7LbBQgAOm3kUy5c2Nx4jGr3JkiYzXk6ULkmFX0OcbuObmpm/eFbVYWUuO+jyYAXA==" workbookSaltValue="I2kbRsmxsJfX+z0X1njBW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D43" i="16" s="1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8C48EBC-EFDE-46C5-8444-F16B436B78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0BBF7E8-B2F9-44A6-834E-5C4D9393A8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6E49F55-DE5E-499D-A302-D9B2417C12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4EC2300-D156-4DCC-AD05-E87CB2F897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3271CFF-C490-4339-B9EE-79CF3F0D07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E7CC0A8-FF08-4309-A8B9-997E9BF7D9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C626203-558D-4758-9FB0-6AD65F04D6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2E4DEA2-5450-4A86-A94A-4FCE41C359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02E2530-510D-408C-91C3-3C9D901D96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2DF1841-2F2D-44FC-8AE0-B1531F7A16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3A61EC6-50F7-4ED5-9D43-6477CF8052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B44AF98-4812-4270-8B6F-02EE8267AF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5D4E47D-103D-40B3-92D4-5E409D88C2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DDCC25-B2E0-4CF7-9B02-3BF709B8B9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4A17DE-D8C4-4813-B668-FBD92C0EDF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9393677-CAF5-435C-898E-5AC2081B50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F533E96-D826-4944-A9FB-5D97EB31AA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BAEF890-73F3-4E43-9A1D-634807B88B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E48BDC-0A7F-4D0A-95FD-6F2C3A457E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CFDE100-F9D2-4F79-B22F-C1431C2670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6D63F0A-9DE3-4949-8202-F07E943791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6CC3E6C-41EF-4014-9B25-C36D77D98C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FCDAE6B-FFB3-47AF-A0D2-D5051ED47D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4ECCBFF-CF84-4977-BD29-D02A2E161B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7797F00-3865-44EC-9CC8-35CA71A265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FECC669-2866-40F8-B14E-2268A649D0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86BFBA3-5102-480C-9366-306D55CBE7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6DE8C7D-B09A-4339-B640-B2A758A11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980E70A-9422-4D42-9433-D79E57B964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226BF08-4097-4CBA-B9B7-B51D95BAD8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5CE7587-439D-4AC9-A4DD-B606BF7197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536ABAF-55C4-48D8-B59B-972607831A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<sst xmlns="http://schemas.openxmlformats.org/spreadsheetml/2006/main" count="2936" uniqueCount="1832">
  <si>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</si>
  <si>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</si>
  <si>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</si>
  <si>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</si>
  <si>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</si>
  <si>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</si>
  <si>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Jaén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</si>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</sst>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A2EF156B-0BF8-462C-94D0-2477A6EBA511}"/>
    <cellStyle name="Normal" xfId="0" builtinId="0"/>
    <cellStyle name="Normal 2" xfId="1" xr:uid="{83DE701D-E408-4256-81AF-7239C4887356}"/>
    <cellStyle name="Normal 3" xfId="3" xr:uid="{9F49E543-6568-4092-9C66-3E6C89AD19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88-4587-BF2E-3E68A61C4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88-4587-BF2E-3E68A61C40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3015</c:v>
                </c:pt>
                <c:pt idx="1">
                  <c:v>22811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8-4587-BF2E-3E68A61C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3B-4989-BFD4-10C66253B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3B-4989-BFD4-10C66253B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3B-4989-BFD4-10C66253BA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123</c:v>
                </c:pt>
                <c:pt idx="1">
                  <c:v>156</c:v>
                </c:pt>
                <c:pt idx="2">
                  <c:v>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B-4989-BFD4-10C66253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AF-468B-8D53-BD6FC3D17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AF-468B-8D53-BD6FC3D178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1223</c:v>
                </c:pt>
                <c:pt idx="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F-468B-8D53-BD6FC3D17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64-4B0F-93AE-8B3D9A75B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64-4B0F-93AE-8B3D9A75B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1339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4-4B0F-93AE-8B3D9A75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C-4680-A672-83FDADE8E1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C-4680-A672-83FDADE8E1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1116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C-4680-A672-83FDADE8E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C8-4A5A-8992-AC3BC6B332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C8-4A5A-8992-AC3BC6B332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8-4A5A-8992-AC3BC6B3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1E-48D1-A591-F26C6027CB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1E-48D1-A591-F26C6027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E-48D1-A591-F26C6027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F4-41D1-B143-C2ADE016F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F4-41D1-B143-C2ADE016F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F4-41D1-B143-C2ADE016F37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4-41D1-B143-C2ADE016F3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134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4-41D1-B143-C2ADE016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0-4A80-885D-E734129F8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0-4A80-885D-E734129F8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525</c:v>
                </c:pt>
                <c:pt idx="1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0-4A80-885D-E734129F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66-4E29-B003-4F021739A9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66-4E29-B003-4F021739A9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66-4E29-B003-4F021739A9A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28</c:v>
                </c:pt>
                <c:pt idx="1">
                  <c:v>607</c:v>
                </c:pt>
                <c:pt idx="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6-4E29-B003-4F021739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2-4536-9011-FB0DC9A91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A2-4536-9011-FB0DC9A91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A2-4536-9011-FB0DC9A91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584</c:v>
                </c:pt>
                <c:pt idx="1">
                  <c:v>684</c:v>
                </c:pt>
                <c:pt idx="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2-4536-9011-FB0DC9A9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CB-487F-8145-E2694D0336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CB-487F-8145-E2694D033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12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B-487F-8145-E2694D03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AC-40DD-8A79-016D25F0D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AC-40DD-8A79-016D25F0DA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3995</c:v>
                </c:pt>
                <c:pt idx="1">
                  <c:v>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C-40DD-8A79-016D25F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831</c:v>
              </c:pt>
              <c:pt idx="1">
                <c:v>1984</c:v>
              </c:pt>
              <c:pt idx="2">
                <c:v>21</c:v>
              </c:pt>
              <c:pt idx="3">
                <c:v>7</c:v>
              </c:pt>
              <c:pt idx="4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AD61-445C-98CD-A8ACC5CA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1404</c:v>
              </c:pt>
              <c:pt idx="1">
                <c:v>1690</c:v>
              </c:pt>
              <c:pt idx="2">
                <c:v>85</c:v>
              </c:pt>
              <c:pt idx="3">
                <c:v>14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E13-40A6-9014-E4B856F3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146</c:v>
              </c:pt>
              <c:pt idx="2">
                <c:v>37</c:v>
              </c:pt>
              <c:pt idx="3">
                <c:v>39</c:v>
              </c:pt>
              <c:pt idx="4">
                <c:v>47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4AE-4717-AB70-5D6FE2C3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262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93C-44F5-9D91-615766BE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1798</c:v>
              </c:pt>
              <c:pt idx="1">
                <c:v>10</c:v>
              </c:pt>
              <c:pt idx="2">
                <c:v>248</c:v>
              </c:pt>
              <c:pt idx="3">
                <c:v>3</c:v>
              </c:pt>
              <c:pt idx="4">
                <c:v>22</c:v>
              </c:pt>
              <c:pt idx="5">
                <c:v>7</c:v>
              </c:pt>
              <c:pt idx="6">
                <c:v>29</c:v>
              </c:pt>
              <c:pt idx="7">
                <c:v>381</c:v>
              </c:pt>
              <c:pt idx="8">
                <c:v>1</c:v>
              </c:pt>
              <c:pt idx="9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D173-4C04-9310-07B08FEC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287</c:v>
              </c:pt>
              <c:pt idx="1">
                <c:v>199</c:v>
              </c:pt>
              <c:pt idx="2">
                <c:v>21</c:v>
              </c:pt>
              <c:pt idx="3">
                <c:v>23</c:v>
              </c:pt>
              <c:pt idx="4">
                <c:v>57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0AE-43B8-A9F2-7CBEF00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7329</c:v>
              </c:pt>
              <c:pt idx="1">
                <c:v>1550</c:v>
              </c:pt>
              <c:pt idx="2">
                <c:v>877</c:v>
              </c:pt>
              <c:pt idx="3">
                <c:v>247</c:v>
              </c:pt>
              <c:pt idx="4">
                <c:v>419</c:v>
              </c:pt>
              <c:pt idx="5">
                <c:v>3170</c:v>
              </c:pt>
              <c:pt idx="6">
                <c:v>205</c:v>
              </c:pt>
              <c:pt idx="7">
                <c:v>199</c:v>
              </c:pt>
              <c:pt idx="8">
                <c:v>141</c:v>
              </c:pt>
              <c:pt idx="9">
                <c:v>675</c:v>
              </c:pt>
              <c:pt idx="10">
                <c:v>164</c:v>
              </c:pt>
              <c:pt idx="11">
                <c:v>10895</c:v>
              </c:pt>
              <c:pt idx="12">
                <c:v>296</c:v>
              </c:pt>
            </c:numLit>
          </c:val>
          <c:extLst>
            <c:ext xmlns:c16="http://schemas.microsoft.com/office/drawing/2014/chart" uri="{C3380CC4-5D6E-409C-BE32-E72D297353CC}">
              <c16:uniqueId val="{00000000-1587-412B-8018-9ABBDD202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9.2160040867939164E-2"/>
          <c:w val="0.27057389217877587"/>
          <c:h val="0.871746883661969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412</c:v>
              </c:pt>
              <c:pt idx="1">
                <c:v>98</c:v>
              </c:pt>
              <c:pt idx="2">
                <c:v>95</c:v>
              </c:pt>
              <c:pt idx="3">
                <c:v>832</c:v>
              </c:pt>
              <c:pt idx="4">
                <c:v>199</c:v>
              </c:pt>
              <c:pt idx="5">
                <c:v>70</c:v>
              </c:pt>
              <c:pt idx="6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8FB3-4178-9697-BDF02FFF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39</c:v>
              </c:pt>
              <c:pt idx="1">
                <c:v>178</c:v>
              </c:pt>
              <c:pt idx="2">
                <c:v>163</c:v>
              </c:pt>
              <c:pt idx="3">
                <c:v>74</c:v>
              </c:pt>
              <c:pt idx="4">
                <c:v>150</c:v>
              </c:pt>
              <c:pt idx="5">
                <c:v>764</c:v>
              </c:pt>
              <c:pt idx="6">
                <c:v>149</c:v>
              </c:pt>
              <c:pt idx="7">
                <c:v>69</c:v>
              </c:pt>
              <c:pt idx="8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6E5-407A-B8AE-763DD1C22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201</c:v>
              </c:pt>
              <c:pt idx="1">
                <c:v>254</c:v>
              </c:pt>
              <c:pt idx="2">
                <c:v>104</c:v>
              </c:pt>
              <c:pt idx="3">
                <c:v>137</c:v>
              </c:pt>
              <c:pt idx="4">
                <c:v>784</c:v>
              </c:pt>
              <c:pt idx="5">
                <c:v>144</c:v>
              </c:pt>
              <c:pt idx="6">
                <c:v>107</c:v>
              </c:pt>
              <c:pt idx="7">
                <c:v>222</c:v>
              </c:pt>
              <c:pt idx="8">
                <c:v>118</c:v>
              </c:pt>
              <c:pt idx="9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6949-4CCB-8C2D-53BCA55C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248</c:v>
              </c:pt>
              <c:pt idx="1">
                <c:v>224</c:v>
              </c:pt>
              <c:pt idx="2">
                <c:v>104</c:v>
              </c:pt>
              <c:pt idx="3">
                <c:v>734</c:v>
              </c:pt>
              <c:pt idx="4">
                <c:v>118</c:v>
              </c:pt>
              <c:pt idx="5">
                <c:v>125</c:v>
              </c:pt>
              <c:pt idx="6">
                <c:v>196</c:v>
              </c:pt>
              <c:pt idx="7">
                <c:v>150</c:v>
              </c:pt>
              <c:pt idx="8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0C26-46FC-9B5D-5C80A30E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15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02-43D0-85D6-836C01BFF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3</c:v>
              </c:pt>
              <c:pt idx="2">
                <c:v>1</c:v>
              </c:pt>
              <c:pt idx="3">
                <c:v>11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299-4A6B-9F5F-285E426D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FA-419C-8B34-D6740F49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CB-4C09-9A69-68E7D542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Ordenación territorio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47</c:v>
              </c:pt>
              <c:pt idx="1">
                <c:v>56</c:v>
              </c:pt>
              <c:pt idx="2">
                <c:v>36</c:v>
              </c:pt>
              <c:pt idx="3">
                <c:v>39</c:v>
              </c:pt>
              <c:pt idx="4">
                <c:v>13</c:v>
              </c:pt>
              <c:pt idx="5">
                <c:v>14</c:v>
              </c:pt>
              <c:pt idx="6">
                <c:v>23</c:v>
              </c:pt>
              <c:pt idx="7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57C3-4F64-9679-395331C4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4</c:v>
              </c:pt>
              <c:pt idx="2">
                <c:v>4</c:v>
              </c:pt>
              <c:pt idx="3">
                <c:v>5</c:v>
              </c:pt>
              <c:pt idx="4">
                <c:v>41</c:v>
              </c:pt>
              <c:pt idx="5">
                <c:v>49</c:v>
              </c:pt>
              <c:pt idx="6">
                <c:v>14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1D-445E-A0D1-A6FDEBE3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308</c:v>
              </c:pt>
              <c:pt idx="1">
                <c:v>390</c:v>
              </c:pt>
              <c:pt idx="2">
                <c:v>364</c:v>
              </c:pt>
              <c:pt idx="3">
                <c:v>55</c:v>
              </c:pt>
              <c:pt idx="4">
                <c:v>98</c:v>
              </c:pt>
              <c:pt idx="5">
                <c:v>584</c:v>
              </c:pt>
              <c:pt idx="6">
                <c:v>51</c:v>
              </c:pt>
              <c:pt idx="7">
                <c:v>115</c:v>
              </c:pt>
              <c:pt idx="8">
                <c:v>1001</c:v>
              </c:pt>
              <c:pt idx="9">
                <c:v>373</c:v>
              </c:pt>
              <c:pt idx="10">
                <c:v>207</c:v>
              </c:pt>
              <c:pt idx="11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D2D5-4782-AE4A-6943F7232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6F-4882-9820-464D1ADE9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6F-4882-9820-464D1ADE91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6F-4882-9820-464D1ADE91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6F-4882-9820-464D1ADE917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F-4882-9820-464D1ADE91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F-4882-9820-464D1ADE9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F-4882-9820-464D1ADE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A3-4438-B771-387F521B4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A3-4438-B771-387F521B4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A3-4438-B771-387F521B4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A3-4438-B771-387F521B4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A3-4438-B771-387F521B4714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3-4438-B771-387F521B471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3-4438-B771-387F521B4714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3-4438-B771-387F521B4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3-4438-B771-387F521B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835</c:v>
              </c:pt>
              <c:pt idx="1">
                <c:v>83</c:v>
              </c:pt>
              <c:pt idx="2">
                <c:v>40</c:v>
              </c:pt>
              <c:pt idx="3">
                <c:v>242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8B6-4AE1-8642-4D46A5A4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323</c:v>
              </c:pt>
              <c:pt idx="1">
                <c:v>168</c:v>
              </c:pt>
              <c:pt idx="2">
                <c:v>20</c:v>
              </c:pt>
              <c:pt idx="3">
                <c:v>182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6E18-4DC3-B58A-AA87823A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97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A966-4139-B8FB-F91A1323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82508225563597"/>
          <c:y val="9.5979690196156209E-2"/>
          <c:w val="0.8138976760664256"/>
          <c:h val="0.6686586405918403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3A-40AF-8676-B804A529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175</c:v>
              </c:pt>
              <c:pt idx="1">
                <c:v>21</c:v>
              </c:pt>
              <c:pt idx="2">
                <c:v>4</c:v>
              </c:pt>
              <c:pt idx="3">
                <c:v>54</c:v>
              </c:pt>
              <c:pt idx="4">
                <c:v>31</c:v>
              </c:pt>
              <c:pt idx="5">
                <c:v>1</c:v>
              </c:pt>
              <c:pt idx="6">
                <c:v>5</c:v>
              </c:pt>
              <c:pt idx="7">
                <c:v>3</c:v>
              </c:pt>
              <c:pt idx="8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754D-4CD0-B36C-43779E76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</c:v>
              </c:pt>
              <c:pt idx="1">
                <c:v>119</c:v>
              </c:pt>
              <c:pt idx="2">
                <c:v>4</c:v>
              </c:pt>
              <c:pt idx="3">
                <c:v>9</c:v>
              </c:pt>
              <c:pt idx="4">
                <c:v>23</c:v>
              </c:pt>
              <c:pt idx="5">
                <c:v>20</c:v>
              </c:pt>
              <c:pt idx="6">
                <c:v>32</c:v>
              </c:pt>
              <c:pt idx="7">
                <c:v>35</c:v>
              </c:pt>
              <c:pt idx="8">
                <c:v>6</c:v>
              </c:pt>
              <c:pt idx="9">
                <c:v>26</c:v>
              </c:pt>
              <c:pt idx="10">
                <c:v>23</c:v>
              </c:pt>
              <c:pt idx="11">
                <c:v>3</c:v>
              </c:pt>
              <c:pt idx="12">
                <c:v>5</c:v>
              </c:pt>
              <c:pt idx="1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99E-4356-AEF0-71D59A44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Aux!$BE$2:$BE$12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  <c:pt idx="9">
                  <c:v>Sustracción internacional de menores</c:v>
                </c:pt>
                <c:pt idx="10">
                  <c:v>Ensayos Clínicos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91</c:v>
              </c:pt>
              <c:pt idx="1">
                <c:v>1</c:v>
              </c:pt>
              <c:pt idx="2">
                <c:v>233</c:v>
              </c:pt>
              <c:pt idx="3">
                <c:v>1</c:v>
              </c:pt>
              <c:pt idx="4">
                <c:v>55</c:v>
              </c:pt>
              <c:pt idx="5">
                <c:v>1</c:v>
              </c:pt>
              <c:pt idx="6">
                <c:v>12</c:v>
              </c:pt>
              <c:pt idx="7">
                <c:v>1</c:v>
              </c:pt>
              <c:pt idx="8">
                <c:v>29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C06-478A-B963-C203B7A1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A2-44FF-8934-E2F658C5DC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A2-44FF-8934-E2F658C5DC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2-44FF-8934-E2F658C5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CA-4FF4-8E47-D19E46C4B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CA-4FF4-8E47-D19E46C4B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CA-4FF4-8E47-D19E46C4B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CA-4FF4-8E47-D19E46C4B44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A-4FF4-8E47-D19E46C4B44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A-4FF4-8E47-D19E46C4B4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260</c:v>
              </c:pt>
              <c:pt idx="1">
                <c:v>7</c:v>
              </c:pt>
              <c:pt idx="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3598-4121-A56E-DE14D2EA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108</c:v>
              </c:pt>
              <c:pt idx="1">
                <c:v>24</c:v>
              </c:pt>
              <c:pt idx="2">
                <c:v>2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7515-4DF9-A43B-6FA64EF1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7</c:v>
              </c:pt>
              <c:pt idx="2">
                <c:v>12</c:v>
              </c:pt>
              <c:pt idx="3">
                <c:v>12</c:v>
              </c:pt>
              <c:pt idx="4">
                <c:v>92</c:v>
              </c:pt>
              <c:pt idx="5">
                <c:v>171</c:v>
              </c:pt>
              <c:pt idx="6">
                <c:v>24</c:v>
              </c:pt>
              <c:pt idx="7">
                <c:v>3</c:v>
              </c:pt>
              <c:pt idx="8">
                <c:v>1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7ED-47F6-B2FA-C80197E4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2C-45B6-9458-F97FD0625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7-4B05-8304-D730E18FC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87-4B05-8304-D730E18FC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142</c:v>
                </c:pt>
                <c:pt idx="1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7-4B05-8304-D730E18FC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E3-4D41-BD57-D1ABC3AC5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E3-4D41-BD57-D1ABC3AC5A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E3-4D41-BD57-D1ABC3AC5A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E3-4D41-BD57-D1ABC3AC5A2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3-4D41-BD57-D1ABC3AC5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62</c:v>
                </c:pt>
                <c:pt idx="1">
                  <c:v>124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3-4D41-BD57-D1ABC3AC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1176</c:v>
              </c:pt>
              <c:pt idx="1">
                <c:v>21</c:v>
              </c:pt>
              <c:pt idx="2">
                <c:v>4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3762-4466-AD75-6D6348C3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284</c:v>
              </c:pt>
              <c:pt idx="1">
                <c:v>22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268D-415B-86CF-E4234D6B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15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3A7-4B2C-B5D7-4B5191DD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5334049300471453E-2"/>
                  <c:y val="-2.5026668064299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8-46F5-B1F0-AA882DE3B04C}"/>
                </c:ext>
              </c:extLst>
            </c:dLbl>
            <c:dLbl>
              <c:idx val="2"/>
              <c:layout>
                <c:manualLayout>
                  <c:x val="-2.4237986697811003E-2"/>
                  <c:y val="-9.364960938222581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8-46F5-B1F0-AA882DE3B04C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1558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FDF-478A-B9B6-EBE6238F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93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2FF-4EB5-A9CC-C77EC3E6B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44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318-48D4-9C4A-7EB513D5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81-4BBA-8E38-190FA1A3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C55-443A-89B1-771972C1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97</c:v>
              </c:pt>
              <c:pt idx="2">
                <c:v>19</c:v>
              </c:pt>
              <c:pt idx="3">
                <c:v>6</c:v>
              </c:pt>
              <c:pt idx="4">
                <c:v>74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12-4DF2-8B62-10A0DEF5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505</c:v>
              </c:pt>
              <c:pt idx="2">
                <c:v>12</c:v>
              </c:pt>
              <c:pt idx="3">
                <c:v>10</c:v>
              </c:pt>
              <c:pt idx="4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7D82-4A50-A56B-94405F90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442</c:v>
              </c:pt>
              <c:pt idx="2">
                <c:v>11</c:v>
              </c:pt>
              <c:pt idx="3">
                <c:v>25</c:v>
              </c:pt>
              <c:pt idx="4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E3E6-458B-B3C4-C4F5FCF9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40</c:v>
              </c:pt>
              <c:pt idx="2">
                <c:v>15</c:v>
              </c:pt>
              <c:pt idx="3">
                <c:v>3</c:v>
              </c:pt>
              <c:pt idx="4">
                <c:v>4</c:v>
              </c:pt>
              <c:pt idx="5">
                <c:v>42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97D-472C-8948-AFA13C3F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19</c:v>
              </c:pt>
              <c:pt idx="2">
                <c:v>10</c:v>
              </c:pt>
              <c:pt idx="3">
                <c:v>47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82C-403D-9A13-0C7D8450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4B3-44C9-B1C2-46F994FF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548</c:v>
              </c:pt>
              <c:pt idx="2">
                <c:v>30</c:v>
              </c:pt>
              <c:pt idx="3">
                <c:v>3</c:v>
              </c:pt>
              <c:pt idx="4">
                <c:v>39</c:v>
              </c:pt>
              <c:pt idx="5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00-3975-4F53-A755-EB6902F5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40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C7B-4C0C-9B73-F880C20BB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86</c:v>
              </c:pt>
              <c:pt idx="2">
                <c:v>4</c:v>
              </c:pt>
              <c:pt idx="3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1C90-46F2-A50F-D0FAC597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</c:v>
              </c:pt>
              <c:pt idx="2">
                <c:v>8</c:v>
              </c:pt>
              <c:pt idx="3">
                <c:v>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8DC8-44C2-90D0-42C455593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08C-4529-BF71-B0BC8668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8E1941E-E666-4415-802C-0F5F35EED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CEC7883-0810-476B-9CBB-465C567D7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1768922-54D7-4289-98CA-DC421C9F2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DB4FAC6-9948-404A-B150-813677D8B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725F064-E217-41A4-8E1C-40F6DE299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ADC73E1-231C-47A5-94CA-F03A6A579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6B2237A-5B5B-48EA-8885-BED9B5E83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C209E9D-9CFC-42A9-B28F-E017E8E2D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47EC6F6-3926-43C6-83B3-43F14F450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9967F66-309F-4C84-A342-C495E213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1719A87-D6D6-40B1-968A-2C714C699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0C0F985-EEF0-4103-90F8-83273A6E5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4BE520E-6C5A-4E1D-BB8D-C3D2064C8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4CE79E8-45C7-C4FB-C764-ACAE528B8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81280</xdr:colOff>
      <xdr:row>6</xdr:row>
      <xdr:rowOff>116205</xdr:rowOff>
    </xdr:from>
    <xdr:to>
      <xdr:col>21</xdr:col>
      <xdr:colOff>525780</xdr:colOff>
      <xdr:row>17</xdr:row>
      <xdr:rowOff>129540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2512537-9C20-21D4-3DEE-C9235EFC4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FC3E70B-6E30-9EBE-70AA-A2BB1DA02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417195</xdr:colOff>
      <xdr:row>6</xdr:row>
      <xdr:rowOff>199390</xdr:rowOff>
    </xdr:from>
    <xdr:to>
      <xdr:col>60</xdr:col>
      <xdr:colOff>312420</xdr:colOff>
      <xdr:row>16</xdr:row>
      <xdr:rowOff>1270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68E236D-8ADF-6A46-C486-B361FB6EC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C5C5E39-F4CB-1B07-8E2A-E116FA05F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604BE2E-0730-ACCB-7427-8F237E236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DB31898-EA6E-0C58-320B-53C9E5CF9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6E1CCBA-911F-4972-CCEE-1DA5A6684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158753B-04C1-E71E-7A08-69832E430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EC76B36-E2D2-0855-E7A8-7628D53C3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3FF4D4B-BFDD-F6E8-6B28-E59F743F2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A39BE32-BAEB-78C5-DA98-635FF374A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07DE7CE-765B-4D57-8BBF-01C06FA6A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E1C544E-F3E9-1E3D-C890-8B1CAA551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9FA14F6-9A8A-DED8-7EBF-13754945E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0BE728C-FACD-96C8-8F45-1D9818466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A2F8B11-0A42-D977-0BC7-A77F2AC38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04C4A7C-0148-EE92-1D49-3A4766F2F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1C2A1-E36F-4287-8E25-4B363FFE5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6910AF-87B4-4537-8E6A-C86D5136A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02FA928-FB8C-F561-65C0-5747D3ACD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121D3A7-7B12-4BE0-F627-583DFB2C9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1465049-ECF8-64A6-0375-420246EB3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0E55C52-0494-12A2-9884-80A90F143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40AD960-9B5D-0225-A65B-95403DFBD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644F13A-73FD-3F88-892B-E1DC293E3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B85EC54-9196-4A5A-F0E1-3C6FDD1EA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6DE49FF-010E-4192-A318-9BCEE48CF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BA7FB11-AF88-40D1-BBF1-CB5061867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966F4D5-8E69-47CE-FFEF-1078C6066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1558900-E113-B96F-29AD-E81387D30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B75A1C2-236F-1223-B06C-A9F73C433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0A47CE2D-3FFF-CD8D-3992-80610D3E7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E5D6A4D-2A9F-43E0-BCF0-B661FA7E3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1A5BE3B-D7FC-4D8E-8BE7-ECF11C152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E34F29F-C0BA-E194-DEDC-625C0D529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4E95941-3A79-4EDE-8F04-61434F17A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F9FB1B0-2749-C6B5-2BE7-D84E93164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7FEB13-E1CC-40E2-BFF6-665A75EC8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506EDD7-2D99-4535-88C9-A34DD7A93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8623548-FBA0-BC0E-3C8B-A7C6D904C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D666F5E-AB60-41DD-6A3E-7C81B7068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20BCF71-608D-36CF-3D29-E566B48BF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94175F3-CDF9-AAAD-FE16-BB3127B1A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180A0DB-E36C-CE1D-D493-583D043D4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7D02509-2367-1A36-C9D6-590F9FAAC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579A0B3-96B6-B3A6-9349-5CB89A155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F0D3373-5FFA-3823-C8AA-8B0ACFCE7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A4CDF95-A62B-3357-8D27-96989B8AD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F8CC342-077D-2155-D6E4-5AB104C86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67B689F4-360F-6B07-A69B-BC61D9A2C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D4794C6-7663-27C7-6E1D-9EB231703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6D30751-0531-B351-EC7F-9E4A0360B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9D7DC41-96B7-5965-D266-B07A12CC3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ED82781-DB63-6A5A-CAD2-E6067F3E6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9EFA09A-8472-2C48-BDEF-706D63D45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nltMBRzsq8HztmjtTIHhQMI5JgHv8bnW15LzhpKw+JFl3Ar85PBc18FF/GQsUyiixwn5KUaWUkNDh7m8jyo/zw==" saltValue="AdW8V2QkrCRpNVZqlW6WY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AC9B-0F40-477D-90BE-BFF704E999F4}">
  <dimension ref="A3:E377"/>
  <sheetViews>
    <sheetView showGridLines="0" showRowColHeaders="0" workbookViewId="0">
      <selection activeCell="A2" sqref="A2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5573</v>
      </c>
      <c r="D7" s="14">
        <v>4887</v>
      </c>
      <c r="E7" s="15">
        <v>0.140372416615511</v>
      </c>
    </row>
    <row r="8" spans="1:5" x14ac:dyDescent="0.3">
      <c r="A8" s="179"/>
      <c r="B8" s="13" t="s">
        <v>15</v>
      </c>
      <c r="C8" s="14">
        <v>26148</v>
      </c>
      <c r="D8" s="14">
        <v>24643</v>
      </c>
      <c r="E8" s="15">
        <v>6.1072109726900102E-2</v>
      </c>
    </row>
    <row r="9" spans="1:5" x14ac:dyDescent="0.3">
      <c r="A9" s="179"/>
      <c r="B9" s="13" t="s">
        <v>16</v>
      </c>
      <c r="C9" s="14">
        <v>23088</v>
      </c>
      <c r="D9" s="14">
        <v>21990</v>
      </c>
      <c r="E9" s="15">
        <v>4.9931787175989097E-2</v>
      </c>
    </row>
    <row r="10" spans="1:5" x14ac:dyDescent="0.3">
      <c r="A10" s="179"/>
      <c r="B10" s="13" t="s">
        <v>17</v>
      </c>
      <c r="C10" s="14">
        <v>323</v>
      </c>
      <c r="D10" s="14">
        <v>281</v>
      </c>
      <c r="E10" s="15">
        <v>0.149466192170818</v>
      </c>
    </row>
    <row r="11" spans="1:5" x14ac:dyDescent="0.3">
      <c r="A11" s="180"/>
      <c r="B11" s="13" t="s">
        <v>18</v>
      </c>
      <c r="C11" s="14">
        <v>6114</v>
      </c>
      <c r="D11" s="14">
        <v>4676</v>
      </c>
      <c r="E11" s="15">
        <v>0.30752780153977699</v>
      </c>
    </row>
    <row r="12" spans="1:5" x14ac:dyDescent="0.3">
      <c r="A12" s="178" t="s">
        <v>19</v>
      </c>
      <c r="B12" s="13" t="s">
        <v>20</v>
      </c>
      <c r="C12" s="14">
        <v>7673</v>
      </c>
      <c r="D12" s="14">
        <v>7052</v>
      </c>
      <c r="E12" s="15">
        <v>8.80601247872944E-2</v>
      </c>
    </row>
    <row r="13" spans="1:5" x14ac:dyDescent="0.3">
      <c r="A13" s="179"/>
      <c r="B13" s="13" t="s">
        <v>21</v>
      </c>
      <c r="C13" s="14">
        <v>5358</v>
      </c>
      <c r="D13" s="14">
        <v>5242</v>
      </c>
      <c r="E13" s="15">
        <v>2.2128958412819501E-2</v>
      </c>
    </row>
    <row r="14" spans="1:5" x14ac:dyDescent="0.3">
      <c r="A14" s="180"/>
      <c r="B14" s="13" t="s">
        <v>22</v>
      </c>
      <c r="C14" s="14">
        <v>9780</v>
      </c>
      <c r="D14" s="14">
        <v>9630</v>
      </c>
      <c r="E14" s="15">
        <v>1.5576323987538899E-2</v>
      </c>
    </row>
    <row r="15" spans="1:5" x14ac:dyDescent="0.3">
      <c r="A15" s="178" t="s">
        <v>23</v>
      </c>
      <c r="B15" s="13" t="s">
        <v>24</v>
      </c>
      <c r="C15" s="14">
        <v>831</v>
      </c>
      <c r="D15" s="14">
        <v>903</v>
      </c>
      <c r="E15" s="15">
        <v>-7.9734219269102999E-2</v>
      </c>
    </row>
    <row r="16" spans="1:5" x14ac:dyDescent="0.3">
      <c r="A16" s="179"/>
      <c r="B16" s="13" t="s">
        <v>25</v>
      </c>
      <c r="C16" s="14">
        <v>1984</v>
      </c>
      <c r="D16" s="14">
        <v>1987</v>
      </c>
      <c r="E16" s="15">
        <v>-1.50981378963261E-3</v>
      </c>
    </row>
    <row r="17" spans="1:5" x14ac:dyDescent="0.3">
      <c r="A17" s="179"/>
      <c r="B17" s="13" t="s">
        <v>26</v>
      </c>
      <c r="C17" s="14">
        <v>21</v>
      </c>
      <c r="D17" s="14">
        <v>17</v>
      </c>
      <c r="E17" s="15">
        <v>0.23529411764705899</v>
      </c>
    </row>
    <row r="18" spans="1:5" x14ac:dyDescent="0.3">
      <c r="A18" s="179"/>
      <c r="B18" s="13" t="s">
        <v>27</v>
      </c>
      <c r="C18" s="14">
        <v>7</v>
      </c>
      <c r="D18" s="14">
        <v>5</v>
      </c>
      <c r="E18" s="15">
        <v>0.4</v>
      </c>
    </row>
    <row r="19" spans="1:5" x14ac:dyDescent="0.3">
      <c r="A19" s="180"/>
      <c r="B19" s="13" t="s">
        <v>28</v>
      </c>
      <c r="C19" s="14">
        <v>172</v>
      </c>
      <c r="D19" s="14">
        <v>218</v>
      </c>
      <c r="E19" s="15">
        <v>-0.21100917431192701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0</v>
      </c>
      <c r="D23" s="14">
        <v>0</v>
      </c>
      <c r="E23" s="15">
        <v>0</v>
      </c>
    </row>
    <row r="24" spans="1:5" x14ac:dyDescent="0.3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x14ac:dyDescent="0.3">
      <c r="A25" s="12" t="s">
        <v>32</v>
      </c>
      <c r="B25" s="17"/>
      <c r="C25" s="14">
        <v>173</v>
      </c>
      <c r="D25" s="14">
        <v>190</v>
      </c>
      <c r="E25" s="15">
        <v>-8.9473684210526302E-2</v>
      </c>
    </row>
    <row r="26" spans="1:5" x14ac:dyDescent="0.3">
      <c r="A26" s="12" t="s">
        <v>33</v>
      </c>
      <c r="B26" s="17"/>
      <c r="C26" s="14">
        <v>188</v>
      </c>
      <c r="D26" s="14">
        <v>188</v>
      </c>
      <c r="E26" s="15">
        <v>0</v>
      </c>
    </row>
    <row r="27" spans="1:5" x14ac:dyDescent="0.3">
      <c r="A27" s="12" t="s">
        <v>34</v>
      </c>
      <c r="B27" s="17"/>
      <c r="C27" s="14">
        <v>3</v>
      </c>
      <c r="D27" s="14">
        <v>2</v>
      </c>
      <c r="E27" s="15">
        <v>0.5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1842</v>
      </c>
      <c r="D31" s="14">
        <v>1685</v>
      </c>
      <c r="E31" s="15">
        <v>9.3175074183976303E-2</v>
      </c>
    </row>
    <row r="32" spans="1:5" x14ac:dyDescent="0.3">
      <c r="A32" s="178" t="s">
        <v>37</v>
      </c>
      <c r="B32" s="13" t="s">
        <v>38</v>
      </c>
      <c r="C32" s="14">
        <v>123</v>
      </c>
      <c r="D32" s="14">
        <v>130</v>
      </c>
      <c r="E32" s="15">
        <v>-5.3846153846153801E-2</v>
      </c>
    </row>
    <row r="33" spans="1:5" x14ac:dyDescent="0.3">
      <c r="A33" s="179"/>
      <c r="B33" s="13" t="s">
        <v>39</v>
      </c>
      <c r="C33" s="14">
        <v>156</v>
      </c>
      <c r="D33" s="14">
        <v>104</v>
      </c>
      <c r="E33" s="15">
        <v>0.5</v>
      </c>
    </row>
    <row r="34" spans="1:5" x14ac:dyDescent="0.3">
      <c r="A34" s="179"/>
      <c r="B34" s="13" t="s">
        <v>40</v>
      </c>
      <c r="C34" s="14">
        <v>0</v>
      </c>
      <c r="D34" s="14">
        <v>0</v>
      </c>
      <c r="E34" s="15">
        <v>0</v>
      </c>
    </row>
    <row r="35" spans="1:5" x14ac:dyDescent="0.3">
      <c r="A35" s="179"/>
      <c r="B35" s="13" t="s">
        <v>41</v>
      </c>
      <c r="C35" s="14">
        <v>70</v>
      </c>
      <c r="D35" s="14">
        <v>62</v>
      </c>
      <c r="E35" s="15">
        <v>0.12903225806451599</v>
      </c>
    </row>
    <row r="36" spans="1:5" x14ac:dyDescent="0.3">
      <c r="A36" s="180"/>
      <c r="B36" s="13" t="s">
        <v>42</v>
      </c>
      <c r="C36" s="14">
        <v>1404</v>
      </c>
      <c r="D36" s="14">
        <v>1315</v>
      </c>
      <c r="E36" s="15">
        <v>6.7680608365019004E-2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3995</v>
      </c>
      <c r="D40" s="14">
        <v>3819</v>
      </c>
      <c r="E40" s="15">
        <v>4.6085362660382302E-2</v>
      </c>
    </row>
    <row r="41" spans="1:5" x14ac:dyDescent="0.3">
      <c r="A41" s="12" t="s">
        <v>45</v>
      </c>
      <c r="B41" s="17"/>
      <c r="C41" s="14">
        <v>1737</v>
      </c>
      <c r="D41" s="14">
        <v>1812</v>
      </c>
      <c r="E41" s="15">
        <v>-4.1390728476821202E-2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458</v>
      </c>
      <c r="D45" s="14">
        <v>457</v>
      </c>
      <c r="E45" s="15">
        <v>2.1881838074398201E-3</v>
      </c>
    </row>
    <row r="46" spans="1:5" x14ac:dyDescent="0.3">
      <c r="A46" s="179"/>
      <c r="B46" s="13" t="s">
        <v>48</v>
      </c>
      <c r="C46" s="14">
        <v>102</v>
      </c>
      <c r="D46" s="14">
        <v>82</v>
      </c>
      <c r="E46" s="15">
        <v>0.24390243902438999</v>
      </c>
    </row>
    <row r="47" spans="1:5" x14ac:dyDescent="0.3">
      <c r="A47" s="179"/>
      <c r="B47" s="13" t="s">
        <v>49</v>
      </c>
      <c r="C47" s="14">
        <v>1984</v>
      </c>
      <c r="D47" s="14">
        <v>1987</v>
      </c>
      <c r="E47" s="15">
        <v>-1.50981378963261E-3</v>
      </c>
    </row>
    <row r="48" spans="1:5" x14ac:dyDescent="0.3">
      <c r="A48" s="180"/>
      <c r="B48" s="13" t="s">
        <v>18</v>
      </c>
      <c r="C48" s="14">
        <v>338</v>
      </c>
      <c r="D48" s="14">
        <v>343</v>
      </c>
      <c r="E48" s="15">
        <v>-1.45772594752187E-2</v>
      </c>
    </row>
    <row r="49" spans="1:5" x14ac:dyDescent="0.3">
      <c r="A49" s="178" t="s">
        <v>50</v>
      </c>
      <c r="B49" s="13" t="s">
        <v>51</v>
      </c>
      <c r="C49" s="14">
        <v>1690</v>
      </c>
      <c r="D49" s="14">
        <v>1686</v>
      </c>
      <c r="E49" s="15">
        <v>2.3724792408066401E-3</v>
      </c>
    </row>
    <row r="50" spans="1:5" x14ac:dyDescent="0.3">
      <c r="A50" s="179"/>
      <c r="B50" s="13" t="s">
        <v>52</v>
      </c>
      <c r="C50" s="14">
        <v>85</v>
      </c>
      <c r="D50" s="14">
        <v>85</v>
      </c>
      <c r="E50" s="15">
        <v>0</v>
      </c>
    </row>
    <row r="51" spans="1:5" x14ac:dyDescent="0.3">
      <c r="A51" s="179"/>
      <c r="B51" s="13" t="s">
        <v>53</v>
      </c>
      <c r="C51" s="14">
        <v>293</v>
      </c>
      <c r="D51" s="14">
        <v>318</v>
      </c>
      <c r="E51" s="15">
        <v>-7.86163522012579E-2</v>
      </c>
    </row>
    <row r="52" spans="1:5" x14ac:dyDescent="0.3">
      <c r="A52" s="180"/>
      <c r="B52" s="13" t="s">
        <v>54</v>
      </c>
      <c r="C52" s="14">
        <v>38</v>
      </c>
      <c r="D52" s="14">
        <v>22</v>
      </c>
      <c r="E52" s="15">
        <v>0.72727272727272696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24</v>
      </c>
      <c r="D56" s="14">
        <v>23</v>
      </c>
      <c r="E56" s="15">
        <v>4.3478260869565202E-2</v>
      </c>
    </row>
    <row r="57" spans="1:5" x14ac:dyDescent="0.3">
      <c r="A57" s="179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3">
      <c r="A58" s="179"/>
      <c r="B58" s="13" t="s">
        <v>14</v>
      </c>
      <c r="C58" s="14">
        <v>13</v>
      </c>
      <c r="D58" s="14">
        <v>11</v>
      </c>
      <c r="E58" s="15">
        <v>0.18181818181818199</v>
      </c>
    </row>
    <row r="59" spans="1:5" x14ac:dyDescent="0.3">
      <c r="A59" s="179"/>
      <c r="B59" s="13" t="s">
        <v>18</v>
      </c>
      <c r="C59" s="14">
        <v>24</v>
      </c>
      <c r="D59" s="14">
        <v>12</v>
      </c>
      <c r="E59" s="15">
        <v>1</v>
      </c>
    </row>
    <row r="60" spans="1:5" x14ac:dyDescent="0.3">
      <c r="A60" s="179"/>
      <c r="B60" s="13" t="s">
        <v>57</v>
      </c>
      <c r="C60" s="14">
        <v>5</v>
      </c>
      <c r="D60" s="14">
        <v>17</v>
      </c>
      <c r="E60" s="15">
        <v>-0.70588235294117596</v>
      </c>
    </row>
    <row r="61" spans="1:5" x14ac:dyDescent="0.3">
      <c r="A61" s="180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3">
      <c r="A62" s="178" t="s">
        <v>59</v>
      </c>
      <c r="B62" s="13" t="s">
        <v>60</v>
      </c>
      <c r="C62" s="14">
        <v>14</v>
      </c>
      <c r="D62" s="14">
        <v>19</v>
      </c>
      <c r="E62" s="15">
        <v>-0.26315789473684198</v>
      </c>
    </row>
    <row r="63" spans="1:5" x14ac:dyDescent="0.3">
      <c r="A63" s="179"/>
      <c r="B63" s="13" t="s">
        <v>53</v>
      </c>
      <c r="C63" s="14">
        <v>0</v>
      </c>
      <c r="D63" s="14">
        <v>1</v>
      </c>
      <c r="E63" s="15">
        <v>-1</v>
      </c>
    </row>
    <row r="64" spans="1:5" x14ac:dyDescent="0.3">
      <c r="A64" s="180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0</v>
      </c>
      <c r="D70" s="14">
        <v>2</v>
      </c>
      <c r="E70" s="15">
        <v>-1</v>
      </c>
    </row>
    <row r="71" spans="1:5" x14ac:dyDescent="0.3">
      <c r="A71" s="12" t="s">
        <v>33</v>
      </c>
      <c r="B71" s="17"/>
      <c r="C71" s="14">
        <v>0</v>
      </c>
      <c r="D71" s="14">
        <v>2</v>
      </c>
      <c r="E71" s="15">
        <v>-1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9</v>
      </c>
      <c r="D76" s="14">
        <v>7</v>
      </c>
      <c r="E76" s="15">
        <v>0.28571428571428598</v>
      </c>
    </row>
    <row r="77" spans="1:5" x14ac:dyDescent="0.3">
      <c r="A77" s="183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3">
      <c r="A78" s="183"/>
      <c r="B78" s="13" t="s">
        <v>60</v>
      </c>
      <c r="C78" s="14">
        <v>7</v>
      </c>
      <c r="D78" s="14">
        <v>4</v>
      </c>
      <c r="E78" s="15">
        <v>0.75</v>
      </c>
    </row>
    <row r="79" spans="1:5" x14ac:dyDescent="0.3">
      <c r="A79" s="183"/>
      <c r="B79" s="13" t="s">
        <v>64</v>
      </c>
      <c r="C79" s="14">
        <v>5</v>
      </c>
      <c r="D79" s="14">
        <v>5</v>
      </c>
      <c r="E79" s="15">
        <v>0</v>
      </c>
    </row>
    <row r="80" spans="1:5" x14ac:dyDescent="0.3">
      <c r="A80" s="184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1737</v>
      </c>
      <c r="D84" s="14">
        <v>1813</v>
      </c>
      <c r="E84" s="15">
        <v>-4.1919470490899099E-2</v>
      </c>
    </row>
    <row r="85" spans="1:5" x14ac:dyDescent="0.3">
      <c r="A85" s="180"/>
      <c r="B85" s="13" t="s">
        <v>69</v>
      </c>
      <c r="C85" s="14">
        <v>40</v>
      </c>
      <c r="D85" s="14">
        <v>22</v>
      </c>
      <c r="E85" s="15">
        <v>0.81818181818181801</v>
      </c>
    </row>
    <row r="86" spans="1:5" x14ac:dyDescent="0.3">
      <c r="A86" s="178" t="s">
        <v>70</v>
      </c>
      <c r="B86" s="13" t="s">
        <v>68</v>
      </c>
      <c r="C86" s="14">
        <v>1748</v>
      </c>
      <c r="D86" s="14">
        <v>1739</v>
      </c>
      <c r="E86" s="15">
        <v>5.1753881541115598E-3</v>
      </c>
    </row>
    <row r="87" spans="1:5" x14ac:dyDescent="0.3">
      <c r="A87" s="180"/>
      <c r="B87" s="13" t="s">
        <v>69</v>
      </c>
      <c r="C87" s="14">
        <v>809</v>
      </c>
      <c r="D87" s="14">
        <v>868</v>
      </c>
      <c r="E87" s="15">
        <v>-6.7972350230414702E-2</v>
      </c>
    </row>
    <row r="88" spans="1:5" x14ac:dyDescent="0.3">
      <c r="A88" s="178" t="s">
        <v>71</v>
      </c>
      <c r="B88" s="13" t="s">
        <v>68</v>
      </c>
      <c r="C88" s="14">
        <v>115</v>
      </c>
      <c r="D88" s="14">
        <v>92</v>
      </c>
      <c r="E88" s="15">
        <v>0.25</v>
      </c>
    </row>
    <row r="89" spans="1:5" x14ac:dyDescent="0.3">
      <c r="A89" s="180"/>
      <c r="B89" s="13" t="s">
        <v>69</v>
      </c>
      <c r="C89" s="14">
        <v>39</v>
      </c>
      <c r="D89" s="14">
        <v>27</v>
      </c>
      <c r="E89" s="15">
        <v>0.44444444444444398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1223</v>
      </c>
      <c r="D95" s="14">
        <v>1106</v>
      </c>
      <c r="E95" s="15">
        <v>0.10578661844484601</v>
      </c>
    </row>
    <row r="96" spans="1:5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783</v>
      </c>
      <c r="D100" s="14">
        <v>794</v>
      </c>
      <c r="E100" s="15">
        <v>-1.38539042821159E-2</v>
      </c>
    </row>
    <row r="101" spans="1:5" x14ac:dyDescent="0.3">
      <c r="A101" s="12" t="s">
        <v>77</v>
      </c>
      <c r="B101" s="17"/>
      <c r="C101" s="14">
        <v>854</v>
      </c>
      <c r="D101" s="14">
        <v>901</v>
      </c>
      <c r="E101" s="15">
        <v>-5.2164261931187603E-2</v>
      </c>
    </row>
    <row r="102" spans="1:5" x14ac:dyDescent="0.3">
      <c r="A102" s="12" t="s">
        <v>74</v>
      </c>
      <c r="B102" s="17"/>
      <c r="C102" s="14">
        <v>18</v>
      </c>
      <c r="D102" s="14">
        <v>31</v>
      </c>
      <c r="E102" s="15">
        <v>-0.41935483870967699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1116</v>
      </c>
      <c r="D106" s="14">
        <v>1200</v>
      </c>
      <c r="E106" s="15">
        <v>-7.0000000000000007E-2</v>
      </c>
    </row>
    <row r="107" spans="1:5" x14ac:dyDescent="0.3">
      <c r="A107" s="179"/>
      <c r="B107" s="13" t="s">
        <v>80</v>
      </c>
      <c r="C107" s="14">
        <v>183</v>
      </c>
      <c r="D107" s="14">
        <v>188</v>
      </c>
      <c r="E107" s="15">
        <v>-2.6595744680851099E-2</v>
      </c>
    </row>
    <row r="108" spans="1:5" x14ac:dyDescent="0.3">
      <c r="A108" s="180"/>
      <c r="B108" s="13" t="s">
        <v>81</v>
      </c>
      <c r="C108" s="14">
        <v>118</v>
      </c>
      <c r="D108" s="14">
        <v>64</v>
      </c>
      <c r="E108" s="15">
        <v>0.84375</v>
      </c>
    </row>
    <row r="109" spans="1:5" x14ac:dyDescent="0.3">
      <c r="A109" s="178" t="s">
        <v>77</v>
      </c>
      <c r="B109" s="13" t="s">
        <v>82</v>
      </c>
      <c r="C109" s="14">
        <v>40</v>
      </c>
      <c r="D109" s="14">
        <v>47</v>
      </c>
      <c r="E109" s="15">
        <v>-0.14893617021276601</v>
      </c>
    </row>
    <row r="110" spans="1:5" x14ac:dyDescent="0.3">
      <c r="A110" s="180"/>
      <c r="B110" s="13" t="s">
        <v>81</v>
      </c>
      <c r="C110" s="14">
        <v>256</v>
      </c>
      <c r="D110" s="14">
        <v>194</v>
      </c>
      <c r="E110" s="15">
        <v>0.31958762886597902</v>
      </c>
    </row>
    <row r="111" spans="1:5" x14ac:dyDescent="0.3">
      <c r="A111" s="12" t="s">
        <v>74</v>
      </c>
      <c r="B111" s="17"/>
      <c r="C111" s="14">
        <v>94</v>
      </c>
      <c r="D111" s="14">
        <v>89</v>
      </c>
      <c r="E111" s="15">
        <v>5.6179775280898903E-2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80</v>
      </c>
      <c r="D115" s="14">
        <v>55</v>
      </c>
      <c r="E115" s="15">
        <v>0.45454545454545398</v>
      </c>
    </row>
    <row r="116" spans="1:5" x14ac:dyDescent="0.3">
      <c r="A116" s="179"/>
      <c r="B116" s="13" t="s">
        <v>80</v>
      </c>
      <c r="C116" s="14">
        <v>8</v>
      </c>
      <c r="D116" s="14">
        <v>7</v>
      </c>
      <c r="E116" s="15">
        <v>0.14285714285714299</v>
      </c>
    </row>
    <row r="117" spans="1:5" x14ac:dyDescent="0.3">
      <c r="A117" s="180"/>
      <c r="B117" s="13" t="s">
        <v>81</v>
      </c>
      <c r="C117" s="14">
        <v>10</v>
      </c>
      <c r="D117" s="14">
        <v>7</v>
      </c>
      <c r="E117" s="15">
        <v>0.42857142857142799</v>
      </c>
    </row>
    <row r="118" spans="1:5" x14ac:dyDescent="0.3">
      <c r="A118" s="178" t="s">
        <v>77</v>
      </c>
      <c r="B118" s="13" t="s">
        <v>82</v>
      </c>
      <c r="C118" s="14">
        <v>3</v>
      </c>
      <c r="D118" s="14">
        <v>1</v>
      </c>
      <c r="E118" s="15">
        <v>2</v>
      </c>
    </row>
    <row r="119" spans="1:5" x14ac:dyDescent="0.3">
      <c r="A119" s="180"/>
      <c r="B119" s="13" t="s">
        <v>81</v>
      </c>
      <c r="C119" s="14">
        <v>6</v>
      </c>
      <c r="D119" s="14">
        <v>9</v>
      </c>
      <c r="E119" s="15">
        <v>-0.33333333333333298</v>
      </c>
    </row>
    <row r="120" spans="1:5" x14ac:dyDescent="0.3">
      <c r="A120" s="12" t="s">
        <v>74</v>
      </c>
      <c r="B120" s="17"/>
      <c r="C120" s="14">
        <v>4</v>
      </c>
      <c r="D120" s="14">
        <v>4</v>
      </c>
      <c r="E120" s="15">
        <v>0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178</v>
      </c>
      <c r="D126" s="14">
        <v>75</v>
      </c>
      <c r="E126" s="15">
        <v>1.37333333333333</v>
      </c>
    </row>
    <row r="127" spans="1:5" x14ac:dyDescent="0.3">
      <c r="A127" s="180"/>
      <c r="B127" s="13" t="s">
        <v>87</v>
      </c>
      <c r="C127" s="14">
        <v>311</v>
      </c>
      <c r="D127" s="14">
        <v>83</v>
      </c>
      <c r="E127" s="15">
        <v>2.7469879518072302</v>
      </c>
    </row>
    <row r="128" spans="1:5" x14ac:dyDescent="0.3">
      <c r="A128" s="178" t="s">
        <v>89</v>
      </c>
      <c r="B128" s="13" t="s">
        <v>86</v>
      </c>
      <c r="C128" s="14">
        <v>8361</v>
      </c>
      <c r="D128" s="14">
        <v>8333</v>
      </c>
      <c r="E128" s="15">
        <v>3.3601344053762199E-3</v>
      </c>
    </row>
    <row r="129" spans="1:5" x14ac:dyDescent="0.3">
      <c r="A129" s="180"/>
      <c r="B129" s="13" t="s">
        <v>87</v>
      </c>
      <c r="C129" s="14">
        <v>4767</v>
      </c>
      <c r="D129" s="14">
        <v>4742</v>
      </c>
      <c r="E129" s="15">
        <v>5.27203711514129E-3</v>
      </c>
    </row>
    <row r="130" spans="1:5" x14ac:dyDescent="0.3">
      <c r="A130" s="178" t="s">
        <v>90</v>
      </c>
      <c r="B130" s="13" t="s">
        <v>86</v>
      </c>
      <c r="C130" s="14">
        <v>7</v>
      </c>
      <c r="D130" s="14">
        <v>5</v>
      </c>
      <c r="E130" s="15">
        <v>0.4</v>
      </c>
    </row>
    <row r="131" spans="1:5" x14ac:dyDescent="0.3">
      <c r="A131" s="180"/>
      <c r="B131" s="13" t="s">
        <v>87</v>
      </c>
      <c r="C131" s="14">
        <v>8</v>
      </c>
      <c r="D131" s="14">
        <v>7</v>
      </c>
      <c r="E131" s="15">
        <v>0.14285714285714299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131</v>
      </c>
      <c r="D135" s="14">
        <v>121</v>
      </c>
      <c r="E135" s="15">
        <v>8.2644628099173598E-2</v>
      </c>
    </row>
    <row r="136" spans="1:5" x14ac:dyDescent="0.3">
      <c r="A136" s="180"/>
      <c r="B136" s="13" t="s">
        <v>94</v>
      </c>
      <c r="C136" s="14">
        <v>3</v>
      </c>
      <c r="D136" s="14">
        <v>3</v>
      </c>
      <c r="E136" s="15">
        <v>0</v>
      </c>
    </row>
    <row r="137" spans="1:5" x14ac:dyDescent="0.3">
      <c r="A137" s="178" t="s">
        <v>95</v>
      </c>
      <c r="B137" s="13" t="s">
        <v>93</v>
      </c>
      <c r="C137" s="14">
        <v>4</v>
      </c>
      <c r="D137" s="14">
        <v>0</v>
      </c>
      <c r="E137" s="15">
        <v>0</v>
      </c>
    </row>
    <row r="138" spans="1:5" x14ac:dyDescent="0.3">
      <c r="A138" s="180"/>
      <c r="B138" s="13" t="s">
        <v>94</v>
      </c>
      <c r="C138" s="14">
        <v>2</v>
      </c>
      <c r="D138" s="14">
        <v>0</v>
      </c>
      <c r="E138" s="15">
        <v>0</v>
      </c>
    </row>
    <row r="139" spans="1:5" x14ac:dyDescent="0.3">
      <c r="A139" s="178" t="s">
        <v>96</v>
      </c>
      <c r="B139" s="13" t="s">
        <v>93</v>
      </c>
      <c r="C139" s="14">
        <v>0</v>
      </c>
      <c r="D139" s="14">
        <v>2</v>
      </c>
      <c r="E139" s="15">
        <v>-1</v>
      </c>
    </row>
    <row r="140" spans="1:5" x14ac:dyDescent="0.3">
      <c r="A140" s="180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289</v>
      </c>
      <c r="D144" s="14">
        <v>286</v>
      </c>
      <c r="E144" s="15">
        <v>1.04895104895105E-2</v>
      </c>
    </row>
    <row r="145" spans="1:5" x14ac:dyDescent="0.3">
      <c r="A145" s="178" t="s">
        <v>100</v>
      </c>
      <c r="B145" s="13" t="s">
        <v>101</v>
      </c>
      <c r="C145" s="14">
        <v>7</v>
      </c>
      <c r="D145" s="14">
        <v>4</v>
      </c>
      <c r="E145" s="15">
        <v>0.75</v>
      </c>
    </row>
    <row r="146" spans="1:5" x14ac:dyDescent="0.3">
      <c r="A146" s="179"/>
      <c r="B146" s="13" t="s">
        <v>102</v>
      </c>
      <c r="C146" s="14">
        <v>146</v>
      </c>
      <c r="D146" s="14">
        <v>179</v>
      </c>
      <c r="E146" s="15">
        <v>-0.18435754189944101</v>
      </c>
    </row>
    <row r="147" spans="1:5" x14ac:dyDescent="0.3">
      <c r="A147" s="179"/>
      <c r="B147" s="13" t="s">
        <v>103</v>
      </c>
      <c r="C147" s="14">
        <v>37</v>
      </c>
      <c r="D147" s="14">
        <v>42</v>
      </c>
      <c r="E147" s="15">
        <v>-0.119047619047619</v>
      </c>
    </row>
    <row r="148" spans="1:5" x14ac:dyDescent="0.3">
      <c r="A148" s="179"/>
      <c r="B148" s="13" t="s">
        <v>104</v>
      </c>
      <c r="C148" s="14">
        <v>39</v>
      </c>
      <c r="D148" s="14">
        <v>13</v>
      </c>
      <c r="E148" s="15">
        <v>2</v>
      </c>
    </row>
    <row r="149" spans="1:5" x14ac:dyDescent="0.3">
      <c r="A149" s="179"/>
      <c r="B149" s="13" t="s">
        <v>105</v>
      </c>
      <c r="C149" s="14">
        <v>47</v>
      </c>
      <c r="D149" s="14">
        <v>34</v>
      </c>
      <c r="E149" s="15">
        <v>0.38235294117647001</v>
      </c>
    </row>
    <row r="150" spans="1:5" x14ac:dyDescent="0.3">
      <c r="A150" s="180"/>
      <c r="B150" s="13" t="s">
        <v>106</v>
      </c>
      <c r="C150" s="14">
        <v>13</v>
      </c>
      <c r="D150" s="14">
        <v>14</v>
      </c>
      <c r="E150" s="15">
        <v>-7.1428571428571397E-2</v>
      </c>
    </row>
    <row r="151" spans="1:5" x14ac:dyDescent="0.3">
      <c r="A151" s="178" t="s">
        <v>107</v>
      </c>
      <c r="B151" s="13" t="s">
        <v>108</v>
      </c>
      <c r="C151" s="14">
        <v>48</v>
      </c>
      <c r="D151" s="14">
        <v>152</v>
      </c>
      <c r="E151" s="15">
        <v>-0.68421052631578905</v>
      </c>
    </row>
    <row r="152" spans="1:5" x14ac:dyDescent="0.3">
      <c r="A152" s="180"/>
      <c r="B152" s="13" t="s">
        <v>109</v>
      </c>
      <c r="C152" s="14">
        <v>262</v>
      </c>
      <c r="D152" s="14">
        <v>124</v>
      </c>
      <c r="E152" s="15">
        <v>1.11290322580645</v>
      </c>
    </row>
    <row r="153" spans="1:5" x14ac:dyDescent="0.3">
      <c r="A153" s="178" t="s">
        <v>110</v>
      </c>
      <c r="B153" s="13" t="s">
        <v>14</v>
      </c>
      <c r="C153" s="14">
        <v>36</v>
      </c>
      <c r="D153" s="14">
        <v>26</v>
      </c>
      <c r="E153" s="15">
        <v>0.38461538461538503</v>
      </c>
    </row>
    <row r="154" spans="1:5" x14ac:dyDescent="0.3">
      <c r="A154" s="180"/>
      <c r="B154" s="13" t="s">
        <v>18</v>
      </c>
      <c r="C154" s="14">
        <v>15</v>
      </c>
      <c r="D154" s="14">
        <v>36</v>
      </c>
      <c r="E154" s="15">
        <v>-0.58333333333333304</v>
      </c>
    </row>
    <row r="155" spans="1:5" x14ac:dyDescent="0.3">
      <c r="A155" s="12" t="s">
        <v>111</v>
      </c>
      <c r="B155" s="17"/>
      <c r="C155" s="14">
        <v>32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552</v>
      </c>
      <c r="D159" s="14">
        <v>506</v>
      </c>
      <c r="E159" s="15">
        <v>9.0909090909090898E-2</v>
      </c>
    </row>
    <row r="160" spans="1:5" x14ac:dyDescent="0.3">
      <c r="A160" s="179"/>
      <c r="B160" s="13" t="s">
        <v>115</v>
      </c>
      <c r="C160" s="14">
        <v>336</v>
      </c>
      <c r="D160" s="14">
        <v>235</v>
      </c>
      <c r="E160" s="15">
        <v>0.42978723404255298</v>
      </c>
    </row>
    <row r="161" spans="1:5" x14ac:dyDescent="0.3">
      <c r="A161" s="179"/>
      <c r="B161" s="13" t="s">
        <v>116</v>
      </c>
      <c r="C161" s="14">
        <v>138</v>
      </c>
      <c r="D161" s="14">
        <v>174</v>
      </c>
      <c r="E161" s="15">
        <v>-0.20689655172413801</v>
      </c>
    </row>
    <row r="162" spans="1:5" x14ac:dyDescent="0.3">
      <c r="A162" s="179"/>
      <c r="B162" s="13" t="s">
        <v>117</v>
      </c>
      <c r="C162" s="14">
        <v>145</v>
      </c>
      <c r="D162" s="14">
        <v>165</v>
      </c>
      <c r="E162" s="15">
        <v>-0.12121212121212099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4</v>
      </c>
      <c r="D164" s="14">
        <v>2</v>
      </c>
      <c r="E164" s="15">
        <v>1</v>
      </c>
    </row>
    <row r="165" spans="1:5" x14ac:dyDescent="0.3">
      <c r="A165" s="179"/>
      <c r="B165" s="13" t="s">
        <v>120</v>
      </c>
      <c r="C165" s="14">
        <v>754</v>
      </c>
      <c r="D165" s="14">
        <v>525</v>
      </c>
      <c r="E165" s="15">
        <v>0.43619047619047602</v>
      </c>
    </row>
    <row r="166" spans="1:5" x14ac:dyDescent="0.3">
      <c r="A166" s="179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3">
      <c r="A167" s="179"/>
      <c r="B167" s="13" t="s">
        <v>122</v>
      </c>
      <c r="C167" s="14">
        <v>173</v>
      </c>
      <c r="D167" s="14">
        <v>199</v>
      </c>
      <c r="E167" s="15">
        <v>-0.130653266331658</v>
      </c>
    </row>
    <row r="168" spans="1:5" x14ac:dyDescent="0.3">
      <c r="A168" s="179"/>
      <c r="B168" s="13" t="s">
        <v>123</v>
      </c>
      <c r="C168" s="14">
        <v>245</v>
      </c>
      <c r="D168" s="14">
        <v>240</v>
      </c>
      <c r="E168" s="15">
        <v>2.0833333333333301E-2</v>
      </c>
    </row>
    <row r="169" spans="1:5" x14ac:dyDescent="0.3">
      <c r="A169" s="179"/>
      <c r="B169" s="13" t="s">
        <v>124</v>
      </c>
      <c r="C169" s="14">
        <v>12</v>
      </c>
      <c r="D169" s="14">
        <v>10</v>
      </c>
      <c r="E169" s="15">
        <v>0.2</v>
      </c>
    </row>
    <row r="170" spans="1:5" x14ac:dyDescent="0.3">
      <c r="A170" s="179"/>
      <c r="B170" s="13" t="s">
        <v>125</v>
      </c>
      <c r="C170" s="14">
        <v>30</v>
      </c>
      <c r="D170" s="14">
        <v>66</v>
      </c>
      <c r="E170" s="15">
        <v>-0.54545454545454497</v>
      </c>
    </row>
    <row r="171" spans="1:5" x14ac:dyDescent="0.3">
      <c r="A171" s="179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3">
      <c r="A172" s="179"/>
      <c r="B172" s="13" t="s">
        <v>127</v>
      </c>
      <c r="C172" s="14">
        <v>0</v>
      </c>
      <c r="D172" s="14">
        <v>18</v>
      </c>
      <c r="E172" s="15">
        <v>-1</v>
      </c>
    </row>
    <row r="173" spans="1:5" x14ac:dyDescent="0.3">
      <c r="A173" s="179"/>
      <c r="B173" s="13" t="s">
        <v>128</v>
      </c>
      <c r="C173" s="14">
        <v>7</v>
      </c>
      <c r="D173" s="14">
        <v>5</v>
      </c>
      <c r="E173" s="15">
        <v>0.4</v>
      </c>
    </row>
    <row r="174" spans="1:5" x14ac:dyDescent="0.3">
      <c r="A174" s="179"/>
      <c r="B174" s="13" t="s">
        <v>129</v>
      </c>
      <c r="C174" s="14">
        <v>7</v>
      </c>
      <c r="D174" s="14">
        <v>3</v>
      </c>
      <c r="E174" s="15">
        <v>1.3333333333333299</v>
      </c>
    </row>
    <row r="175" spans="1:5" x14ac:dyDescent="0.3">
      <c r="A175" s="179"/>
      <c r="B175" s="13" t="s">
        <v>130</v>
      </c>
      <c r="C175" s="14">
        <v>497</v>
      </c>
      <c r="D175" s="14">
        <v>420</v>
      </c>
      <c r="E175" s="15">
        <v>0.18333333333333299</v>
      </c>
    </row>
    <row r="176" spans="1:5" x14ac:dyDescent="0.3">
      <c r="A176" s="179"/>
      <c r="B176" s="13" t="s">
        <v>131</v>
      </c>
      <c r="C176" s="14">
        <v>0</v>
      </c>
      <c r="D176" s="14">
        <v>1</v>
      </c>
      <c r="E176" s="15">
        <v>-1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5</v>
      </c>
      <c r="E178" s="15">
        <v>-1</v>
      </c>
    </row>
    <row r="179" spans="1:5" x14ac:dyDescent="0.3">
      <c r="A179" s="179"/>
      <c r="B179" s="13" t="s">
        <v>134</v>
      </c>
      <c r="C179" s="14">
        <v>606</v>
      </c>
      <c r="D179" s="14">
        <v>506</v>
      </c>
      <c r="E179" s="15">
        <v>0.19762845849802399</v>
      </c>
    </row>
    <row r="180" spans="1:5" x14ac:dyDescent="0.3">
      <c r="A180" s="179"/>
      <c r="B180" s="13" t="s">
        <v>135</v>
      </c>
      <c r="C180" s="14">
        <v>201</v>
      </c>
      <c r="D180" s="14">
        <v>97</v>
      </c>
      <c r="E180" s="15">
        <v>1.07216494845361</v>
      </c>
    </row>
    <row r="181" spans="1:5" x14ac:dyDescent="0.3">
      <c r="A181" s="179"/>
      <c r="B181" s="13" t="s">
        <v>136</v>
      </c>
      <c r="C181" s="14">
        <v>51</v>
      </c>
      <c r="D181" s="14">
        <v>71</v>
      </c>
      <c r="E181" s="15">
        <v>-0.28169014084506999</v>
      </c>
    </row>
    <row r="182" spans="1:5" x14ac:dyDescent="0.3">
      <c r="A182" s="179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4</v>
      </c>
      <c r="D184" s="14">
        <v>0</v>
      </c>
      <c r="E184" s="15">
        <v>0</v>
      </c>
    </row>
    <row r="185" spans="1:5" x14ac:dyDescent="0.3">
      <c r="A185" s="179"/>
      <c r="B185" s="13" t="s">
        <v>140</v>
      </c>
      <c r="C185" s="14">
        <v>4</v>
      </c>
      <c r="D185" s="14">
        <v>0</v>
      </c>
      <c r="E185" s="15">
        <v>0</v>
      </c>
    </row>
    <row r="186" spans="1:5" x14ac:dyDescent="0.3">
      <c r="A186" s="179"/>
      <c r="B186" s="13" t="s">
        <v>141</v>
      </c>
      <c r="C186" s="14">
        <v>0</v>
      </c>
      <c r="D186" s="14">
        <v>11</v>
      </c>
      <c r="E186" s="15">
        <v>-1</v>
      </c>
    </row>
    <row r="187" spans="1:5" x14ac:dyDescent="0.3">
      <c r="A187" s="179"/>
      <c r="B187" s="13" t="s">
        <v>142</v>
      </c>
      <c r="C187" s="14">
        <v>82</v>
      </c>
      <c r="D187" s="14">
        <v>59</v>
      </c>
      <c r="E187" s="15">
        <v>0.38983050847457601</v>
      </c>
    </row>
    <row r="188" spans="1:5" x14ac:dyDescent="0.3">
      <c r="A188" s="179"/>
      <c r="B188" s="13" t="s">
        <v>143</v>
      </c>
      <c r="C188" s="14">
        <v>126</v>
      </c>
      <c r="D188" s="14">
        <v>165</v>
      </c>
      <c r="E188" s="15">
        <v>-0.236363636363636</v>
      </c>
    </row>
    <row r="189" spans="1:5" x14ac:dyDescent="0.3">
      <c r="A189" s="179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3">
      <c r="A190" s="179"/>
      <c r="B190" s="13" t="s">
        <v>145</v>
      </c>
      <c r="C190" s="14">
        <v>5</v>
      </c>
      <c r="D190" s="14">
        <v>2</v>
      </c>
      <c r="E190" s="15">
        <v>1.5</v>
      </c>
    </row>
    <row r="191" spans="1:5" x14ac:dyDescent="0.3">
      <c r="A191" s="179"/>
      <c r="B191" s="13" t="s">
        <v>146</v>
      </c>
      <c r="C191" s="14">
        <v>100</v>
      </c>
      <c r="D191" s="14">
        <v>122</v>
      </c>
      <c r="E191" s="15">
        <v>-0.18032786885245899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94</v>
      </c>
      <c r="D193" s="14">
        <v>81</v>
      </c>
      <c r="E193" s="15">
        <v>0.16049382716049401</v>
      </c>
    </row>
    <row r="194" spans="1:5" x14ac:dyDescent="0.3">
      <c r="A194" s="179"/>
      <c r="B194" s="13" t="s">
        <v>149</v>
      </c>
      <c r="C194" s="14">
        <v>0</v>
      </c>
      <c r="D194" s="14">
        <v>5</v>
      </c>
      <c r="E194" s="15">
        <v>-1</v>
      </c>
    </row>
    <row r="195" spans="1:5" x14ac:dyDescent="0.3">
      <c r="A195" s="179"/>
      <c r="B195" s="13" t="s">
        <v>150</v>
      </c>
      <c r="C195" s="14">
        <v>133</v>
      </c>
      <c r="D195" s="14">
        <v>165</v>
      </c>
      <c r="E195" s="15">
        <v>-0.19393939393939399</v>
      </c>
    </row>
    <row r="196" spans="1:5" x14ac:dyDescent="0.3">
      <c r="A196" s="179"/>
      <c r="B196" s="13" t="s">
        <v>151</v>
      </c>
      <c r="C196" s="14">
        <v>4</v>
      </c>
      <c r="D196" s="14">
        <v>3</v>
      </c>
      <c r="E196" s="15">
        <v>0.33333333333333298</v>
      </c>
    </row>
    <row r="197" spans="1:5" x14ac:dyDescent="0.3">
      <c r="A197" s="179"/>
      <c r="B197" s="13" t="s">
        <v>152</v>
      </c>
      <c r="C197" s="14">
        <v>32</v>
      </c>
      <c r="D197" s="14">
        <v>43</v>
      </c>
      <c r="E197" s="15">
        <v>-0.25581395348837199</v>
      </c>
    </row>
    <row r="198" spans="1:5" x14ac:dyDescent="0.3">
      <c r="A198" s="179"/>
      <c r="B198" s="13" t="s">
        <v>153</v>
      </c>
      <c r="C198" s="14">
        <v>94</v>
      </c>
      <c r="D198" s="14">
        <v>124</v>
      </c>
      <c r="E198" s="15">
        <v>-0.241935483870968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4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552</v>
      </c>
      <c r="D201" s="14">
        <v>506</v>
      </c>
      <c r="E201" s="15">
        <v>9.0909090909090898E-2</v>
      </c>
    </row>
    <row r="202" spans="1:5" x14ac:dyDescent="0.3">
      <c r="A202" s="179"/>
      <c r="B202" s="13" t="s">
        <v>115</v>
      </c>
      <c r="C202" s="14">
        <v>336</v>
      </c>
      <c r="D202" s="14">
        <v>235</v>
      </c>
      <c r="E202" s="15">
        <v>0.42978723404255298</v>
      </c>
    </row>
    <row r="203" spans="1:5" x14ac:dyDescent="0.3">
      <c r="A203" s="179"/>
      <c r="B203" s="13" t="s">
        <v>158</v>
      </c>
      <c r="C203" s="14">
        <v>138</v>
      </c>
      <c r="D203" s="14">
        <v>174</v>
      </c>
      <c r="E203" s="15">
        <v>-0.20689655172413801</v>
      </c>
    </row>
    <row r="204" spans="1:5" x14ac:dyDescent="0.3">
      <c r="A204" s="179"/>
      <c r="B204" s="13" t="s">
        <v>117</v>
      </c>
      <c r="C204" s="14">
        <v>145</v>
      </c>
      <c r="D204" s="14">
        <v>165</v>
      </c>
      <c r="E204" s="15">
        <v>-0.12121212121212099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4</v>
      </c>
      <c r="D206" s="14">
        <v>2</v>
      </c>
      <c r="E206" s="15">
        <v>1</v>
      </c>
    </row>
    <row r="207" spans="1:5" x14ac:dyDescent="0.3">
      <c r="A207" s="179"/>
      <c r="B207" s="13" t="s">
        <v>120</v>
      </c>
      <c r="C207" s="14">
        <v>754</v>
      </c>
      <c r="D207" s="14">
        <v>525</v>
      </c>
      <c r="E207" s="15">
        <v>0.43619047619047602</v>
      </c>
    </row>
    <row r="208" spans="1:5" x14ac:dyDescent="0.3">
      <c r="A208" s="179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3">
      <c r="A209" s="179"/>
      <c r="B209" s="13" t="s">
        <v>122</v>
      </c>
      <c r="C209" s="14">
        <v>173</v>
      </c>
      <c r="D209" s="14">
        <v>199</v>
      </c>
      <c r="E209" s="15">
        <v>-0.130653266331658</v>
      </c>
    </row>
    <row r="210" spans="1:5" x14ac:dyDescent="0.3">
      <c r="A210" s="179"/>
      <c r="B210" s="13" t="s">
        <v>160</v>
      </c>
      <c r="C210" s="14">
        <v>245</v>
      </c>
      <c r="D210" s="14">
        <v>24</v>
      </c>
      <c r="E210" s="15">
        <v>9.2083333333333304</v>
      </c>
    </row>
    <row r="211" spans="1:5" x14ac:dyDescent="0.3">
      <c r="A211" s="179"/>
      <c r="B211" s="13" t="s">
        <v>124</v>
      </c>
      <c r="C211" s="14">
        <v>12</v>
      </c>
      <c r="D211" s="14">
        <v>10</v>
      </c>
      <c r="E211" s="15">
        <v>0.2</v>
      </c>
    </row>
    <row r="212" spans="1:5" x14ac:dyDescent="0.3">
      <c r="A212" s="179"/>
      <c r="B212" s="13" t="s">
        <v>125</v>
      </c>
      <c r="C212" s="14">
        <v>30</v>
      </c>
      <c r="D212" s="14">
        <v>66</v>
      </c>
      <c r="E212" s="15">
        <v>-0.54545454545454497</v>
      </c>
    </row>
    <row r="213" spans="1:5" x14ac:dyDescent="0.3">
      <c r="A213" s="179"/>
      <c r="B213" s="13" t="s">
        <v>126</v>
      </c>
      <c r="C213" s="14">
        <v>0</v>
      </c>
      <c r="D213" s="14">
        <v>0</v>
      </c>
      <c r="E213" s="15">
        <v>0</v>
      </c>
    </row>
    <row r="214" spans="1:5" x14ac:dyDescent="0.3">
      <c r="A214" s="179"/>
      <c r="B214" s="13" t="s">
        <v>127</v>
      </c>
      <c r="C214" s="14">
        <v>0</v>
      </c>
      <c r="D214" s="14">
        <v>18</v>
      </c>
      <c r="E214" s="15">
        <v>-1</v>
      </c>
    </row>
    <row r="215" spans="1:5" x14ac:dyDescent="0.3">
      <c r="A215" s="179"/>
      <c r="B215" s="13" t="s">
        <v>128</v>
      </c>
      <c r="C215" s="14">
        <v>7</v>
      </c>
      <c r="D215" s="14">
        <v>5</v>
      </c>
      <c r="E215" s="15">
        <v>0.4</v>
      </c>
    </row>
    <row r="216" spans="1:5" x14ac:dyDescent="0.3">
      <c r="A216" s="179"/>
      <c r="B216" s="13" t="s">
        <v>129</v>
      </c>
      <c r="C216" s="14">
        <v>7</v>
      </c>
      <c r="D216" s="14">
        <v>3</v>
      </c>
      <c r="E216" s="15">
        <v>1.3333333333333299</v>
      </c>
    </row>
    <row r="217" spans="1:5" x14ac:dyDescent="0.3">
      <c r="A217" s="179"/>
      <c r="B217" s="13" t="s">
        <v>130</v>
      </c>
      <c r="C217" s="14">
        <v>497</v>
      </c>
      <c r="D217" s="14">
        <v>420</v>
      </c>
      <c r="E217" s="15">
        <v>0.18333333333333299</v>
      </c>
    </row>
    <row r="218" spans="1:5" x14ac:dyDescent="0.3">
      <c r="A218" s="179"/>
      <c r="B218" s="13" t="s">
        <v>131</v>
      </c>
      <c r="C218" s="14">
        <v>0</v>
      </c>
      <c r="D218" s="14">
        <v>1</v>
      </c>
      <c r="E218" s="15">
        <v>-1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5</v>
      </c>
      <c r="E220" s="15">
        <v>-1</v>
      </c>
    </row>
    <row r="221" spans="1:5" x14ac:dyDescent="0.3">
      <c r="A221" s="179"/>
      <c r="B221" s="13" t="s">
        <v>134</v>
      </c>
      <c r="C221" s="14">
        <v>606</v>
      </c>
      <c r="D221" s="14">
        <v>506</v>
      </c>
      <c r="E221" s="15">
        <v>0.19762845849802399</v>
      </c>
    </row>
    <row r="222" spans="1:5" x14ac:dyDescent="0.3">
      <c r="A222" s="179"/>
      <c r="B222" s="13" t="s">
        <v>161</v>
      </c>
      <c r="C222" s="14">
        <v>201</v>
      </c>
      <c r="D222" s="14">
        <v>97</v>
      </c>
      <c r="E222" s="15">
        <v>1.07216494845361</v>
      </c>
    </row>
    <row r="223" spans="1:5" x14ac:dyDescent="0.3">
      <c r="A223" s="179"/>
      <c r="B223" s="13" t="s">
        <v>136</v>
      </c>
      <c r="C223" s="14">
        <v>51</v>
      </c>
      <c r="D223" s="14">
        <v>71</v>
      </c>
      <c r="E223" s="15">
        <v>-0.28169014084506999</v>
      </c>
    </row>
    <row r="224" spans="1:5" x14ac:dyDescent="0.3">
      <c r="A224" s="179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4</v>
      </c>
      <c r="D226" s="14">
        <v>0</v>
      </c>
      <c r="E226" s="15">
        <v>0</v>
      </c>
    </row>
    <row r="227" spans="1:5" x14ac:dyDescent="0.3">
      <c r="A227" s="179"/>
      <c r="B227" s="13" t="s">
        <v>162</v>
      </c>
      <c r="C227" s="14">
        <v>4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0</v>
      </c>
      <c r="D228" s="14">
        <v>11</v>
      </c>
      <c r="E228" s="15">
        <v>-1</v>
      </c>
    </row>
    <row r="229" spans="1:5" x14ac:dyDescent="0.3">
      <c r="A229" s="179"/>
      <c r="B229" s="13" t="s">
        <v>142</v>
      </c>
      <c r="C229" s="14">
        <v>82</v>
      </c>
      <c r="D229" s="14">
        <v>59</v>
      </c>
      <c r="E229" s="15">
        <v>0.38983050847457601</v>
      </c>
    </row>
    <row r="230" spans="1:5" x14ac:dyDescent="0.3">
      <c r="A230" s="179"/>
      <c r="B230" s="13" t="s">
        <v>143</v>
      </c>
      <c r="C230" s="14">
        <v>126</v>
      </c>
      <c r="D230" s="14">
        <v>165</v>
      </c>
      <c r="E230" s="15">
        <v>-0.236363636363636</v>
      </c>
    </row>
    <row r="231" spans="1:5" x14ac:dyDescent="0.3">
      <c r="A231" s="179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3">
      <c r="A232" s="179"/>
      <c r="B232" s="13" t="s">
        <v>145</v>
      </c>
      <c r="C232" s="14">
        <v>5</v>
      </c>
      <c r="D232" s="14">
        <v>2</v>
      </c>
      <c r="E232" s="15">
        <v>1.5</v>
      </c>
    </row>
    <row r="233" spans="1:5" x14ac:dyDescent="0.3">
      <c r="A233" s="179"/>
      <c r="B233" s="13" t="s">
        <v>146</v>
      </c>
      <c r="C233" s="14">
        <v>100</v>
      </c>
      <c r="D233" s="14">
        <v>122</v>
      </c>
      <c r="E233" s="15">
        <v>-0.18032786885245899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94</v>
      </c>
      <c r="D235" s="14">
        <v>81</v>
      </c>
      <c r="E235" s="15">
        <v>0.16049382716049401</v>
      </c>
    </row>
    <row r="236" spans="1:5" x14ac:dyDescent="0.3">
      <c r="A236" s="179"/>
      <c r="B236" s="13" t="s">
        <v>149</v>
      </c>
      <c r="C236" s="14">
        <v>0</v>
      </c>
      <c r="D236" s="14">
        <v>5</v>
      </c>
      <c r="E236" s="15">
        <v>-1</v>
      </c>
    </row>
    <row r="237" spans="1:5" x14ac:dyDescent="0.3">
      <c r="A237" s="179"/>
      <c r="B237" s="13" t="s">
        <v>150</v>
      </c>
      <c r="C237" s="14">
        <v>133</v>
      </c>
      <c r="D237" s="14">
        <v>165</v>
      </c>
      <c r="E237" s="15">
        <v>-0.19393939393939399</v>
      </c>
    </row>
    <row r="238" spans="1:5" x14ac:dyDescent="0.3">
      <c r="A238" s="179"/>
      <c r="B238" s="13" t="s">
        <v>151</v>
      </c>
      <c r="C238" s="14">
        <v>4</v>
      </c>
      <c r="D238" s="14">
        <v>16</v>
      </c>
      <c r="E238" s="15">
        <v>-0.75</v>
      </c>
    </row>
    <row r="239" spans="1:5" x14ac:dyDescent="0.3">
      <c r="A239" s="179"/>
      <c r="B239" s="13" t="s">
        <v>152</v>
      </c>
      <c r="C239" s="14">
        <v>32</v>
      </c>
      <c r="D239" s="14">
        <v>43</v>
      </c>
      <c r="E239" s="15">
        <v>-0.25581395348837199</v>
      </c>
    </row>
    <row r="240" spans="1:5" x14ac:dyDescent="0.3">
      <c r="A240" s="179"/>
      <c r="B240" s="13" t="s">
        <v>153</v>
      </c>
      <c r="C240" s="14">
        <v>94</v>
      </c>
      <c r="D240" s="14">
        <v>123</v>
      </c>
      <c r="E240" s="15">
        <v>-0.23577235772357699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4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584</v>
      </c>
      <c r="D246" s="14">
        <v>786</v>
      </c>
      <c r="E246" s="15">
        <v>-0.25699745547073799</v>
      </c>
    </row>
    <row r="247" spans="1:5" x14ac:dyDescent="0.3">
      <c r="A247" s="12" t="s">
        <v>165</v>
      </c>
      <c r="B247" s="17"/>
      <c r="C247" s="14">
        <v>684</v>
      </c>
      <c r="D247" s="14">
        <v>698</v>
      </c>
      <c r="E247" s="15">
        <v>-2.0057306590257899E-2</v>
      </c>
    </row>
    <row r="248" spans="1:5" x14ac:dyDescent="0.3">
      <c r="A248" s="12" t="s">
        <v>166</v>
      </c>
      <c r="B248" s="17"/>
      <c r="C248" s="14">
        <v>589</v>
      </c>
      <c r="D248" s="14">
        <v>604</v>
      </c>
      <c r="E248" s="15">
        <v>-2.48344370860927E-2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145</v>
      </c>
      <c r="D252" s="14">
        <v>0</v>
      </c>
      <c r="E252" s="15">
        <v>0</v>
      </c>
    </row>
    <row r="253" spans="1:5" x14ac:dyDescent="0.3">
      <c r="A253" s="178" t="s">
        <v>169</v>
      </c>
      <c r="B253" s="13" t="s">
        <v>170</v>
      </c>
      <c r="C253" s="14">
        <v>7</v>
      </c>
      <c r="D253" s="14">
        <v>13</v>
      </c>
      <c r="E253" s="15">
        <v>-0.46153846153846101</v>
      </c>
    </row>
    <row r="254" spans="1:5" x14ac:dyDescent="0.3">
      <c r="A254" s="179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3">
      <c r="A255" s="180"/>
      <c r="B255" s="13" t="s">
        <v>172</v>
      </c>
      <c r="C255" s="14">
        <v>0</v>
      </c>
      <c r="D255" s="14">
        <v>1</v>
      </c>
      <c r="E255" s="15">
        <v>-1</v>
      </c>
    </row>
    <row r="256" spans="1:5" x14ac:dyDescent="0.3">
      <c r="A256" s="12" t="s">
        <v>173</v>
      </c>
      <c r="B256" s="17"/>
      <c r="C256" s="14">
        <v>2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8</v>
      </c>
      <c r="D257" s="14">
        <v>10</v>
      </c>
      <c r="E257" s="15">
        <v>-0.2</v>
      </c>
    </row>
    <row r="258" spans="1:5" x14ac:dyDescent="0.3">
      <c r="A258" s="12" t="s">
        <v>106</v>
      </c>
      <c r="B258" s="17"/>
      <c r="C258" s="14">
        <v>184</v>
      </c>
      <c r="D258" s="14">
        <v>361</v>
      </c>
      <c r="E258" s="15">
        <v>-0.490304709141274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75</v>
      </c>
      <c r="D262" s="14">
        <v>21</v>
      </c>
      <c r="E262" s="15">
        <v>2.5714285714285698</v>
      </c>
    </row>
    <row r="263" spans="1:5" x14ac:dyDescent="0.3">
      <c r="A263" s="178" t="s">
        <v>64</v>
      </c>
      <c r="B263" s="13" t="s">
        <v>177</v>
      </c>
      <c r="C263" s="14">
        <v>142</v>
      </c>
      <c r="D263" s="14">
        <v>14</v>
      </c>
      <c r="E263" s="15">
        <v>9.1428571428571406</v>
      </c>
    </row>
    <row r="264" spans="1:5" x14ac:dyDescent="0.3">
      <c r="A264" s="180"/>
      <c r="B264" s="13" t="s">
        <v>106</v>
      </c>
      <c r="C264" s="14">
        <v>2</v>
      </c>
      <c r="D264" s="14">
        <v>0</v>
      </c>
      <c r="E264" s="15">
        <v>0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13</v>
      </c>
      <c r="D271" s="14">
        <v>5</v>
      </c>
      <c r="E271" s="15">
        <v>1.6</v>
      </c>
    </row>
    <row r="272" spans="1:5" x14ac:dyDescent="0.3">
      <c r="A272" s="180"/>
      <c r="B272" s="13" t="s">
        <v>184</v>
      </c>
      <c r="C272" s="14">
        <v>65</v>
      </c>
      <c r="D272" s="14">
        <v>38</v>
      </c>
      <c r="E272" s="15">
        <v>0.71052631578947401</v>
      </c>
    </row>
    <row r="273" spans="1:5" x14ac:dyDescent="0.3">
      <c r="A273" s="12" t="s">
        <v>185</v>
      </c>
      <c r="B273" s="17"/>
      <c r="C273" s="14">
        <v>7</v>
      </c>
      <c r="D273" s="14">
        <v>12</v>
      </c>
      <c r="E273" s="15">
        <v>-0.41666666666666702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3">
      <c r="A283" s="185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3">
      <c r="A284" s="186"/>
      <c r="B284" s="13" t="s">
        <v>195</v>
      </c>
      <c r="C284" s="14">
        <v>380</v>
      </c>
      <c r="D284" s="14">
        <v>398</v>
      </c>
      <c r="E284" s="22">
        <v>0</v>
      </c>
    </row>
    <row r="285" spans="1:5" x14ac:dyDescent="0.3">
      <c r="A285" s="187"/>
      <c r="B285" s="13" t="s">
        <v>196</v>
      </c>
      <c r="C285" s="14">
        <v>1</v>
      </c>
      <c r="D285" s="14">
        <v>1</v>
      </c>
      <c r="E285" s="22">
        <v>0</v>
      </c>
    </row>
    <row r="286" spans="1:5" x14ac:dyDescent="0.3">
      <c r="A286" s="185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3">
      <c r="A287" s="186"/>
      <c r="B287" s="13" t="s">
        <v>199</v>
      </c>
      <c r="C287" s="14">
        <v>0</v>
      </c>
      <c r="D287" s="14">
        <v>0</v>
      </c>
      <c r="E287" s="22">
        <v>0</v>
      </c>
    </row>
    <row r="288" spans="1:5" x14ac:dyDescent="0.3">
      <c r="A288" s="187"/>
      <c r="B288" s="13" t="s">
        <v>200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201</v>
      </c>
      <c r="B289" s="13" t="s">
        <v>202</v>
      </c>
      <c r="C289" s="14">
        <v>3</v>
      </c>
      <c r="D289" s="14">
        <v>4</v>
      </c>
      <c r="E289" s="22">
        <v>1</v>
      </c>
    </row>
    <row r="290" spans="1:5" x14ac:dyDescent="0.3">
      <c r="A290" s="185" t="s">
        <v>203</v>
      </c>
      <c r="B290" s="13" t="s">
        <v>204</v>
      </c>
      <c r="C290" s="14">
        <v>22</v>
      </c>
      <c r="D290" s="14">
        <v>23</v>
      </c>
      <c r="E290" s="22">
        <v>4</v>
      </c>
    </row>
    <row r="291" spans="1:5" x14ac:dyDescent="0.3">
      <c r="A291" s="186"/>
      <c r="B291" s="13" t="s">
        <v>205</v>
      </c>
      <c r="C291" s="14">
        <v>0</v>
      </c>
      <c r="D291" s="14">
        <v>0</v>
      </c>
      <c r="E291" s="22">
        <v>0</v>
      </c>
    </row>
    <row r="292" spans="1:5" x14ac:dyDescent="0.3">
      <c r="A292" s="187"/>
      <c r="B292" s="13" t="s">
        <v>206</v>
      </c>
      <c r="C292" s="14">
        <v>7</v>
      </c>
      <c r="D292" s="14">
        <v>11</v>
      </c>
      <c r="E292" s="22">
        <v>0</v>
      </c>
    </row>
    <row r="293" spans="1:5" x14ac:dyDescent="0.3">
      <c r="A293" s="21" t="s">
        <v>207</v>
      </c>
      <c r="B293" s="13" t="s">
        <v>208</v>
      </c>
      <c r="C293" s="14">
        <v>1</v>
      </c>
      <c r="D293" s="14">
        <v>1</v>
      </c>
      <c r="E293" s="22">
        <v>0</v>
      </c>
    </row>
    <row r="294" spans="1:5" x14ac:dyDescent="0.3">
      <c r="A294" s="185" t="s">
        <v>209</v>
      </c>
      <c r="B294" s="13" t="s">
        <v>200</v>
      </c>
      <c r="C294" s="14">
        <v>0</v>
      </c>
      <c r="D294" s="14">
        <v>0</v>
      </c>
      <c r="E294" s="22">
        <v>0</v>
      </c>
    </row>
    <row r="295" spans="1:5" x14ac:dyDescent="0.3">
      <c r="A295" s="186"/>
      <c r="B295" s="13" t="s">
        <v>210</v>
      </c>
      <c r="C295" s="14">
        <v>10</v>
      </c>
      <c r="D295" s="14">
        <v>16</v>
      </c>
      <c r="E295" s="22">
        <v>4</v>
      </c>
    </row>
    <row r="296" spans="1:5" x14ac:dyDescent="0.3">
      <c r="A296" s="187"/>
      <c r="B296" s="13" t="s">
        <v>211</v>
      </c>
      <c r="C296" s="14">
        <v>0</v>
      </c>
      <c r="D296" s="14">
        <v>5</v>
      </c>
      <c r="E296" s="22">
        <v>1</v>
      </c>
    </row>
    <row r="297" spans="1:5" x14ac:dyDescent="0.3">
      <c r="A297" s="185" t="s">
        <v>212</v>
      </c>
      <c r="B297" s="13" t="s">
        <v>213</v>
      </c>
      <c r="C297" s="14">
        <v>17</v>
      </c>
      <c r="D297" s="14">
        <v>23</v>
      </c>
      <c r="E297" s="22">
        <v>1</v>
      </c>
    </row>
    <row r="298" spans="1:5" x14ac:dyDescent="0.3">
      <c r="A298" s="186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3">
      <c r="A299" s="186"/>
      <c r="B299" s="13" t="s">
        <v>215</v>
      </c>
      <c r="C299" s="14">
        <v>231</v>
      </c>
      <c r="D299" s="14">
        <v>383</v>
      </c>
      <c r="E299" s="22">
        <v>86</v>
      </c>
    </row>
    <row r="300" spans="1:5" x14ac:dyDescent="0.3">
      <c r="A300" s="186"/>
      <c r="B300" s="13" t="s">
        <v>216</v>
      </c>
      <c r="C300" s="14">
        <v>376</v>
      </c>
      <c r="D300" s="14">
        <v>463</v>
      </c>
      <c r="E300" s="22">
        <v>0</v>
      </c>
    </row>
    <row r="301" spans="1:5" x14ac:dyDescent="0.3">
      <c r="A301" s="186"/>
      <c r="B301" s="13" t="s">
        <v>217</v>
      </c>
      <c r="C301" s="14">
        <v>43</v>
      </c>
      <c r="D301" s="14">
        <v>36</v>
      </c>
      <c r="E301" s="22">
        <v>4</v>
      </c>
    </row>
    <row r="302" spans="1:5" x14ac:dyDescent="0.3">
      <c r="A302" s="186"/>
      <c r="B302" s="13" t="s">
        <v>218</v>
      </c>
      <c r="C302" s="14">
        <v>337</v>
      </c>
      <c r="D302" s="14">
        <v>548</v>
      </c>
      <c r="E302" s="22">
        <v>133</v>
      </c>
    </row>
    <row r="303" spans="1:5" x14ac:dyDescent="0.3">
      <c r="A303" s="186"/>
      <c r="B303" s="13" t="s">
        <v>219</v>
      </c>
      <c r="C303" s="14">
        <v>72</v>
      </c>
      <c r="D303" s="14">
        <v>85</v>
      </c>
      <c r="E303" s="22">
        <v>0</v>
      </c>
    </row>
    <row r="304" spans="1:5" x14ac:dyDescent="0.3">
      <c r="A304" s="186"/>
      <c r="B304" s="13" t="s">
        <v>220</v>
      </c>
      <c r="C304" s="14">
        <v>2</v>
      </c>
      <c r="D304" s="14">
        <v>0</v>
      </c>
      <c r="E304" s="22">
        <v>1</v>
      </c>
    </row>
    <row r="305" spans="1:5" x14ac:dyDescent="0.3">
      <c r="A305" s="186"/>
      <c r="B305" s="13" t="s">
        <v>221</v>
      </c>
      <c r="C305" s="14">
        <v>204</v>
      </c>
      <c r="D305" s="14">
        <v>54</v>
      </c>
      <c r="E305" s="22">
        <v>93</v>
      </c>
    </row>
    <row r="306" spans="1:5" x14ac:dyDescent="0.3">
      <c r="A306" s="186"/>
      <c r="B306" s="13" t="s">
        <v>222</v>
      </c>
      <c r="C306" s="14">
        <v>1</v>
      </c>
      <c r="D306" s="14">
        <v>1</v>
      </c>
      <c r="E306" s="22">
        <v>1</v>
      </c>
    </row>
    <row r="307" spans="1:5" x14ac:dyDescent="0.3">
      <c r="A307" s="186"/>
      <c r="B307" s="13" t="s">
        <v>223</v>
      </c>
      <c r="C307" s="14">
        <v>1</v>
      </c>
      <c r="D307" s="14">
        <v>2</v>
      </c>
      <c r="E307" s="22">
        <v>0</v>
      </c>
    </row>
    <row r="308" spans="1:5" x14ac:dyDescent="0.3">
      <c r="A308" s="186"/>
      <c r="B308" s="13" t="s">
        <v>224</v>
      </c>
      <c r="C308" s="14">
        <v>287</v>
      </c>
      <c r="D308" s="14">
        <v>465</v>
      </c>
      <c r="E308" s="22">
        <v>110</v>
      </c>
    </row>
    <row r="309" spans="1:5" x14ac:dyDescent="0.3">
      <c r="A309" s="186"/>
      <c r="B309" s="13" t="s">
        <v>225</v>
      </c>
      <c r="C309" s="14">
        <v>199</v>
      </c>
      <c r="D309" s="14">
        <v>254</v>
      </c>
      <c r="E309" s="22">
        <v>0</v>
      </c>
    </row>
    <row r="310" spans="1:5" x14ac:dyDescent="0.3">
      <c r="A310" s="186"/>
      <c r="B310" s="13" t="s">
        <v>226</v>
      </c>
      <c r="C310" s="14">
        <v>7</v>
      </c>
      <c r="D310" s="14">
        <v>7</v>
      </c>
      <c r="E310" s="22">
        <v>1</v>
      </c>
    </row>
    <row r="311" spans="1:5" x14ac:dyDescent="0.3">
      <c r="A311" s="187"/>
      <c r="B311" s="13" t="s">
        <v>227</v>
      </c>
      <c r="C311" s="14">
        <v>21</v>
      </c>
      <c r="D311" s="14">
        <v>27</v>
      </c>
      <c r="E311" s="22">
        <v>0</v>
      </c>
    </row>
    <row r="312" spans="1:5" x14ac:dyDescent="0.3">
      <c r="A312" s="185" t="s">
        <v>228</v>
      </c>
      <c r="B312" s="13" t="s">
        <v>229</v>
      </c>
      <c r="C312" s="14">
        <v>1</v>
      </c>
      <c r="D312" s="14">
        <v>2</v>
      </c>
      <c r="E312" s="22">
        <v>0</v>
      </c>
    </row>
    <row r="313" spans="1:5" x14ac:dyDescent="0.3">
      <c r="A313" s="186"/>
      <c r="B313" s="13" t="s">
        <v>230</v>
      </c>
      <c r="C313" s="14">
        <v>1</v>
      </c>
      <c r="D313" s="14">
        <v>1</v>
      </c>
      <c r="E313" s="22">
        <v>0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3">
      <c r="A315" s="186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3">
      <c r="A316" s="186"/>
      <c r="B316" s="13" t="s">
        <v>233</v>
      </c>
      <c r="C316" s="14">
        <v>23</v>
      </c>
      <c r="D316" s="14">
        <v>44</v>
      </c>
      <c r="E316" s="22">
        <v>6</v>
      </c>
    </row>
    <row r="317" spans="1:5" x14ac:dyDescent="0.3">
      <c r="A317" s="186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3">
      <c r="A319" s="186"/>
      <c r="B319" s="13" t="s">
        <v>236</v>
      </c>
      <c r="C319" s="14">
        <v>57</v>
      </c>
      <c r="D319" s="14">
        <v>84</v>
      </c>
      <c r="E319" s="22">
        <v>10</v>
      </c>
    </row>
    <row r="320" spans="1:5" x14ac:dyDescent="0.3">
      <c r="A320" s="186"/>
      <c r="B320" s="13" t="s">
        <v>237</v>
      </c>
      <c r="C320" s="14">
        <v>1</v>
      </c>
      <c r="D320" s="14">
        <v>3</v>
      </c>
      <c r="E320" s="22">
        <v>0</v>
      </c>
    </row>
    <row r="321" spans="1:5" x14ac:dyDescent="0.3">
      <c r="A321" s="186"/>
      <c r="B321" s="13" t="s">
        <v>238</v>
      </c>
      <c r="C321" s="14">
        <v>11</v>
      </c>
      <c r="D321" s="14">
        <v>8</v>
      </c>
      <c r="E321" s="22">
        <v>1</v>
      </c>
    </row>
    <row r="322" spans="1:5" x14ac:dyDescent="0.3">
      <c r="A322" s="186"/>
      <c r="B322" s="13" t="s">
        <v>239</v>
      </c>
      <c r="C322" s="14">
        <v>23</v>
      </c>
      <c r="D322" s="14">
        <v>26</v>
      </c>
      <c r="E322" s="22">
        <v>8</v>
      </c>
    </row>
    <row r="323" spans="1:5" x14ac:dyDescent="0.3">
      <c r="A323" s="186"/>
      <c r="B323" s="13" t="s">
        <v>240</v>
      </c>
      <c r="C323" s="14">
        <v>1</v>
      </c>
      <c r="D323" s="14">
        <v>0</v>
      </c>
      <c r="E323" s="22">
        <v>0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3">
      <c r="A325" s="186"/>
      <c r="B325" s="13" t="s">
        <v>242</v>
      </c>
      <c r="C325" s="14">
        <v>1</v>
      </c>
      <c r="D325" s="14">
        <v>0</v>
      </c>
      <c r="E325" s="22">
        <v>0</v>
      </c>
    </row>
    <row r="326" spans="1:5" x14ac:dyDescent="0.3">
      <c r="A326" s="186"/>
      <c r="B326" s="13" t="s">
        <v>243</v>
      </c>
      <c r="C326" s="14">
        <v>0</v>
      </c>
      <c r="D326" s="14">
        <v>0</v>
      </c>
      <c r="E326" s="22">
        <v>0</v>
      </c>
    </row>
    <row r="327" spans="1:5" x14ac:dyDescent="0.3">
      <c r="A327" s="186"/>
      <c r="B327" s="13" t="s">
        <v>244</v>
      </c>
      <c r="C327" s="14">
        <v>0</v>
      </c>
      <c r="D327" s="14">
        <v>1</v>
      </c>
      <c r="E327" s="22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3">
      <c r="A329" s="186"/>
      <c r="B329" s="13" t="s">
        <v>246</v>
      </c>
      <c r="C329" s="14">
        <v>0</v>
      </c>
      <c r="D329" s="14">
        <v>0</v>
      </c>
      <c r="E329" s="22">
        <v>0</v>
      </c>
    </row>
    <row r="330" spans="1:5" x14ac:dyDescent="0.3">
      <c r="A330" s="186"/>
      <c r="B330" s="13" t="s">
        <v>247</v>
      </c>
      <c r="C330" s="14">
        <v>13</v>
      </c>
      <c r="D330" s="14">
        <v>10</v>
      </c>
      <c r="E330" s="22">
        <v>1</v>
      </c>
    </row>
    <row r="331" spans="1:5" x14ac:dyDescent="0.3">
      <c r="A331" s="186"/>
      <c r="B331" s="13" t="s">
        <v>248</v>
      </c>
      <c r="C331" s="14">
        <v>1</v>
      </c>
      <c r="D331" s="14">
        <v>2</v>
      </c>
      <c r="E331" s="22">
        <v>0</v>
      </c>
    </row>
    <row r="332" spans="1:5" x14ac:dyDescent="0.3">
      <c r="A332" s="186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3">
      <c r="A333" s="186"/>
      <c r="B333" s="13" t="s">
        <v>250</v>
      </c>
      <c r="C333" s="14">
        <v>9</v>
      </c>
      <c r="D333" s="14">
        <v>21</v>
      </c>
      <c r="E333" s="22">
        <v>9</v>
      </c>
    </row>
    <row r="334" spans="1:5" x14ac:dyDescent="0.3">
      <c r="A334" s="186"/>
      <c r="B334" s="13" t="s">
        <v>251</v>
      </c>
      <c r="C334" s="14">
        <v>0</v>
      </c>
      <c r="D334" s="14">
        <v>0</v>
      </c>
      <c r="E334" s="22">
        <v>0</v>
      </c>
    </row>
    <row r="335" spans="1:5" x14ac:dyDescent="0.3">
      <c r="A335" s="186"/>
      <c r="B335" s="13" t="s">
        <v>252</v>
      </c>
      <c r="C335" s="14">
        <v>36</v>
      </c>
      <c r="D335" s="14">
        <v>58</v>
      </c>
      <c r="E335" s="22">
        <v>25</v>
      </c>
    </row>
    <row r="336" spans="1:5" x14ac:dyDescent="0.3">
      <c r="A336" s="186"/>
      <c r="B336" s="13" t="s">
        <v>253</v>
      </c>
      <c r="C336" s="14">
        <v>60</v>
      </c>
      <c r="D336" s="14">
        <v>49</v>
      </c>
      <c r="E336" s="22">
        <v>25</v>
      </c>
    </row>
    <row r="337" spans="1:5" x14ac:dyDescent="0.3">
      <c r="A337" s="186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3">
      <c r="A338" s="186"/>
      <c r="B338" s="13" t="s">
        <v>255</v>
      </c>
      <c r="C338" s="14">
        <v>3</v>
      </c>
      <c r="D338" s="14">
        <v>2</v>
      </c>
      <c r="E338" s="22">
        <v>1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3">
      <c r="A340" s="186"/>
      <c r="B340" s="13" t="s">
        <v>257</v>
      </c>
      <c r="C340" s="14">
        <v>1</v>
      </c>
      <c r="D340" s="14">
        <v>0</v>
      </c>
      <c r="E340" s="22">
        <v>0</v>
      </c>
    </row>
    <row r="341" spans="1:5" x14ac:dyDescent="0.3">
      <c r="A341" s="186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3">
      <c r="A342" s="186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3">
      <c r="A344" s="187"/>
      <c r="B344" s="13" t="s">
        <v>261</v>
      </c>
      <c r="C344" s="14">
        <v>6</v>
      </c>
      <c r="D344" s="14">
        <v>17</v>
      </c>
      <c r="E344" s="22">
        <v>2</v>
      </c>
    </row>
    <row r="345" spans="1:5" x14ac:dyDescent="0.3">
      <c r="A345" s="185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3">
      <c r="A346" s="186"/>
      <c r="B346" s="13" t="s">
        <v>264</v>
      </c>
      <c r="C346" s="14">
        <v>1</v>
      </c>
      <c r="D346" s="14">
        <v>3</v>
      </c>
      <c r="E346" s="22">
        <v>0</v>
      </c>
    </row>
    <row r="347" spans="1:5" x14ac:dyDescent="0.3">
      <c r="A347" s="186"/>
      <c r="B347" s="13" t="s">
        <v>265</v>
      </c>
      <c r="C347" s="14">
        <v>1</v>
      </c>
      <c r="D347" s="14">
        <v>1</v>
      </c>
      <c r="E347" s="22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3">
      <c r="A349" s="186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3">
      <c r="A350" s="186"/>
      <c r="B350" s="13" t="s">
        <v>268</v>
      </c>
      <c r="C350" s="14">
        <v>3</v>
      </c>
      <c r="D350" s="14">
        <v>8</v>
      </c>
      <c r="E350" s="22">
        <v>1</v>
      </c>
    </row>
    <row r="351" spans="1:5" x14ac:dyDescent="0.3">
      <c r="A351" s="186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3">
      <c r="A352" s="186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3">
      <c r="A353" s="186"/>
      <c r="B353" s="13" t="s">
        <v>271</v>
      </c>
      <c r="C353" s="14">
        <v>2</v>
      </c>
      <c r="D353" s="14">
        <v>3</v>
      </c>
      <c r="E353" s="22">
        <v>0</v>
      </c>
    </row>
    <row r="354" spans="1:5" x14ac:dyDescent="0.3">
      <c r="A354" s="186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3">
      <c r="A356" s="185" t="s">
        <v>274</v>
      </c>
      <c r="B356" s="13" t="s">
        <v>275</v>
      </c>
      <c r="C356" s="14">
        <v>19</v>
      </c>
      <c r="D356" s="14">
        <v>26</v>
      </c>
      <c r="E356" s="22">
        <v>0</v>
      </c>
    </row>
    <row r="357" spans="1:5" x14ac:dyDescent="0.3">
      <c r="A357" s="186"/>
      <c r="B357" s="13" t="s">
        <v>276</v>
      </c>
      <c r="C357" s="14">
        <v>0</v>
      </c>
      <c r="D357" s="14">
        <v>0</v>
      </c>
      <c r="E357" s="22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3">
      <c r="A359" s="186"/>
      <c r="B359" s="13" t="s">
        <v>278</v>
      </c>
      <c r="C359" s="14">
        <v>3</v>
      </c>
      <c r="D359" s="14">
        <v>2</v>
      </c>
      <c r="E359" s="22">
        <v>0</v>
      </c>
    </row>
    <row r="360" spans="1:5" x14ac:dyDescent="0.3">
      <c r="A360" s="186"/>
      <c r="B360" s="13" t="s">
        <v>279</v>
      </c>
      <c r="C360" s="14">
        <v>0</v>
      </c>
      <c r="D360" s="14">
        <v>0</v>
      </c>
      <c r="E360" s="22">
        <v>0</v>
      </c>
    </row>
    <row r="361" spans="1:5" x14ac:dyDescent="0.3">
      <c r="A361" s="186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3">
      <c r="A365" s="185" t="s">
        <v>284</v>
      </c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3">
      <c r="A366" s="186"/>
      <c r="B366" s="13" t="s">
        <v>286</v>
      </c>
      <c r="C366" s="14">
        <v>3</v>
      </c>
      <c r="D366" s="14">
        <v>3</v>
      </c>
      <c r="E366" s="22">
        <v>0</v>
      </c>
    </row>
    <row r="367" spans="1:5" x14ac:dyDescent="0.3">
      <c r="A367" s="186"/>
      <c r="B367" s="13" t="s">
        <v>287</v>
      </c>
      <c r="C367" s="14">
        <v>5</v>
      </c>
      <c r="D367" s="14">
        <v>7</v>
      </c>
      <c r="E367" s="22">
        <v>0</v>
      </c>
    </row>
    <row r="368" spans="1:5" x14ac:dyDescent="0.3">
      <c r="A368" s="186"/>
      <c r="B368" s="13" t="s">
        <v>288</v>
      </c>
      <c r="C368" s="14">
        <v>1</v>
      </c>
      <c r="D368" s="14">
        <v>6</v>
      </c>
      <c r="E368" s="22">
        <v>0</v>
      </c>
    </row>
    <row r="369" spans="1:5" x14ac:dyDescent="0.3">
      <c r="A369" s="186"/>
      <c r="B369" s="13" t="s">
        <v>204</v>
      </c>
      <c r="C369" s="14">
        <v>0</v>
      </c>
      <c r="D369" s="14">
        <v>0</v>
      </c>
      <c r="E369" s="22">
        <v>0</v>
      </c>
    </row>
    <row r="370" spans="1:5" x14ac:dyDescent="0.3">
      <c r="A370" s="186"/>
      <c r="B370" s="13" t="s">
        <v>289</v>
      </c>
      <c r="C370" s="14">
        <v>0</v>
      </c>
      <c r="D370" s="14">
        <v>0</v>
      </c>
      <c r="E370" s="22">
        <v>0</v>
      </c>
    </row>
    <row r="371" spans="1:5" x14ac:dyDescent="0.3">
      <c r="A371" s="186"/>
      <c r="B371" s="13" t="s">
        <v>290</v>
      </c>
      <c r="C371" s="14">
        <v>0</v>
      </c>
      <c r="D371" s="14">
        <v>0</v>
      </c>
      <c r="E371" s="22">
        <v>0</v>
      </c>
    </row>
    <row r="372" spans="1:5" x14ac:dyDescent="0.3">
      <c r="A372" s="186"/>
      <c r="B372" s="13" t="s">
        <v>291</v>
      </c>
      <c r="C372" s="14">
        <v>21</v>
      </c>
      <c r="D372" s="14">
        <v>23</v>
      </c>
      <c r="E372" s="22">
        <v>0</v>
      </c>
    </row>
    <row r="373" spans="1:5" x14ac:dyDescent="0.3">
      <c r="A373" s="186"/>
      <c r="B373" s="13" t="s">
        <v>292</v>
      </c>
      <c r="C373" s="14">
        <v>0</v>
      </c>
      <c r="D373" s="14">
        <v>0</v>
      </c>
      <c r="E373" s="22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3">
      <c r="A377" s="187"/>
      <c r="B377" s="13" t="s">
        <v>296</v>
      </c>
      <c r="C377" s="14">
        <v>8</v>
      </c>
      <c r="D377" s="14">
        <v>18</v>
      </c>
      <c r="E377" s="22">
        <v>0</v>
      </c>
    </row>
  </sheetData>
  <sheetProtection algorithmName="SHA-512" hashValue="WbPfKYHazL+K++q1Kb99KJNcpg41Y75TQOLWlcaxSR6aGzgMCVrQSIoGmSNEn/ZKKPGqRSUxEt04BfD+KmteAg==" saltValue="YqWZ2c1eEoAnSUphVO134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3"/>
    </row>
    <row r="4" spans="1:16" ht="30.6" x14ac:dyDescent="0.3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3">
      <c r="A5" s="188" t="s">
        <v>313</v>
      </c>
      <c r="B5" s="189"/>
      <c r="C5" s="25">
        <v>31</v>
      </c>
      <c r="D5" s="25">
        <v>29</v>
      </c>
      <c r="E5" s="26">
        <v>6.8965517241379296E-2</v>
      </c>
      <c r="F5" s="25">
        <v>0</v>
      </c>
      <c r="G5" s="25">
        <v>0</v>
      </c>
      <c r="H5" s="25">
        <v>7</v>
      </c>
      <c r="I5" s="25">
        <v>7</v>
      </c>
      <c r="J5" s="25">
        <v>4</v>
      </c>
      <c r="K5" s="25">
        <v>2</v>
      </c>
      <c r="L5" s="25">
        <v>5</v>
      </c>
      <c r="M5" s="25">
        <v>3</v>
      </c>
      <c r="N5" s="25">
        <v>1</v>
      </c>
      <c r="O5" s="25">
        <v>12</v>
      </c>
      <c r="P5" s="27">
        <v>14</v>
      </c>
    </row>
    <row r="6" spans="1:16" x14ac:dyDescent="0.3">
      <c r="A6" s="28" t="s">
        <v>314</v>
      </c>
      <c r="B6" s="28" t="s">
        <v>315</v>
      </c>
      <c r="C6" s="14">
        <v>19</v>
      </c>
      <c r="D6" s="14">
        <v>12</v>
      </c>
      <c r="E6" s="29">
        <v>0.58333333333333304</v>
      </c>
      <c r="F6" s="14">
        <v>0</v>
      </c>
      <c r="G6" s="14">
        <v>0</v>
      </c>
      <c r="H6" s="14">
        <v>0</v>
      </c>
      <c r="I6" s="14">
        <v>0</v>
      </c>
      <c r="J6" s="14">
        <v>4</v>
      </c>
      <c r="K6" s="14">
        <v>2</v>
      </c>
      <c r="L6" s="14">
        <v>4</v>
      </c>
      <c r="M6" s="14">
        <v>2</v>
      </c>
      <c r="N6" s="14">
        <v>0</v>
      </c>
      <c r="O6" s="14">
        <v>11</v>
      </c>
      <c r="P6" s="22">
        <v>5</v>
      </c>
    </row>
    <row r="7" spans="1:16" x14ac:dyDescent="0.3">
      <c r="A7" s="28" t="s">
        <v>316</v>
      </c>
      <c r="B7" s="28" t="s">
        <v>317</v>
      </c>
      <c r="C7" s="14">
        <v>1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1</v>
      </c>
      <c r="N7" s="14">
        <v>0</v>
      </c>
      <c r="O7" s="14">
        <v>1</v>
      </c>
      <c r="P7" s="22">
        <v>2</v>
      </c>
    </row>
    <row r="8" spans="1:16" x14ac:dyDescent="0.3">
      <c r="A8" s="28" t="s">
        <v>318</v>
      </c>
      <c r="B8" s="28" t="s">
        <v>319</v>
      </c>
      <c r="C8" s="14">
        <v>9</v>
      </c>
      <c r="D8" s="14">
        <v>17</v>
      </c>
      <c r="E8" s="29">
        <v>-0.47058823529411797</v>
      </c>
      <c r="F8" s="14">
        <v>0</v>
      </c>
      <c r="G8" s="14">
        <v>0</v>
      </c>
      <c r="H8" s="14">
        <v>7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2">
        <v>7</v>
      </c>
    </row>
    <row r="9" spans="1:16" x14ac:dyDescent="0.3">
      <c r="A9" s="28" t="s">
        <v>320</v>
      </c>
      <c r="B9" s="28" t="s">
        <v>321</v>
      </c>
      <c r="C9" s="14">
        <v>2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8" t="s">
        <v>322</v>
      </c>
      <c r="B10" s="189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8" t="s">
        <v>327</v>
      </c>
      <c r="B13" s="189"/>
      <c r="C13" s="25">
        <v>8516</v>
      </c>
      <c r="D13" s="25">
        <v>8668</v>
      </c>
      <c r="E13" s="26">
        <v>-1.7535763728657099E-2</v>
      </c>
      <c r="F13" s="25">
        <v>352</v>
      </c>
      <c r="G13" s="25">
        <v>211</v>
      </c>
      <c r="H13" s="25">
        <v>390</v>
      </c>
      <c r="I13" s="25">
        <v>383</v>
      </c>
      <c r="J13" s="25">
        <v>2</v>
      </c>
      <c r="K13" s="25">
        <v>3</v>
      </c>
      <c r="L13" s="25">
        <v>0</v>
      </c>
      <c r="M13" s="25">
        <v>2</v>
      </c>
      <c r="N13" s="25">
        <v>76</v>
      </c>
      <c r="O13" s="25">
        <v>6</v>
      </c>
      <c r="P13" s="27">
        <v>646</v>
      </c>
    </row>
    <row r="14" spans="1:16" x14ac:dyDescent="0.3">
      <c r="A14" s="28" t="s">
        <v>328</v>
      </c>
      <c r="B14" s="28" t="s">
        <v>329</v>
      </c>
      <c r="C14" s="14">
        <v>3554</v>
      </c>
      <c r="D14" s="14">
        <v>4326</v>
      </c>
      <c r="E14" s="29">
        <v>-0.17845584835876099</v>
      </c>
      <c r="F14" s="14">
        <v>19</v>
      </c>
      <c r="G14" s="14">
        <v>39</v>
      </c>
      <c r="H14" s="14">
        <v>169</v>
      </c>
      <c r="I14" s="14">
        <v>222</v>
      </c>
      <c r="J14" s="14">
        <v>0</v>
      </c>
      <c r="K14" s="14">
        <v>1</v>
      </c>
      <c r="L14" s="14">
        <v>0</v>
      </c>
      <c r="M14" s="14">
        <v>1</v>
      </c>
      <c r="N14" s="14">
        <v>0</v>
      </c>
      <c r="O14" s="14">
        <v>2</v>
      </c>
      <c r="P14" s="22">
        <v>285</v>
      </c>
    </row>
    <row r="15" spans="1:16" x14ac:dyDescent="0.3">
      <c r="A15" s="28" t="s">
        <v>330</v>
      </c>
      <c r="B15" s="28" t="s">
        <v>331</v>
      </c>
      <c r="C15" s="14">
        <v>7</v>
      </c>
      <c r="D15" s="14">
        <v>2</v>
      </c>
      <c r="E15" s="29">
        <v>2.5</v>
      </c>
      <c r="F15" s="14">
        <v>0</v>
      </c>
      <c r="G15" s="14">
        <v>0</v>
      </c>
      <c r="H15" s="14">
        <v>4</v>
      </c>
      <c r="I15" s="14">
        <v>10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2">
        <v>1</v>
      </c>
    </row>
    <row r="16" spans="1:16" x14ac:dyDescent="0.3">
      <c r="A16" s="28" t="s">
        <v>332</v>
      </c>
      <c r="B16" s="28" t="s">
        <v>333</v>
      </c>
      <c r="C16" s="14">
        <v>3734</v>
      </c>
      <c r="D16" s="14">
        <v>3377</v>
      </c>
      <c r="E16" s="29">
        <v>0.105715131773764</v>
      </c>
      <c r="F16" s="14">
        <v>0</v>
      </c>
      <c r="G16" s="14">
        <v>0</v>
      </c>
      <c r="H16" s="14">
        <v>20</v>
      </c>
      <c r="I16" s="14">
        <v>8</v>
      </c>
      <c r="J16" s="14">
        <v>0</v>
      </c>
      <c r="K16" s="14">
        <v>0</v>
      </c>
      <c r="L16" s="14">
        <v>0</v>
      </c>
      <c r="M16" s="14">
        <v>0</v>
      </c>
      <c r="N16" s="14">
        <v>46</v>
      </c>
      <c r="O16" s="14">
        <v>0</v>
      </c>
      <c r="P16" s="22">
        <v>6</v>
      </c>
    </row>
    <row r="17" spans="1:16" ht="20.399999999999999" x14ac:dyDescent="0.3">
      <c r="A17" s="28" t="s">
        <v>334</v>
      </c>
      <c r="B17" s="28" t="s">
        <v>335</v>
      </c>
      <c r="C17" s="14">
        <v>1218</v>
      </c>
      <c r="D17" s="14">
        <v>961</v>
      </c>
      <c r="E17" s="29">
        <v>0.26742976066597302</v>
      </c>
      <c r="F17" s="14">
        <v>333</v>
      </c>
      <c r="G17" s="14">
        <v>172</v>
      </c>
      <c r="H17" s="14">
        <v>196</v>
      </c>
      <c r="I17" s="14">
        <v>142</v>
      </c>
      <c r="J17" s="14">
        <v>2</v>
      </c>
      <c r="K17" s="14">
        <v>1</v>
      </c>
      <c r="L17" s="14">
        <v>0</v>
      </c>
      <c r="M17" s="14">
        <v>1</v>
      </c>
      <c r="N17" s="14">
        <v>30</v>
      </c>
      <c r="O17" s="14">
        <v>4</v>
      </c>
      <c r="P17" s="22">
        <v>352</v>
      </c>
    </row>
    <row r="18" spans="1:16" x14ac:dyDescent="0.3">
      <c r="A18" s="28" t="s">
        <v>336</v>
      </c>
      <c r="B18" s="28" t="s">
        <v>337</v>
      </c>
      <c r="C18" s="14">
        <v>3</v>
      </c>
      <c r="D18" s="14">
        <v>2</v>
      </c>
      <c r="E18" s="29">
        <v>0.5</v>
      </c>
      <c r="F18" s="14">
        <v>0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2</v>
      </c>
    </row>
    <row r="19" spans="1:16" x14ac:dyDescent="0.3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8" t="s">
        <v>340</v>
      </c>
      <c r="B20" s="189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341</v>
      </c>
      <c r="B21" s="28" t="s">
        <v>342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8" t="s">
        <v>343</v>
      </c>
      <c r="B22" s="28" t="s">
        <v>344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8" t="s">
        <v>345</v>
      </c>
      <c r="B23" s="189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0.399999999999999" x14ac:dyDescent="0.3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8" t="s">
        <v>358</v>
      </c>
      <c r="B30" s="189"/>
      <c r="C30" s="25">
        <v>877</v>
      </c>
      <c r="D30" s="25">
        <v>802</v>
      </c>
      <c r="E30" s="26">
        <v>9.3516209476309203E-2</v>
      </c>
      <c r="F30" s="25">
        <v>98</v>
      </c>
      <c r="G30" s="25">
        <v>163</v>
      </c>
      <c r="H30" s="25">
        <v>104</v>
      </c>
      <c r="I30" s="25">
        <v>224</v>
      </c>
      <c r="J30" s="25">
        <v>0</v>
      </c>
      <c r="K30" s="25">
        <v>1</v>
      </c>
      <c r="L30" s="25">
        <v>1</v>
      </c>
      <c r="M30" s="25">
        <v>1</v>
      </c>
      <c r="N30" s="25">
        <v>4</v>
      </c>
      <c r="O30" s="25">
        <v>4</v>
      </c>
      <c r="P30" s="27">
        <v>364</v>
      </c>
    </row>
    <row r="31" spans="1:16" x14ac:dyDescent="0.3">
      <c r="A31" s="28" t="s">
        <v>359</v>
      </c>
      <c r="B31" s="28" t="s">
        <v>360</v>
      </c>
      <c r="C31" s="14">
        <v>8</v>
      </c>
      <c r="D31" s="14">
        <v>18</v>
      </c>
      <c r="E31" s="29">
        <v>-0.55555555555555503</v>
      </c>
      <c r="F31" s="14">
        <v>0</v>
      </c>
      <c r="G31" s="14">
        <v>0</v>
      </c>
      <c r="H31" s="14">
        <v>2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2">
        <v>0</v>
      </c>
    </row>
    <row r="32" spans="1:16" x14ac:dyDescent="0.3">
      <c r="A32" s="28" t="s">
        <v>361</v>
      </c>
      <c r="B32" s="28" t="s">
        <v>362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8" t="s">
        <v>363</v>
      </c>
      <c r="B33" s="28" t="s">
        <v>364</v>
      </c>
      <c r="C33" s="14">
        <v>612</v>
      </c>
      <c r="D33" s="14">
        <v>514</v>
      </c>
      <c r="E33" s="29">
        <v>0.190661478599222</v>
      </c>
      <c r="F33" s="14">
        <v>9</v>
      </c>
      <c r="G33" s="14">
        <v>12</v>
      </c>
      <c r="H33" s="14">
        <v>44</v>
      </c>
      <c r="I33" s="14">
        <v>71</v>
      </c>
      <c r="J33" s="14">
        <v>0</v>
      </c>
      <c r="K33" s="14">
        <v>1</v>
      </c>
      <c r="L33" s="14">
        <v>0</v>
      </c>
      <c r="M33" s="14">
        <v>1</v>
      </c>
      <c r="N33" s="14">
        <v>0</v>
      </c>
      <c r="O33" s="14">
        <v>2</v>
      </c>
      <c r="P33" s="22">
        <v>58</v>
      </c>
    </row>
    <row r="34" spans="1:16" x14ac:dyDescent="0.3">
      <c r="A34" s="28" t="s">
        <v>365</v>
      </c>
      <c r="B34" s="28" t="s">
        <v>366</v>
      </c>
      <c r="C34" s="14">
        <v>4</v>
      </c>
      <c r="D34" s="14">
        <v>10</v>
      </c>
      <c r="E34" s="29">
        <v>-0.6</v>
      </c>
      <c r="F34" s="14">
        <v>1</v>
      </c>
      <c r="G34" s="14">
        <v>1</v>
      </c>
      <c r="H34" s="14">
        <v>1</v>
      </c>
      <c r="I34" s="14">
        <v>2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22">
        <v>3</v>
      </c>
    </row>
    <row r="35" spans="1:16" x14ac:dyDescent="0.3">
      <c r="A35" s="28" t="s">
        <v>367</v>
      </c>
      <c r="B35" s="28" t="s">
        <v>368</v>
      </c>
      <c r="C35" s="14">
        <v>91</v>
      </c>
      <c r="D35" s="14">
        <v>98</v>
      </c>
      <c r="E35" s="29">
        <v>-7.1428571428571397E-2</v>
      </c>
      <c r="F35" s="14">
        <v>4</v>
      </c>
      <c r="G35" s="14">
        <v>1</v>
      </c>
      <c r="H35" s="14">
        <v>13</v>
      </c>
      <c r="I35" s="14">
        <v>10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10</v>
      </c>
    </row>
    <row r="36" spans="1:16" ht="20.399999999999999" x14ac:dyDescent="0.3">
      <c r="A36" s="28" t="s">
        <v>369</v>
      </c>
      <c r="B36" s="28" t="s">
        <v>370</v>
      </c>
      <c r="C36" s="14">
        <v>63</v>
      </c>
      <c r="D36" s="14">
        <v>64</v>
      </c>
      <c r="E36" s="29">
        <v>-1.5625E-2</v>
      </c>
      <c r="F36" s="14">
        <v>59</v>
      </c>
      <c r="G36" s="14">
        <v>109</v>
      </c>
      <c r="H36" s="14">
        <v>22</v>
      </c>
      <c r="I36" s="14">
        <v>95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22">
        <v>213</v>
      </c>
    </row>
    <row r="37" spans="1:16" ht="20.399999999999999" x14ac:dyDescent="0.3">
      <c r="A37" s="28" t="s">
        <v>371</v>
      </c>
      <c r="B37" s="28" t="s">
        <v>372</v>
      </c>
      <c r="C37" s="14">
        <v>19</v>
      </c>
      <c r="D37" s="14">
        <v>10</v>
      </c>
      <c r="E37" s="29">
        <v>0.9</v>
      </c>
      <c r="F37" s="14">
        <v>22</v>
      </c>
      <c r="G37" s="14">
        <v>39</v>
      </c>
      <c r="H37" s="14">
        <v>5</v>
      </c>
      <c r="I37" s="14">
        <v>32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22">
        <v>69</v>
      </c>
    </row>
    <row r="38" spans="1:16" ht="20.399999999999999" x14ac:dyDescent="0.3">
      <c r="A38" s="28" t="s">
        <v>373</v>
      </c>
      <c r="B38" s="28" t="s">
        <v>374</v>
      </c>
      <c r="C38" s="14">
        <v>42</v>
      </c>
      <c r="D38" s="14">
        <v>59</v>
      </c>
      <c r="E38" s="29">
        <v>-0.28813559322033899</v>
      </c>
      <c r="F38" s="14">
        <v>2</v>
      </c>
      <c r="G38" s="14">
        <v>0</v>
      </c>
      <c r="H38" s="14">
        <v>7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5</v>
      </c>
    </row>
    <row r="39" spans="1:16" ht="30.6" x14ac:dyDescent="0.3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8" t="s">
        <v>377</v>
      </c>
      <c r="B40" s="28" t="s">
        <v>378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8" t="s">
        <v>379</v>
      </c>
      <c r="B41" s="28" t="s">
        <v>380</v>
      </c>
      <c r="C41" s="14">
        <v>38</v>
      </c>
      <c r="D41" s="14">
        <v>29</v>
      </c>
      <c r="E41" s="29">
        <v>0.31034482758620702</v>
      </c>
      <c r="F41" s="14">
        <v>1</v>
      </c>
      <c r="G41" s="14">
        <v>1</v>
      </c>
      <c r="H41" s="14">
        <v>10</v>
      </c>
      <c r="I41" s="14">
        <v>9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2">
        <v>6</v>
      </c>
    </row>
    <row r="42" spans="1:16" x14ac:dyDescent="0.3">
      <c r="A42" s="188" t="s">
        <v>381</v>
      </c>
      <c r="B42" s="189"/>
      <c r="C42" s="25">
        <v>349</v>
      </c>
      <c r="D42" s="25">
        <v>301</v>
      </c>
      <c r="E42" s="26">
        <v>0.159468438538206</v>
      </c>
      <c r="F42" s="25">
        <v>80</v>
      </c>
      <c r="G42" s="25">
        <v>6</v>
      </c>
      <c r="H42" s="25">
        <v>60</v>
      </c>
      <c r="I42" s="25">
        <v>38</v>
      </c>
      <c r="J42" s="25">
        <v>1</v>
      </c>
      <c r="K42" s="25">
        <v>2</v>
      </c>
      <c r="L42" s="25">
        <v>1</v>
      </c>
      <c r="M42" s="25">
        <v>0</v>
      </c>
      <c r="N42" s="25">
        <v>26</v>
      </c>
      <c r="O42" s="25">
        <v>0</v>
      </c>
      <c r="P42" s="27">
        <v>39</v>
      </c>
    </row>
    <row r="43" spans="1:16" x14ac:dyDescent="0.3">
      <c r="A43" s="28" t="s">
        <v>382</v>
      </c>
      <c r="B43" s="28" t="s">
        <v>383</v>
      </c>
      <c r="C43" s="14">
        <v>11</v>
      </c>
      <c r="D43" s="14">
        <v>11</v>
      </c>
      <c r="E43" s="29">
        <v>0</v>
      </c>
      <c r="F43" s="14">
        <v>1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1</v>
      </c>
    </row>
    <row r="44" spans="1:16" ht="20.399999999999999" x14ac:dyDescent="0.3">
      <c r="A44" s="28" t="s">
        <v>384</v>
      </c>
      <c r="B44" s="28" t="s">
        <v>385</v>
      </c>
      <c r="C44" s="14">
        <v>332</v>
      </c>
      <c r="D44" s="14">
        <v>281</v>
      </c>
      <c r="E44" s="29">
        <v>0.18149466192170799</v>
      </c>
      <c r="F44" s="14">
        <v>79</v>
      </c>
      <c r="G44" s="14">
        <v>6</v>
      </c>
      <c r="H44" s="14">
        <v>58</v>
      </c>
      <c r="I44" s="14">
        <v>38</v>
      </c>
      <c r="J44" s="14">
        <v>1</v>
      </c>
      <c r="K44" s="14">
        <v>2</v>
      </c>
      <c r="L44" s="14">
        <v>1</v>
      </c>
      <c r="M44" s="14">
        <v>0</v>
      </c>
      <c r="N44" s="14">
        <v>26</v>
      </c>
      <c r="O44" s="14">
        <v>0</v>
      </c>
      <c r="P44" s="22">
        <v>38</v>
      </c>
    </row>
    <row r="45" spans="1:16" x14ac:dyDescent="0.3">
      <c r="A45" s="28" t="s">
        <v>386</v>
      </c>
      <c r="B45" s="28" t="s">
        <v>387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8" t="s">
        <v>388</v>
      </c>
      <c r="B46" s="28" t="s">
        <v>389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8" t="s">
        <v>392</v>
      </c>
      <c r="B48" s="28" t="s">
        <v>393</v>
      </c>
      <c r="C48" s="14">
        <v>6</v>
      </c>
      <c r="D48" s="14">
        <v>8</v>
      </c>
      <c r="E48" s="29">
        <v>-0.25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8" t="s">
        <v>394</v>
      </c>
      <c r="B49" s="28" t="s">
        <v>395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8" t="s">
        <v>396</v>
      </c>
      <c r="B50" s="189"/>
      <c r="C50" s="25">
        <v>247</v>
      </c>
      <c r="D50" s="25">
        <v>198</v>
      </c>
      <c r="E50" s="26">
        <v>0.24747474747474699</v>
      </c>
      <c r="F50" s="25">
        <v>9</v>
      </c>
      <c r="G50" s="25">
        <v>7</v>
      </c>
      <c r="H50" s="25">
        <v>48</v>
      </c>
      <c r="I50" s="25">
        <v>46</v>
      </c>
      <c r="J50" s="25">
        <v>15</v>
      </c>
      <c r="K50" s="25">
        <v>11</v>
      </c>
      <c r="L50" s="25">
        <v>0</v>
      </c>
      <c r="M50" s="25">
        <v>0</v>
      </c>
      <c r="N50" s="25">
        <v>6</v>
      </c>
      <c r="O50" s="25">
        <v>5</v>
      </c>
      <c r="P50" s="27">
        <v>55</v>
      </c>
    </row>
    <row r="51" spans="1:16" x14ac:dyDescent="0.3">
      <c r="A51" s="28" t="s">
        <v>397</v>
      </c>
      <c r="B51" s="28" t="s">
        <v>398</v>
      </c>
      <c r="C51" s="14">
        <v>121</v>
      </c>
      <c r="D51" s="14">
        <v>52</v>
      </c>
      <c r="E51" s="29">
        <v>1.32692307692308</v>
      </c>
      <c r="F51" s="14">
        <v>1</v>
      </c>
      <c r="G51" s="14">
        <v>1</v>
      </c>
      <c r="H51" s="14">
        <v>8</v>
      </c>
      <c r="I51" s="14">
        <v>6</v>
      </c>
      <c r="J51" s="14">
        <v>8</v>
      </c>
      <c r="K51" s="14">
        <v>2</v>
      </c>
      <c r="L51" s="14">
        <v>0</v>
      </c>
      <c r="M51" s="14">
        <v>0</v>
      </c>
      <c r="N51" s="14">
        <v>0</v>
      </c>
      <c r="O51" s="14">
        <v>4</v>
      </c>
      <c r="P51" s="22">
        <v>9</v>
      </c>
    </row>
    <row r="52" spans="1:16" x14ac:dyDescent="0.3">
      <c r="A52" s="28" t="s">
        <v>399</v>
      </c>
      <c r="B52" s="28" t="s">
        <v>400</v>
      </c>
      <c r="C52" s="14">
        <v>0</v>
      </c>
      <c r="D52" s="14">
        <v>2</v>
      </c>
      <c r="E52" s="29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8" t="s">
        <v>401</v>
      </c>
      <c r="B53" s="28" t="s">
        <v>402</v>
      </c>
      <c r="C53" s="14">
        <v>66</v>
      </c>
      <c r="D53" s="14">
        <v>66</v>
      </c>
      <c r="E53" s="29">
        <v>0</v>
      </c>
      <c r="F53" s="14">
        <v>6</v>
      </c>
      <c r="G53" s="14">
        <v>5</v>
      </c>
      <c r="H53" s="14">
        <v>19</v>
      </c>
      <c r="I53" s="14">
        <v>15</v>
      </c>
      <c r="J53" s="14">
        <v>3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2">
        <v>14</v>
      </c>
    </row>
    <row r="54" spans="1:16" x14ac:dyDescent="0.3">
      <c r="A54" s="28" t="s">
        <v>403</v>
      </c>
      <c r="B54" s="28" t="s">
        <v>404</v>
      </c>
      <c r="C54" s="14">
        <v>8</v>
      </c>
      <c r="D54" s="14">
        <v>3</v>
      </c>
      <c r="E54" s="29">
        <v>1.6666666666666701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3">
      <c r="A55" s="28" t="s">
        <v>405</v>
      </c>
      <c r="B55" s="28" t="s">
        <v>406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8" t="s">
        <v>407</v>
      </c>
      <c r="B56" s="28" t="s">
        <v>408</v>
      </c>
      <c r="C56" s="14">
        <v>9</v>
      </c>
      <c r="D56" s="14">
        <v>15</v>
      </c>
      <c r="E56" s="29">
        <v>-0.4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0</v>
      </c>
    </row>
    <row r="57" spans="1:16" ht="20.399999999999999" x14ac:dyDescent="0.3">
      <c r="A57" s="28" t="s">
        <v>409</v>
      </c>
      <c r="B57" s="28" t="s">
        <v>410</v>
      </c>
      <c r="C57" s="14">
        <v>1</v>
      </c>
      <c r="D57" s="14">
        <v>4</v>
      </c>
      <c r="E57" s="29">
        <v>-0.75</v>
      </c>
      <c r="F57" s="14">
        <v>1</v>
      </c>
      <c r="G57" s="14">
        <v>0</v>
      </c>
      <c r="H57" s="14">
        <v>2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2</v>
      </c>
    </row>
    <row r="58" spans="1:16" ht="20.399999999999999" x14ac:dyDescent="0.3">
      <c r="A58" s="28" t="s">
        <v>411</v>
      </c>
      <c r="B58" s="28" t="s">
        <v>412</v>
      </c>
      <c r="C58" s="14">
        <v>2</v>
      </c>
      <c r="D58" s="14">
        <v>1</v>
      </c>
      <c r="E58" s="29">
        <v>1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8" t="s">
        <v>413</v>
      </c>
      <c r="B59" s="28" t="s">
        <v>414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</v>
      </c>
    </row>
    <row r="60" spans="1:16" ht="20.399999999999999" x14ac:dyDescent="0.3">
      <c r="A60" s="28" t="s">
        <v>415</v>
      </c>
      <c r="B60" s="28" t="s">
        <v>416</v>
      </c>
      <c r="C60" s="14">
        <v>1</v>
      </c>
      <c r="D60" s="14">
        <v>1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20.399999999999999" x14ac:dyDescent="0.3">
      <c r="A61" s="28" t="s">
        <v>417</v>
      </c>
      <c r="B61" s="28" t="s">
        <v>418</v>
      </c>
      <c r="C61" s="14">
        <v>5</v>
      </c>
      <c r="D61" s="14">
        <v>3</v>
      </c>
      <c r="E61" s="29">
        <v>0.66666666666666696</v>
      </c>
      <c r="F61" s="14">
        <v>0</v>
      </c>
      <c r="G61" s="14">
        <v>0</v>
      </c>
      <c r="H61" s="14">
        <v>4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4</v>
      </c>
    </row>
    <row r="62" spans="1:16" x14ac:dyDescent="0.3">
      <c r="A62" s="28" t="s">
        <v>419</v>
      </c>
      <c r="B62" s="28" t="s">
        <v>420</v>
      </c>
      <c r="C62" s="14">
        <v>7</v>
      </c>
      <c r="D62" s="14">
        <v>5</v>
      </c>
      <c r="E62" s="29">
        <v>0.4</v>
      </c>
      <c r="F62" s="14">
        <v>0</v>
      </c>
      <c r="G62" s="14">
        <v>0</v>
      </c>
      <c r="H62" s="14">
        <v>2</v>
      </c>
      <c r="I62" s="14">
        <v>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6</v>
      </c>
    </row>
    <row r="63" spans="1:16" ht="20.399999999999999" x14ac:dyDescent="0.3">
      <c r="A63" s="28" t="s">
        <v>421</v>
      </c>
      <c r="B63" s="28" t="s">
        <v>422</v>
      </c>
      <c r="C63" s="14">
        <v>15</v>
      </c>
      <c r="D63" s="14">
        <v>34</v>
      </c>
      <c r="E63" s="29">
        <v>-0.55882352941176505</v>
      </c>
      <c r="F63" s="14">
        <v>1</v>
      </c>
      <c r="G63" s="14">
        <v>0</v>
      </c>
      <c r="H63" s="14">
        <v>10</v>
      </c>
      <c r="I63" s="14">
        <v>12</v>
      </c>
      <c r="J63" s="14">
        <v>1</v>
      </c>
      <c r="K63" s="14">
        <v>4</v>
      </c>
      <c r="L63" s="14">
        <v>0</v>
      </c>
      <c r="M63" s="14">
        <v>0</v>
      </c>
      <c r="N63" s="14">
        <v>5</v>
      </c>
      <c r="O63" s="14">
        <v>1</v>
      </c>
      <c r="P63" s="22">
        <v>15</v>
      </c>
    </row>
    <row r="64" spans="1:16" ht="20.399999999999999" x14ac:dyDescent="0.3">
      <c r="A64" s="28" t="s">
        <v>423</v>
      </c>
      <c r="B64" s="28" t="s">
        <v>424</v>
      </c>
      <c r="C64" s="14">
        <v>5</v>
      </c>
      <c r="D64" s="14">
        <v>8</v>
      </c>
      <c r="E64" s="29">
        <v>-0.375</v>
      </c>
      <c r="F64" s="14">
        <v>0</v>
      </c>
      <c r="G64" s="14">
        <v>1</v>
      </c>
      <c r="H64" s="14">
        <v>0</v>
      </c>
      <c r="I64" s="14">
        <v>1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2">
        <v>1</v>
      </c>
    </row>
    <row r="65" spans="1:16" ht="20.399999999999999" x14ac:dyDescent="0.3">
      <c r="A65" s="28" t="s">
        <v>425</v>
      </c>
      <c r="B65" s="28" t="s">
        <v>426</v>
      </c>
      <c r="C65" s="14">
        <v>4</v>
      </c>
      <c r="D65" s="14">
        <v>2</v>
      </c>
      <c r="E65" s="29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1</v>
      </c>
    </row>
    <row r="66" spans="1:16" ht="30.6" x14ac:dyDescent="0.3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1</v>
      </c>
    </row>
    <row r="67" spans="1:16" ht="30.6" x14ac:dyDescent="0.3">
      <c r="A67" s="28" t="s">
        <v>429</v>
      </c>
      <c r="B67" s="28" t="s">
        <v>430</v>
      </c>
      <c r="C67" s="14">
        <v>3</v>
      </c>
      <c r="D67" s="14">
        <v>2</v>
      </c>
      <c r="E67" s="29">
        <v>0.5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8" t="s">
        <v>433</v>
      </c>
      <c r="B69" s="28" t="s">
        <v>434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8" t="s">
        <v>439</v>
      </c>
      <c r="B72" s="189"/>
      <c r="C72" s="25">
        <v>5</v>
      </c>
      <c r="D72" s="25">
        <v>8</v>
      </c>
      <c r="E72" s="26">
        <v>-0.375</v>
      </c>
      <c r="F72" s="25">
        <v>0</v>
      </c>
      <c r="G72" s="25">
        <v>0</v>
      </c>
      <c r="H72" s="25">
        <v>1</v>
      </c>
      <c r="I72" s="25">
        <v>1</v>
      </c>
      <c r="J72" s="25">
        <v>0</v>
      </c>
      <c r="K72" s="25">
        <v>0</v>
      </c>
      <c r="L72" s="25">
        <v>1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3">
      <c r="A73" s="28" t="s">
        <v>440</v>
      </c>
      <c r="B73" s="28" t="s">
        <v>441</v>
      </c>
      <c r="C73" s="14">
        <v>5</v>
      </c>
      <c r="D73" s="14">
        <v>8</v>
      </c>
      <c r="E73" s="29">
        <v>-0.375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3">
      <c r="A74" s="188" t="s">
        <v>442</v>
      </c>
      <c r="B74" s="189"/>
      <c r="C74" s="25">
        <v>46</v>
      </c>
      <c r="D74" s="25">
        <v>53</v>
      </c>
      <c r="E74" s="26">
        <v>-0.13207547169811301</v>
      </c>
      <c r="F74" s="25">
        <v>4</v>
      </c>
      <c r="G74" s="25">
        <v>2</v>
      </c>
      <c r="H74" s="25">
        <v>9</v>
      </c>
      <c r="I74" s="25">
        <v>14</v>
      </c>
      <c r="J74" s="25">
        <v>0</v>
      </c>
      <c r="K74" s="25">
        <v>0</v>
      </c>
      <c r="L74" s="25">
        <v>0</v>
      </c>
      <c r="M74" s="25">
        <v>4</v>
      </c>
      <c r="N74" s="25">
        <v>0</v>
      </c>
      <c r="O74" s="25">
        <v>0</v>
      </c>
      <c r="P74" s="27">
        <v>20</v>
      </c>
    </row>
    <row r="75" spans="1:16" x14ac:dyDescent="0.3">
      <c r="A75" s="28" t="s">
        <v>443</v>
      </c>
      <c r="B75" s="28" t="s">
        <v>444</v>
      </c>
      <c r="C75" s="14">
        <v>15</v>
      </c>
      <c r="D75" s="14">
        <v>28</v>
      </c>
      <c r="E75" s="29">
        <v>-0.46428571428571402</v>
      </c>
      <c r="F75" s="14">
        <v>0</v>
      </c>
      <c r="G75" s="14">
        <v>1</v>
      </c>
      <c r="H75" s="14">
        <v>7</v>
      </c>
      <c r="I75" s="14">
        <v>10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6</v>
      </c>
    </row>
    <row r="76" spans="1:16" ht="30.6" x14ac:dyDescent="0.3">
      <c r="A76" s="28" t="s">
        <v>445</v>
      </c>
      <c r="B76" s="28" t="s">
        <v>446</v>
      </c>
      <c r="C76" s="14">
        <v>1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8" t="s">
        <v>447</v>
      </c>
      <c r="B77" s="28" t="s">
        <v>448</v>
      </c>
      <c r="C77" s="14">
        <v>18</v>
      </c>
      <c r="D77" s="14">
        <v>14</v>
      </c>
      <c r="E77" s="29">
        <v>0.28571428571428598</v>
      </c>
      <c r="F77" s="14">
        <v>2</v>
      </c>
      <c r="G77" s="14">
        <v>0</v>
      </c>
      <c r="H77" s="14">
        <v>1</v>
      </c>
      <c r="I77" s="14">
        <v>1</v>
      </c>
      <c r="J77" s="14">
        <v>0</v>
      </c>
      <c r="K77" s="14">
        <v>0</v>
      </c>
      <c r="L77" s="14">
        <v>0</v>
      </c>
      <c r="M77" s="14">
        <v>4</v>
      </c>
      <c r="N77" s="14">
        <v>0</v>
      </c>
      <c r="O77" s="14">
        <v>0</v>
      </c>
      <c r="P77" s="22">
        <v>6</v>
      </c>
    </row>
    <row r="78" spans="1:16" x14ac:dyDescent="0.3">
      <c r="A78" s="28" t="s">
        <v>449</v>
      </c>
      <c r="B78" s="28" t="s">
        <v>450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8" t="s">
        <v>451</v>
      </c>
      <c r="B79" s="28" t="s">
        <v>452</v>
      </c>
      <c r="C79" s="14">
        <v>8</v>
      </c>
      <c r="D79" s="14">
        <v>7</v>
      </c>
      <c r="E79" s="29">
        <v>0.14285714285714299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7</v>
      </c>
    </row>
    <row r="80" spans="1:16" ht="30.6" x14ac:dyDescent="0.3">
      <c r="A80" s="28" t="s">
        <v>453</v>
      </c>
      <c r="B80" s="28" t="s">
        <v>454</v>
      </c>
      <c r="C80" s="14">
        <v>1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8" t="s">
        <v>455</v>
      </c>
      <c r="B81" s="28" t="s">
        <v>456</v>
      </c>
      <c r="C81" s="14">
        <v>3</v>
      </c>
      <c r="D81" s="14">
        <v>4</v>
      </c>
      <c r="E81" s="29">
        <v>-0.25</v>
      </c>
      <c r="F81" s="14">
        <v>2</v>
      </c>
      <c r="G81" s="14">
        <v>1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1</v>
      </c>
    </row>
    <row r="82" spans="1:16" x14ac:dyDescent="0.3">
      <c r="A82" s="188" t="s">
        <v>457</v>
      </c>
      <c r="B82" s="189"/>
      <c r="C82" s="25">
        <v>100</v>
      </c>
      <c r="D82" s="25">
        <v>96</v>
      </c>
      <c r="E82" s="26">
        <v>4.1666666666666699E-2</v>
      </c>
      <c r="F82" s="25">
        <v>1</v>
      </c>
      <c r="G82" s="25">
        <v>1</v>
      </c>
      <c r="H82" s="25">
        <v>5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3</v>
      </c>
    </row>
    <row r="83" spans="1:16" x14ac:dyDescent="0.3">
      <c r="A83" s="28" t="s">
        <v>458</v>
      </c>
      <c r="B83" s="28" t="s">
        <v>459</v>
      </c>
      <c r="C83" s="14">
        <v>26</v>
      </c>
      <c r="D83" s="14">
        <v>22</v>
      </c>
      <c r="E83" s="29">
        <v>0.18181818181818199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3">
      <c r="A84" s="28" t="s">
        <v>460</v>
      </c>
      <c r="B84" s="28" t="s">
        <v>461</v>
      </c>
      <c r="C84" s="14">
        <v>74</v>
      </c>
      <c r="D84" s="14">
        <v>74</v>
      </c>
      <c r="E84" s="29">
        <v>0</v>
      </c>
      <c r="F84" s="14">
        <v>1</v>
      </c>
      <c r="G84" s="14">
        <v>1</v>
      </c>
      <c r="H84" s="14">
        <v>3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3</v>
      </c>
    </row>
    <row r="85" spans="1:16" x14ac:dyDescent="0.3">
      <c r="A85" s="188" t="s">
        <v>462</v>
      </c>
      <c r="B85" s="189"/>
      <c r="C85" s="25">
        <v>419</v>
      </c>
      <c r="D85" s="25">
        <v>390</v>
      </c>
      <c r="E85" s="26">
        <v>7.43589743589744E-2</v>
      </c>
      <c r="F85" s="25">
        <v>10</v>
      </c>
      <c r="G85" s="25">
        <v>2</v>
      </c>
      <c r="H85" s="25">
        <v>137</v>
      </c>
      <c r="I85" s="25">
        <v>104</v>
      </c>
      <c r="J85" s="25">
        <v>0</v>
      </c>
      <c r="K85" s="25">
        <v>0</v>
      </c>
      <c r="L85" s="25">
        <v>0</v>
      </c>
      <c r="M85" s="25">
        <v>0</v>
      </c>
      <c r="N85" s="25">
        <v>36</v>
      </c>
      <c r="O85" s="25">
        <v>0</v>
      </c>
      <c r="P85" s="27">
        <v>98</v>
      </c>
    </row>
    <row r="86" spans="1:16" x14ac:dyDescent="0.3">
      <c r="A86" s="28" t="s">
        <v>463</v>
      </c>
      <c r="B86" s="28" t="s">
        <v>464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8" t="s">
        <v>467</v>
      </c>
      <c r="B88" s="28" t="s">
        <v>468</v>
      </c>
      <c r="C88" s="14">
        <v>1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8" t="s">
        <v>469</v>
      </c>
      <c r="B89" s="28" t="s">
        <v>470</v>
      </c>
      <c r="C89" s="14">
        <v>12</v>
      </c>
      <c r="D89" s="14">
        <v>11</v>
      </c>
      <c r="E89" s="29">
        <v>9.0909090909090898E-2</v>
      </c>
      <c r="F89" s="14">
        <v>1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1</v>
      </c>
    </row>
    <row r="90" spans="1:16" ht="20.399999999999999" x14ac:dyDescent="0.3">
      <c r="A90" s="28" t="s">
        <v>471</v>
      </c>
      <c r="B90" s="28" t="s">
        <v>472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8" t="s">
        <v>473</v>
      </c>
      <c r="B91" s="28" t="s">
        <v>474</v>
      </c>
      <c r="C91" s="14">
        <v>0</v>
      </c>
      <c r="D91" s="14">
        <v>9</v>
      </c>
      <c r="E91" s="29">
        <v>-1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8" t="s">
        <v>475</v>
      </c>
      <c r="B92" s="28" t="s">
        <v>476</v>
      </c>
      <c r="C92" s="14">
        <v>99</v>
      </c>
      <c r="D92" s="14">
        <v>21</v>
      </c>
      <c r="E92" s="29">
        <v>3.71428571428571</v>
      </c>
      <c r="F92" s="14">
        <v>1</v>
      </c>
      <c r="G92" s="14">
        <v>0</v>
      </c>
      <c r="H92" s="14">
        <v>3</v>
      </c>
      <c r="I92" s="14">
        <v>10</v>
      </c>
      <c r="J92" s="14">
        <v>0</v>
      </c>
      <c r="K92" s="14">
        <v>0</v>
      </c>
      <c r="L92" s="14">
        <v>0</v>
      </c>
      <c r="M92" s="14">
        <v>0</v>
      </c>
      <c r="N92" s="14">
        <v>35</v>
      </c>
      <c r="O92" s="14">
        <v>0</v>
      </c>
      <c r="P92" s="22">
        <v>23</v>
      </c>
    </row>
    <row r="93" spans="1:16" x14ac:dyDescent="0.3">
      <c r="A93" s="28" t="s">
        <v>477</v>
      </c>
      <c r="B93" s="28" t="s">
        <v>478</v>
      </c>
      <c r="C93" s="14">
        <v>11</v>
      </c>
      <c r="D93" s="14">
        <v>6</v>
      </c>
      <c r="E93" s="29">
        <v>0.83333333333333304</v>
      </c>
      <c r="F93" s="14">
        <v>0</v>
      </c>
      <c r="G93" s="14">
        <v>0</v>
      </c>
      <c r="H93" s="14">
        <v>5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2</v>
      </c>
    </row>
    <row r="94" spans="1:16" x14ac:dyDescent="0.3">
      <c r="A94" s="28" t="s">
        <v>479</v>
      </c>
      <c r="B94" s="28" t="s">
        <v>480</v>
      </c>
      <c r="C94" s="14">
        <v>296</v>
      </c>
      <c r="D94" s="14">
        <v>343</v>
      </c>
      <c r="E94" s="29">
        <v>-0.13702623906705499</v>
      </c>
      <c r="F94" s="14">
        <v>7</v>
      </c>
      <c r="G94" s="14">
        <v>2</v>
      </c>
      <c r="H94" s="14">
        <v>127</v>
      </c>
      <c r="I94" s="14">
        <v>93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2">
        <v>72</v>
      </c>
    </row>
    <row r="95" spans="1:16" ht="20.399999999999999" x14ac:dyDescent="0.3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8" t="s">
        <v>483</v>
      </c>
      <c r="B96" s="28" t="s">
        <v>484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8" t="s">
        <v>485</v>
      </c>
      <c r="B97" s="189"/>
      <c r="C97" s="25">
        <v>3170</v>
      </c>
      <c r="D97" s="25">
        <v>2834</v>
      </c>
      <c r="E97" s="26">
        <v>0.118560338743825</v>
      </c>
      <c r="F97" s="25">
        <v>95</v>
      </c>
      <c r="G97" s="25">
        <v>74</v>
      </c>
      <c r="H97" s="25">
        <v>784</v>
      </c>
      <c r="I97" s="25">
        <v>734</v>
      </c>
      <c r="J97" s="25">
        <v>1</v>
      </c>
      <c r="K97" s="25">
        <v>1</v>
      </c>
      <c r="L97" s="25">
        <v>0</v>
      </c>
      <c r="M97" s="25">
        <v>2</v>
      </c>
      <c r="N97" s="25">
        <v>9</v>
      </c>
      <c r="O97" s="25">
        <v>41</v>
      </c>
      <c r="P97" s="27">
        <v>584</v>
      </c>
    </row>
    <row r="98" spans="1:16" x14ac:dyDescent="0.3">
      <c r="A98" s="28" t="s">
        <v>486</v>
      </c>
      <c r="B98" s="28" t="s">
        <v>487</v>
      </c>
      <c r="C98" s="14">
        <v>492</v>
      </c>
      <c r="D98" s="14">
        <v>370</v>
      </c>
      <c r="E98" s="29">
        <v>0.32972972972973003</v>
      </c>
      <c r="F98" s="14">
        <v>25</v>
      </c>
      <c r="G98" s="14">
        <v>17</v>
      </c>
      <c r="H98" s="14">
        <v>108</v>
      </c>
      <c r="I98" s="14">
        <v>113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0</v>
      </c>
      <c r="P98" s="22">
        <v>85</v>
      </c>
    </row>
    <row r="99" spans="1:16" x14ac:dyDescent="0.3">
      <c r="A99" s="28" t="s">
        <v>488</v>
      </c>
      <c r="B99" s="28" t="s">
        <v>489</v>
      </c>
      <c r="C99" s="14">
        <v>480</v>
      </c>
      <c r="D99" s="14">
        <v>409</v>
      </c>
      <c r="E99" s="29">
        <v>0.17359413202933999</v>
      </c>
      <c r="F99" s="14">
        <v>26</v>
      </c>
      <c r="G99" s="14">
        <v>19</v>
      </c>
      <c r="H99" s="14">
        <v>154</v>
      </c>
      <c r="I99" s="14">
        <v>102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</v>
      </c>
      <c r="P99" s="22">
        <v>113</v>
      </c>
    </row>
    <row r="100" spans="1:16" ht="30.6" x14ac:dyDescent="0.3">
      <c r="A100" s="28" t="s">
        <v>490</v>
      </c>
      <c r="B100" s="28" t="s">
        <v>491</v>
      </c>
      <c r="C100" s="14">
        <v>37</v>
      </c>
      <c r="D100" s="14">
        <v>45</v>
      </c>
      <c r="E100" s="29">
        <v>-0.17777777777777801</v>
      </c>
      <c r="F100" s="14">
        <v>4</v>
      </c>
      <c r="G100" s="14">
        <v>2</v>
      </c>
      <c r="H100" s="14">
        <v>60</v>
      </c>
      <c r="I100" s="14">
        <v>69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</v>
      </c>
      <c r="P100" s="22">
        <v>30</v>
      </c>
    </row>
    <row r="101" spans="1:16" ht="20.399999999999999" x14ac:dyDescent="0.3">
      <c r="A101" s="28" t="s">
        <v>492</v>
      </c>
      <c r="B101" s="28" t="s">
        <v>493</v>
      </c>
      <c r="C101" s="14">
        <v>242</v>
      </c>
      <c r="D101" s="14">
        <v>185</v>
      </c>
      <c r="E101" s="29">
        <v>0.30810810810810801</v>
      </c>
      <c r="F101" s="14">
        <v>8</v>
      </c>
      <c r="G101" s="14">
        <v>5</v>
      </c>
      <c r="H101" s="14">
        <v>69</v>
      </c>
      <c r="I101" s="14">
        <v>62</v>
      </c>
      <c r="J101" s="14">
        <v>1</v>
      </c>
      <c r="K101" s="14">
        <v>1</v>
      </c>
      <c r="L101" s="14">
        <v>0</v>
      </c>
      <c r="M101" s="14">
        <v>0</v>
      </c>
      <c r="N101" s="14">
        <v>0</v>
      </c>
      <c r="O101" s="14">
        <v>22</v>
      </c>
      <c r="P101" s="22">
        <v>57</v>
      </c>
    </row>
    <row r="102" spans="1:16" x14ac:dyDescent="0.3">
      <c r="A102" s="28" t="s">
        <v>494</v>
      </c>
      <c r="B102" s="28" t="s">
        <v>495</v>
      </c>
      <c r="C102" s="14">
        <v>42</v>
      </c>
      <c r="D102" s="14">
        <v>26</v>
      </c>
      <c r="E102" s="29">
        <v>0.61538461538461497</v>
      </c>
      <c r="F102" s="14">
        <v>0</v>
      </c>
      <c r="G102" s="14">
        <v>0</v>
      </c>
      <c r="H102" s="14">
        <v>6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1</v>
      </c>
    </row>
    <row r="103" spans="1:16" x14ac:dyDescent="0.3">
      <c r="A103" s="28" t="s">
        <v>496</v>
      </c>
      <c r="B103" s="28" t="s">
        <v>497</v>
      </c>
      <c r="C103" s="14">
        <v>40</v>
      </c>
      <c r="D103" s="14">
        <v>44</v>
      </c>
      <c r="E103" s="29">
        <v>-9.0909090909090898E-2</v>
      </c>
      <c r="F103" s="14">
        <v>5</v>
      </c>
      <c r="G103" s="14">
        <v>4</v>
      </c>
      <c r="H103" s="14">
        <v>15</v>
      </c>
      <c r="I103" s="14">
        <v>14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19</v>
      </c>
    </row>
    <row r="104" spans="1:16" x14ac:dyDescent="0.3">
      <c r="A104" s="28" t="s">
        <v>498</v>
      </c>
      <c r="B104" s="28" t="s">
        <v>499</v>
      </c>
      <c r="C104" s="14">
        <v>83</v>
      </c>
      <c r="D104" s="14">
        <v>108</v>
      </c>
      <c r="E104" s="29">
        <v>-0.23148148148148101</v>
      </c>
      <c r="F104" s="14">
        <v>0</v>
      </c>
      <c r="G104" s="14">
        <v>0</v>
      </c>
      <c r="H104" s="14">
        <v>9</v>
      </c>
      <c r="I104" s="14">
        <v>5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4</v>
      </c>
    </row>
    <row r="105" spans="1:16" x14ac:dyDescent="0.3">
      <c r="A105" s="28" t="s">
        <v>500</v>
      </c>
      <c r="B105" s="28" t="s">
        <v>501</v>
      </c>
      <c r="C105" s="14">
        <v>1057</v>
      </c>
      <c r="D105" s="14">
        <v>1014</v>
      </c>
      <c r="E105" s="29">
        <v>4.2406311637080897E-2</v>
      </c>
      <c r="F105" s="14">
        <v>10</v>
      </c>
      <c r="G105" s="14">
        <v>10</v>
      </c>
      <c r="H105" s="14">
        <v>221</v>
      </c>
      <c r="I105" s="14">
        <v>191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3</v>
      </c>
      <c r="P105" s="22">
        <v>126</v>
      </c>
    </row>
    <row r="106" spans="1:16" ht="20.399999999999999" x14ac:dyDescent="0.3">
      <c r="A106" s="28" t="s">
        <v>502</v>
      </c>
      <c r="B106" s="28" t="s">
        <v>503</v>
      </c>
      <c r="C106" s="14">
        <v>166</v>
      </c>
      <c r="D106" s="14">
        <v>174</v>
      </c>
      <c r="E106" s="29">
        <v>-4.5977011494252901E-2</v>
      </c>
      <c r="F106" s="14">
        <v>0</v>
      </c>
      <c r="G106" s="14">
        <v>0</v>
      </c>
      <c r="H106" s="14">
        <v>40</v>
      </c>
      <c r="I106" s="14">
        <v>29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2">
        <v>21</v>
      </c>
    </row>
    <row r="107" spans="1:16" ht="20.399999999999999" x14ac:dyDescent="0.3">
      <c r="A107" s="28" t="s">
        <v>504</v>
      </c>
      <c r="B107" s="28" t="s">
        <v>505</v>
      </c>
      <c r="C107" s="14">
        <v>46</v>
      </c>
      <c r="D107" s="14">
        <v>50</v>
      </c>
      <c r="E107" s="29">
        <v>-0.08</v>
      </c>
      <c r="F107" s="14">
        <v>1</v>
      </c>
      <c r="G107" s="14">
        <v>1</v>
      </c>
      <c r="H107" s="14">
        <v>1</v>
      </c>
      <c r="I107" s="14">
        <v>19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24</v>
      </c>
    </row>
    <row r="108" spans="1:16" x14ac:dyDescent="0.3">
      <c r="A108" s="28" t="s">
        <v>506</v>
      </c>
      <c r="B108" s="28" t="s">
        <v>507</v>
      </c>
      <c r="C108" s="14">
        <v>17</v>
      </c>
      <c r="D108" s="14">
        <v>8</v>
      </c>
      <c r="E108" s="29">
        <v>1.125</v>
      </c>
      <c r="F108" s="14">
        <v>0</v>
      </c>
      <c r="G108" s="14">
        <v>0</v>
      </c>
      <c r="H108" s="14">
        <v>4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1</v>
      </c>
    </row>
    <row r="109" spans="1:16" x14ac:dyDescent="0.3">
      <c r="A109" s="28" t="s">
        <v>508</v>
      </c>
      <c r="B109" s="28" t="s">
        <v>509</v>
      </c>
      <c r="C109" s="14">
        <v>6</v>
      </c>
      <c r="D109" s="14">
        <v>8</v>
      </c>
      <c r="E109" s="29">
        <v>-0.25</v>
      </c>
      <c r="F109" s="14">
        <v>0</v>
      </c>
      <c r="G109" s="14">
        <v>0</v>
      </c>
      <c r="H109" s="14">
        <v>12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0</v>
      </c>
    </row>
    <row r="110" spans="1:16" ht="20.399999999999999" x14ac:dyDescent="0.3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8" t="s">
        <v>512</v>
      </c>
      <c r="B111" s="28" t="s">
        <v>513</v>
      </c>
      <c r="C111" s="14">
        <v>399</v>
      </c>
      <c r="D111" s="14">
        <v>345</v>
      </c>
      <c r="E111" s="29">
        <v>0.15652173913043499</v>
      </c>
      <c r="F111" s="14">
        <v>13</v>
      </c>
      <c r="G111" s="14">
        <v>14</v>
      </c>
      <c r="H111" s="14">
        <v>46</v>
      </c>
      <c r="I111" s="14">
        <v>76</v>
      </c>
      <c r="J111" s="14">
        <v>0</v>
      </c>
      <c r="K111" s="14">
        <v>0</v>
      </c>
      <c r="L111" s="14">
        <v>0</v>
      </c>
      <c r="M111" s="14">
        <v>1</v>
      </c>
      <c r="N111" s="14">
        <v>0</v>
      </c>
      <c r="O111" s="14">
        <v>1</v>
      </c>
      <c r="P111" s="22">
        <v>78</v>
      </c>
    </row>
    <row r="112" spans="1:16" ht="20.399999999999999" x14ac:dyDescent="0.3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8" t="s">
        <v>516</v>
      </c>
      <c r="B113" s="28" t="s">
        <v>517</v>
      </c>
      <c r="C113" s="14">
        <v>1</v>
      </c>
      <c r="D113" s="14">
        <v>2</v>
      </c>
      <c r="E113" s="29">
        <v>-0.5</v>
      </c>
      <c r="F113" s="14">
        <v>2</v>
      </c>
      <c r="G113" s="14">
        <v>1</v>
      </c>
      <c r="H113" s="14">
        <v>3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2</v>
      </c>
    </row>
    <row r="114" spans="1:16" x14ac:dyDescent="0.3">
      <c r="A114" s="28" t="s">
        <v>518</v>
      </c>
      <c r="B114" s="28" t="s">
        <v>519</v>
      </c>
      <c r="C114" s="14">
        <v>14</v>
      </c>
      <c r="D114" s="14">
        <v>16</v>
      </c>
      <c r="E114" s="29">
        <v>-0.125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8" t="s">
        <v>520</v>
      </c>
      <c r="B115" s="28" t="s">
        <v>521</v>
      </c>
      <c r="C115" s="14">
        <v>3</v>
      </c>
      <c r="D115" s="14">
        <v>1</v>
      </c>
      <c r="E115" s="29">
        <v>2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8" t="s">
        <v>522</v>
      </c>
      <c r="B116" s="28" t="s">
        <v>523</v>
      </c>
      <c r="C116" s="14">
        <v>1</v>
      </c>
      <c r="D116" s="14">
        <v>3</v>
      </c>
      <c r="E116" s="29">
        <v>-0.66666666666666696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2</v>
      </c>
    </row>
    <row r="117" spans="1:16" ht="20.399999999999999" x14ac:dyDescent="0.3">
      <c r="A117" s="28" t="s">
        <v>524</v>
      </c>
      <c r="B117" s="28" t="s">
        <v>525</v>
      </c>
      <c r="C117" s="14">
        <v>0</v>
      </c>
      <c r="D117" s="14">
        <v>2</v>
      </c>
      <c r="E117" s="29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8" t="s">
        <v>526</v>
      </c>
      <c r="B118" s="28" t="s">
        <v>527</v>
      </c>
      <c r="C118" s="14">
        <v>1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8" t="s">
        <v>528</v>
      </c>
      <c r="B119" s="28" t="s">
        <v>529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8" t="s">
        <v>530</v>
      </c>
      <c r="B120" s="28" t="s">
        <v>531</v>
      </c>
      <c r="C120" s="14">
        <v>4</v>
      </c>
      <c r="D120" s="14">
        <v>1</v>
      </c>
      <c r="E120" s="29">
        <v>3</v>
      </c>
      <c r="F120" s="14">
        <v>0</v>
      </c>
      <c r="G120" s="14">
        <v>0</v>
      </c>
      <c r="H120" s="14">
        <v>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8" t="s">
        <v>532</v>
      </c>
      <c r="B121" s="28" t="s">
        <v>533</v>
      </c>
      <c r="C121" s="14">
        <v>24</v>
      </c>
      <c r="D121" s="14">
        <v>15</v>
      </c>
      <c r="E121" s="29">
        <v>0.6</v>
      </c>
      <c r="F121" s="14">
        <v>1</v>
      </c>
      <c r="G121" s="14">
        <v>1</v>
      </c>
      <c r="H121" s="14">
        <v>13</v>
      </c>
      <c r="I121" s="14">
        <v>17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18</v>
      </c>
    </row>
    <row r="122" spans="1:16" x14ac:dyDescent="0.3">
      <c r="A122" s="28" t="s">
        <v>534</v>
      </c>
      <c r="B122" s="28" t="s">
        <v>535</v>
      </c>
      <c r="C122" s="14">
        <v>8</v>
      </c>
      <c r="D122" s="14">
        <v>1</v>
      </c>
      <c r="E122" s="29">
        <v>7</v>
      </c>
      <c r="F122" s="14">
        <v>0</v>
      </c>
      <c r="G122" s="14">
        <v>0</v>
      </c>
      <c r="H122" s="14">
        <v>14</v>
      </c>
      <c r="I122" s="14">
        <v>17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1</v>
      </c>
    </row>
    <row r="123" spans="1:16" x14ac:dyDescent="0.3">
      <c r="A123" s="28" t="s">
        <v>536</v>
      </c>
      <c r="B123" s="28" t="s">
        <v>537</v>
      </c>
      <c r="C123" s="14">
        <v>1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8" t="s">
        <v>542</v>
      </c>
      <c r="B126" s="28" t="s">
        <v>543</v>
      </c>
      <c r="C126" s="14">
        <v>4</v>
      </c>
      <c r="D126" s="14">
        <v>4</v>
      </c>
      <c r="E126" s="29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0.399999999999999" x14ac:dyDescent="0.3">
      <c r="A127" s="28" t="s">
        <v>544</v>
      </c>
      <c r="B127" s="28" t="s">
        <v>545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8" t="s">
        <v>546</v>
      </c>
      <c r="B128" s="28" t="s">
        <v>547</v>
      </c>
      <c r="C128" s="14">
        <v>2</v>
      </c>
      <c r="D128" s="14">
        <v>3</v>
      </c>
      <c r="E128" s="29">
        <v>-0.33333333333333298</v>
      </c>
      <c r="F128" s="14">
        <v>0</v>
      </c>
      <c r="G128" s="14">
        <v>0</v>
      </c>
      <c r="H128" s="14">
        <v>4</v>
      </c>
      <c r="I128" s="14">
        <v>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2</v>
      </c>
    </row>
    <row r="129" spans="1:16" ht="20.399999999999999" x14ac:dyDescent="0.3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8" t="s">
        <v>550</v>
      </c>
      <c r="B130" s="28" t="s">
        <v>551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8" t="s">
        <v>552</v>
      </c>
      <c r="B131" s="189"/>
      <c r="C131" s="25">
        <v>12</v>
      </c>
      <c r="D131" s="25">
        <v>5</v>
      </c>
      <c r="E131" s="26">
        <v>1.4</v>
      </c>
      <c r="F131" s="25">
        <v>0</v>
      </c>
      <c r="G131" s="25">
        <v>0</v>
      </c>
      <c r="H131" s="25">
        <v>5</v>
      </c>
      <c r="I131" s="25">
        <v>3</v>
      </c>
      <c r="J131" s="25">
        <v>0</v>
      </c>
      <c r="K131" s="25">
        <v>0</v>
      </c>
      <c r="L131" s="25">
        <v>0</v>
      </c>
      <c r="M131" s="25">
        <v>0</v>
      </c>
      <c r="N131" s="25">
        <v>5</v>
      </c>
      <c r="O131" s="25">
        <v>0</v>
      </c>
      <c r="P131" s="27">
        <v>3</v>
      </c>
    </row>
    <row r="132" spans="1:16" x14ac:dyDescent="0.3">
      <c r="A132" s="28" t="s">
        <v>553</v>
      </c>
      <c r="B132" s="28" t="s">
        <v>554</v>
      </c>
      <c r="C132" s="14">
        <v>2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2</v>
      </c>
    </row>
    <row r="133" spans="1:16" x14ac:dyDescent="0.3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8" t="s">
        <v>557</v>
      </c>
      <c r="B134" s="28" t="s">
        <v>558</v>
      </c>
      <c r="C134" s="14">
        <v>8</v>
      </c>
      <c r="D134" s="14">
        <v>5</v>
      </c>
      <c r="E134" s="29">
        <v>0.6</v>
      </c>
      <c r="F134" s="14">
        <v>0</v>
      </c>
      <c r="G134" s="14">
        <v>0</v>
      </c>
      <c r="H134" s="14">
        <v>4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1</v>
      </c>
    </row>
    <row r="135" spans="1:16" x14ac:dyDescent="0.3">
      <c r="A135" s="28" t="s">
        <v>559</v>
      </c>
      <c r="B135" s="28" t="s">
        <v>560</v>
      </c>
      <c r="C135" s="14">
        <v>2</v>
      </c>
      <c r="D135" s="14">
        <v>0</v>
      </c>
      <c r="E135" s="29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4</v>
      </c>
      <c r="O135" s="14">
        <v>0</v>
      </c>
      <c r="P135" s="22">
        <v>0</v>
      </c>
    </row>
    <row r="136" spans="1:16" x14ac:dyDescent="0.3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8" t="s">
        <v>563</v>
      </c>
      <c r="B137" s="189"/>
      <c r="C137" s="25">
        <v>1</v>
      </c>
      <c r="D137" s="25">
        <v>5</v>
      </c>
      <c r="E137" s="26">
        <v>-0.8</v>
      </c>
      <c r="F137" s="25">
        <v>0</v>
      </c>
      <c r="G137" s="25">
        <v>0</v>
      </c>
      <c r="H137" s="25">
        <v>0</v>
      </c>
      <c r="I137" s="25">
        <v>7</v>
      </c>
      <c r="J137" s="25">
        <v>0</v>
      </c>
      <c r="K137" s="25">
        <v>1</v>
      </c>
      <c r="L137" s="25">
        <v>0</v>
      </c>
      <c r="M137" s="25">
        <v>0</v>
      </c>
      <c r="N137" s="25">
        <v>0</v>
      </c>
      <c r="O137" s="25">
        <v>0</v>
      </c>
      <c r="P137" s="27">
        <v>0</v>
      </c>
    </row>
    <row r="138" spans="1:16" ht="20.399999999999999" x14ac:dyDescent="0.3">
      <c r="A138" s="28" t="s">
        <v>564</v>
      </c>
      <c r="B138" s="28" t="s">
        <v>565</v>
      </c>
      <c r="C138" s="14">
        <v>0</v>
      </c>
      <c r="D138" s="14">
        <v>1</v>
      </c>
      <c r="E138" s="29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8" t="s">
        <v>566</v>
      </c>
      <c r="B139" s="28" t="s">
        <v>567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8" t="s">
        <v>568</v>
      </c>
      <c r="B140" s="28" t="s">
        <v>569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8" t="s">
        <v>572</v>
      </c>
      <c r="B142" s="28" t="s">
        <v>573</v>
      </c>
      <c r="C142" s="14">
        <v>1</v>
      </c>
      <c r="D142" s="14">
        <v>4</v>
      </c>
      <c r="E142" s="29">
        <v>-0.75</v>
      </c>
      <c r="F142" s="14">
        <v>0</v>
      </c>
      <c r="G142" s="14">
        <v>0</v>
      </c>
      <c r="H142" s="14">
        <v>0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20.399999999999999" x14ac:dyDescent="0.3">
      <c r="A143" s="28" t="s">
        <v>574</v>
      </c>
      <c r="B143" s="28" t="s">
        <v>575</v>
      </c>
      <c r="C143" s="14">
        <v>0</v>
      </c>
      <c r="D143" s="14">
        <v>0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8" t="s">
        <v>576</v>
      </c>
      <c r="B144" s="189"/>
      <c r="C144" s="25">
        <v>0</v>
      </c>
      <c r="D144" s="25">
        <v>2</v>
      </c>
      <c r="E144" s="26">
        <v>-1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1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577</v>
      </c>
      <c r="B145" s="28" t="s">
        <v>578</v>
      </c>
      <c r="C145" s="14">
        <v>0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8" t="s">
        <v>579</v>
      </c>
      <c r="B146" s="28" t="s">
        <v>580</v>
      </c>
      <c r="C146" s="14">
        <v>0</v>
      </c>
      <c r="D146" s="14">
        <v>2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1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8" t="s">
        <v>581</v>
      </c>
      <c r="B147" s="189"/>
      <c r="C147" s="25">
        <v>53</v>
      </c>
      <c r="D147" s="25">
        <v>103</v>
      </c>
      <c r="E147" s="26">
        <v>-0.485436893203883</v>
      </c>
      <c r="F147" s="25">
        <v>8</v>
      </c>
      <c r="G147" s="25">
        <v>9</v>
      </c>
      <c r="H147" s="25">
        <v>47</v>
      </c>
      <c r="I147" s="25">
        <v>34</v>
      </c>
      <c r="J147" s="25">
        <v>0</v>
      </c>
      <c r="K147" s="25">
        <v>0</v>
      </c>
      <c r="L147" s="25">
        <v>0</v>
      </c>
      <c r="M147" s="25">
        <v>0</v>
      </c>
      <c r="N147" s="25">
        <v>50</v>
      </c>
      <c r="O147" s="25">
        <v>0</v>
      </c>
      <c r="P147" s="27">
        <v>51</v>
      </c>
    </row>
    <row r="148" spans="1:16" ht="20.399999999999999" x14ac:dyDescent="0.3">
      <c r="A148" s="28" t="s">
        <v>582</v>
      </c>
      <c r="B148" s="28" t="s">
        <v>583</v>
      </c>
      <c r="C148" s="14">
        <v>19</v>
      </c>
      <c r="D148" s="14">
        <v>41</v>
      </c>
      <c r="E148" s="29">
        <v>-0.53658536585365801</v>
      </c>
      <c r="F148" s="14">
        <v>0</v>
      </c>
      <c r="G148" s="14">
        <v>0</v>
      </c>
      <c r="H148" s="14">
        <v>25</v>
      </c>
      <c r="I148" s="14">
        <v>18</v>
      </c>
      <c r="J148" s="14">
        <v>0</v>
      </c>
      <c r="K148" s="14">
        <v>0</v>
      </c>
      <c r="L148" s="14">
        <v>0</v>
      </c>
      <c r="M148" s="14">
        <v>0</v>
      </c>
      <c r="N148" s="14">
        <v>39</v>
      </c>
      <c r="O148" s="14">
        <v>0</v>
      </c>
      <c r="P148" s="22">
        <v>12</v>
      </c>
    </row>
    <row r="149" spans="1:16" x14ac:dyDescent="0.3">
      <c r="A149" s="28" t="s">
        <v>584</v>
      </c>
      <c r="B149" s="28" t="s">
        <v>585</v>
      </c>
      <c r="C149" s="14">
        <v>3</v>
      </c>
      <c r="D149" s="14">
        <v>3</v>
      </c>
      <c r="E149" s="29">
        <v>0</v>
      </c>
      <c r="F149" s="14">
        <v>0</v>
      </c>
      <c r="G149" s="14">
        <v>0</v>
      </c>
      <c r="H149" s="14">
        <v>2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2">
        <v>0</v>
      </c>
    </row>
    <row r="150" spans="1:16" ht="20.399999999999999" x14ac:dyDescent="0.3">
      <c r="A150" s="28" t="s">
        <v>586</v>
      </c>
      <c r="B150" s="28" t="s">
        <v>587</v>
      </c>
      <c r="C150" s="14">
        <v>1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8" t="s">
        <v>588</v>
      </c>
      <c r="B151" s="28" t="s">
        <v>589</v>
      </c>
      <c r="C151" s="14">
        <v>10</v>
      </c>
      <c r="D151" s="14">
        <v>2</v>
      </c>
      <c r="E151" s="29">
        <v>4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2">
        <v>1</v>
      </c>
    </row>
    <row r="152" spans="1:16" ht="30.6" x14ac:dyDescent="0.3">
      <c r="A152" s="28" t="s">
        <v>590</v>
      </c>
      <c r="B152" s="28" t="s">
        <v>591</v>
      </c>
      <c r="C152" s="14">
        <v>1</v>
      </c>
      <c r="D152" s="14">
        <v>1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8" t="s">
        <v>592</v>
      </c>
      <c r="B153" s="28" t="s">
        <v>593</v>
      </c>
      <c r="C153" s="14">
        <v>1</v>
      </c>
      <c r="D153" s="14">
        <v>7</v>
      </c>
      <c r="E153" s="29">
        <v>-0.85714285714285698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8" t="s">
        <v>594</v>
      </c>
      <c r="B154" s="28" t="s">
        <v>595</v>
      </c>
      <c r="C154" s="14">
        <v>6</v>
      </c>
      <c r="D154" s="14">
        <v>25</v>
      </c>
      <c r="E154" s="29">
        <v>-0.76</v>
      </c>
      <c r="F154" s="14">
        <v>8</v>
      </c>
      <c r="G154" s="14">
        <v>9</v>
      </c>
      <c r="H154" s="14">
        <v>13</v>
      </c>
      <c r="I154" s="14">
        <v>10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2">
        <v>27</v>
      </c>
    </row>
    <row r="155" spans="1:16" ht="20.399999999999999" x14ac:dyDescent="0.3">
      <c r="A155" s="28" t="s">
        <v>596</v>
      </c>
      <c r="B155" s="28" t="s">
        <v>597</v>
      </c>
      <c r="C155" s="14">
        <v>12</v>
      </c>
      <c r="D155" s="14">
        <v>24</v>
      </c>
      <c r="E155" s="29">
        <v>-0.5</v>
      </c>
      <c r="F155" s="14">
        <v>0</v>
      </c>
      <c r="G155" s="14">
        <v>0</v>
      </c>
      <c r="H155" s="14">
        <v>5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11</v>
      </c>
    </row>
    <row r="156" spans="1:16" x14ac:dyDescent="0.3">
      <c r="A156" s="188" t="s">
        <v>598</v>
      </c>
      <c r="B156" s="189"/>
      <c r="C156" s="25">
        <v>42</v>
      </c>
      <c r="D156" s="25">
        <v>54</v>
      </c>
      <c r="E156" s="26">
        <v>-0.22222222222222199</v>
      </c>
      <c r="F156" s="25">
        <v>0</v>
      </c>
      <c r="G156" s="25">
        <v>0</v>
      </c>
      <c r="H156" s="25">
        <v>8</v>
      </c>
      <c r="I156" s="25">
        <v>6</v>
      </c>
      <c r="J156" s="25">
        <v>1</v>
      </c>
      <c r="K156" s="25">
        <v>1</v>
      </c>
      <c r="L156" s="25">
        <v>0</v>
      </c>
      <c r="M156" s="25">
        <v>0</v>
      </c>
      <c r="N156" s="25">
        <v>0</v>
      </c>
      <c r="O156" s="25">
        <v>0</v>
      </c>
      <c r="P156" s="27">
        <v>6</v>
      </c>
    </row>
    <row r="157" spans="1:16" ht="20.399999999999999" x14ac:dyDescent="0.3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8" t="s">
        <v>601</v>
      </c>
      <c r="B158" s="28" t="s">
        <v>602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8" t="s">
        <v>607</v>
      </c>
      <c r="B161" s="28" t="s">
        <v>608</v>
      </c>
      <c r="C161" s="14">
        <v>3</v>
      </c>
      <c r="D161" s="14">
        <v>4</v>
      </c>
      <c r="E161" s="29">
        <v>-0.25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2">
        <v>1</v>
      </c>
    </row>
    <row r="162" spans="1:16" x14ac:dyDescent="0.3">
      <c r="A162" s="28" t="s">
        <v>609</v>
      </c>
      <c r="B162" s="28" t="s">
        <v>610</v>
      </c>
      <c r="C162" s="14">
        <v>30</v>
      </c>
      <c r="D162" s="14">
        <v>9</v>
      </c>
      <c r="E162" s="29">
        <v>2.3333333333333299</v>
      </c>
      <c r="F162" s="14">
        <v>0</v>
      </c>
      <c r="G162" s="14">
        <v>0</v>
      </c>
      <c r="H162" s="14">
        <v>3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1</v>
      </c>
    </row>
    <row r="163" spans="1:16" ht="20.399999999999999" x14ac:dyDescent="0.3">
      <c r="A163" s="28" t="s">
        <v>611</v>
      </c>
      <c r="B163" s="28" t="s">
        <v>612</v>
      </c>
      <c r="C163" s="14">
        <v>0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8" t="s">
        <v>613</v>
      </c>
      <c r="B164" s="28" t="s">
        <v>614</v>
      </c>
      <c r="C164" s="14">
        <v>4</v>
      </c>
      <c r="D164" s="14">
        <v>6</v>
      </c>
      <c r="E164" s="29">
        <v>-0.33333333333333298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2</v>
      </c>
    </row>
    <row r="165" spans="1:16" x14ac:dyDescent="0.3">
      <c r="A165" s="28" t="s">
        <v>615</v>
      </c>
      <c r="B165" s="28" t="s">
        <v>616</v>
      </c>
      <c r="C165" s="14">
        <v>5</v>
      </c>
      <c r="D165" s="14">
        <v>35</v>
      </c>
      <c r="E165" s="29">
        <v>-0.85714285714285698</v>
      </c>
      <c r="F165" s="14">
        <v>0</v>
      </c>
      <c r="G165" s="14">
        <v>0</v>
      </c>
      <c r="H165" s="14">
        <v>5</v>
      </c>
      <c r="I165" s="14">
        <v>4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2</v>
      </c>
    </row>
    <row r="166" spans="1:16" x14ac:dyDescent="0.3">
      <c r="A166" s="188" t="s">
        <v>617</v>
      </c>
      <c r="B166" s="189"/>
      <c r="C166" s="25">
        <v>208</v>
      </c>
      <c r="D166" s="25">
        <v>159</v>
      </c>
      <c r="E166" s="26">
        <v>0.30817610062893103</v>
      </c>
      <c r="F166" s="25">
        <v>11</v>
      </c>
      <c r="G166" s="25">
        <v>6</v>
      </c>
      <c r="H166" s="25">
        <v>144</v>
      </c>
      <c r="I166" s="25">
        <v>118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49</v>
      </c>
      <c r="P166" s="27">
        <v>116</v>
      </c>
    </row>
    <row r="167" spans="1:16" ht="20.399999999999999" x14ac:dyDescent="0.3">
      <c r="A167" s="28" t="s">
        <v>618</v>
      </c>
      <c r="B167" s="28" t="s">
        <v>619</v>
      </c>
      <c r="C167" s="14">
        <v>2</v>
      </c>
      <c r="D167" s="14">
        <v>0</v>
      </c>
      <c r="E167" s="29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1</v>
      </c>
    </row>
    <row r="168" spans="1:16" ht="20.399999999999999" x14ac:dyDescent="0.3">
      <c r="A168" s="28" t="s">
        <v>620</v>
      </c>
      <c r="B168" s="28" t="s">
        <v>621</v>
      </c>
      <c r="C168" s="14">
        <v>1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8" t="s">
        <v>622</v>
      </c>
      <c r="B169" s="28" t="s">
        <v>623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8" t="s">
        <v>626</v>
      </c>
      <c r="B171" s="28" t="s">
        <v>627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0.399999999999999" x14ac:dyDescent="0.3">
      <c r="A172" s="28" t="s">
        <v>628</v>
      </c>
      <c r="B172" s="28" t="s">
        <v>629</v>
      </c>
      <c r="C172" s="14">
        <v>0</v>
      </c>
      <c r="D172" s="14">
        <v>1</v>
      </c>
      <c r="E172" s="29">
        <v>-1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8" t="s">
        <v>630</v>
      </c>
      <c r="B173" s="28" t="s">
        <v>631</v>
      </c>
      <c r="C173" s="14">
        <v>59</v>
      </c>
      <c r="D173" s="14">
        <v>46</v>
      </c>
      <c r="E173" s="29">
        <v>0.282608695652174</v>
      </c>
      <c r="F173" s="14">
        <v>0</v>
      </c>
      <c r="G173" s="14">
        <v>0</v>
      </c>
      <c r="H173" s="14">
        <v>61</v>
      </c>
      <c r="I173" s="14">
        <v>47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32</v>
      </c>
      <c r="P173" s="22">
        <v>43</v>
      </c>
    </row>
    <row r="174" spans="1:16" ht="20.399999999999999" x14ac:dyDescent="0.3">
      <c r="A174" s="28" t="s">
        <v>632</v>
      </c>
      <c r="B174" s="28" t="s">
        <v>633</v>
      </c>
      <c r="C174" s="14">
        <v>125</v>
      </c>
      <c r="D174" s="14">
        <v>99</v>
      </c>
      <c r="E174" s="29">
        <v>0.26262626262626299</v>
      </c>
      <c r="F174" s="14">
        <v>11</v>
      </c>
      <c r="G174" s="14">
        <v>6</v>
      </c>
      <c r="H174" s="14">
        <v>77</v>
      </c>
      <c r="I174" s="14">
        <v>69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17</v>
      </c>
      <c r="P174" s="22">
        <v>68</v>
      </c>
    </row>
    <row r="175" spans="1:16" x14ac:dyDescent="0.3">
      <c r="A175" s="28" t="s">
        <v>634</v>
      </c>
      <c r="B175" s="28" t="s">
        <v>635</v>
      </c>
      <c r="C175" s="14">
        <v>21</v>
      </c>
      <c r="D175" s="14">
        <v>13</v>
      </c>
      <c r="E175" s="29">
        <v>0.61538461538461497</v>
      </c>
      <c r="F175" s="14">
        <v>0</v>
      </c>
      <c r="G175" s="14">
        <v>0</v>
      </c>
      <c r="H175" s="14">
        <v>6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4</v>
      </c>
    </row>
    <row r="176" spans="1:16" ht="20.399999999999999" x14ac:dyDescent="0.3">
      <c r="A176" s="28" t="s">
        <v>636</v>
      </c>
      <c r="B176" s="28" t="s">
        <v>637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8" t="s">
        <v>640</v>
      </c>
      <c r="B178" s="189"/>
      <c r="C178" s="25">
        <v>199</v>
      </c>
      <c r="D178" s="25">
        <v>177</v>
      </c>
      <c r="E178" s="26">
        <v>0.124293785310734</v>
      </c>
      <c r="F178" s="25">
        <v>832</v>
      </c>
      <c r="G178" s="25">
        <v>764</v>
      </c>
      <c r="H178" s="25">
        <v>107</v>
      </c>
      <c r="I178" s="25">
        <v>125</v>
      </c>
      <c r="J178" s="25">
        <v>0</v>
      </c>
      <c r="K178" s="25">
        <v>0</v>
      </c>
      <c r="L178" s="25">
        <v>0</v>
      </c>
      <c r="M178" s="25">
        <v>0</v>
      </c>
      <c r="N178" s="25">
        <v>8</v>
      </c>
      <c r="O178" s="25">
        <v>0</v>
      </c>
      <c r="P178" s="27">
        <v>1001</v>
      </c>
    </row>
    <row r="179" spans="1:16" ht="20.399999999999999" x14ac:dyDescent="0.3">
      <c r="A179" s="28" t="s">
        <v>641</v>
      </c>
      <c r="B179" s="28" t="s">
        <v>642</v>
      </c>
      <c r="C179" s="14">
        <v>2</v>
      </c>
      <c r="D179" s="14">
        <v>0</v>
      </c>
      <c r="E179" s="29">
        <v>0</v>
      </c>
      <c r="F179" s="14">
        <v>1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3</v>
      </c>
    </row>
    <row r="180" spans="1:16" ht="20.399999999999999" x14ac:dyDescent="0.3">
      <c r="A180" s="28" t="s">
        <v>643</v>
      </c>
      <c r="B180" s="28" t="s">
        <v>644</v>
      </c>
      <c r="C180" s="14">
        <v>97</v>
      </c>
      <c r="D180" s="14">
        <v>91</v>
      </c>
      <c r="E180" s="29">
        <v>6.5934065934065894E-2</v>
      </c>
      <c r="F180" s="14">
        <v>505</v>
      </c>
      <c r="G180" s="14">
        <v>442</v>
      </c>
      <c r="H180" s="14">
        <v>40</v>
      </c>
      <c r="I180" s="14">
        <v>47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548</v>
      </c>
    </row>
    <row r="181" spans="1:16" x14ac:dyDescent="0.3">
      <c r="A181" s="28" t="s">
        <v>645</v>
      </c>
      <c r="B181" s="28" t="s">
        <v>646</v>
      </c>
      <c r="C181" s="14">
        <v>19</v>
      </c>
      <c r="D181" s="14">
        <v>15</v>
      </c>
      <c r="E181" s="29">
        <v>0.266666666666667</v>
      </c>
      <c r="F181" s="14">
        <v>12</v>
      </c>
      <c r="G181" s="14">
        <v>11</v>
      </c>
      <c r="H181" s="14">
        <v>15</v>
      </c>
      <c r="I181" s="14">
        <v>19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30</v>
      </c>
    </row>
    <row r="182" spans="1:16" ht="20.399999999999999" x14ac:dyDescent="0.3">
      <c r="A182" s="28" t="s">
        <v>647</v>
      </c>
      <c r="B182" s="28" t="s">
        <v>648</v>
      </c>
      <c r="C182" s="14">
        <v>0</v>
      </c>
      <c r="D182" s="14">
        <v>0</v>
      </c>
      <c r="E182" s="29">
        <v>0</v>
      </c>
      <c r="F182" s="14">
        <v>0</v>
      </c>
      <c r="G182" s="14">
        <v>0</v>
      </c>
      <c r="H182" s="14">
        <v>3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3</v>
      </c>
    </row>
    <row r="183" spans="1:16" ht="20.399999999999999" x14ac:dyDescent="0.3">
      <c r="A183" s="28" t="s">
        <v>649</v>
      </c>
      <c r="B183" s="28" t="s">
        <v>650</v>
      </c>
      <c r="C183" s="14">
        <v>6</v>
      </c>
      <c r="D183" s="14">
        <v>6</v>
      </c>
      <c r="E183" s="29">
        <v>0</v>
      </c>
      <c r="F183" s="14">
        <v>10</v>
      </c>
      <c r="G183" s="14">
        <v>25</v>
      </c>
      <c r="H183" s="14">
        <v>4</v>
      </c>
      <c r="I183" s="14">
        <v>10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39</v>
      </c>
    </row>
    <row r="184" spans="1:16" ht="20.399999999999999" x14ac:dyDescent="0.3">
      <c r="A184" s="28" t="s">
        <v>651</v>
      </c>
      <c r="B184" s="28" t="s">
        <v>652</v>
      </c>
      <c r="C184" s="14">
        <v>74</v>
      </c>
      <c r="D184" s="14">
        <v>64</v>
      </c>
      <c r="E184" s="29">
        <v>0.15625</v>
      </c>
      <c r="F184" s="14">
        <v>304</v>
      </c>
      <c r="G184" s="14">
        <v>285</v>
      </c>
      <c r="H184" s="14">
        <v>42</v>
      </c>
      <c r="I184" s="14">
        <v>47</v>
      </c>
      <c r="J184" s="14">
        <v>0</v>
      </c>
      <c r="K184" s="14">
        <v>0</v>
      </c>
      <c r="L184" s="14">
        <v>0</v>
      </c>
      <c r="M184" s="14">
        <v>0</v>
      </c>
      <c r="N184" s="14">
        <v>8</v>
      </c>
      <c r="O184" s="14">
        <v>0</v>
      </c>
      <c r="P184" s="22">
        <v>378</v>
      </c>
    </row>
    <row r="185" spans="1:16" ht="20.399999999999999" x14ac:dyDescent="0.3">
      <c r="A185" s="28" t="s">
        <v>653</v>
      </c>
      <c r="B185" s="28" t="s">
        <v>654</v>
      </c>
      <c r="C185" s="14">
        <v>1</v>
      </c>
      <c r="D185" s="14">
        <v>1</v>
      </c>
      <c r="E185" s="29">
        <v>0</v>
      </c>
      <c r="F185" s="14">
        <v>0</v>
      </c>
      <c r="G185" s="14">
        <v>0</v>
      </c>
      <c r="H185" s="14">
        <v>2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8" t="s">
        <v>655</v>
      </c>
      <c r="B186" s="189"/>
      <c r="C186" s="25">
        <v>141</v>
      </c>
      <c r="D186" s="25">
        <v>132</v>
      </c>
      <c r="E186" s="26">
        <v>6.8181818181818205E-2</v>
      </c>
      <c r="F186" s="25">
        <v>8</v>
      </c>
      <c r="G186" s="25">
        <v>7</v>
      </c>
      <c r="H186" s="25">
        <v>43</v>
      </c>
      <c r="I186" s="25">
        <v>48</v>
      </c>
      <c r="J186" s="25">
        <v>0</v>
      </c>
      <c r="K186" s="25">
        <v>0</v>
      </c>
      <c r="L186" s="25">
        <v>0</v>
      </c>
      <c r="M186" s="25">
        <v>1</v>
      </c>
      <c r="N186" s="25">
        <v>13</v>
      </c>
      <c r="O186" s="25">
        <v>0</v>
      </c>
      <c r="P186" s="27">
        <v>43</v>
      </c>
    </row>
    <row r="187" spans="1:16" x14ac:dyDescent="0.3">
      <c r="A187" s="28" t="s">
        <v>656</v>
      </c>
      <c r="B187" s="28" t="s">
        <v>657</v>
      </c>
      <c r="C187" s="14">
        <v>4</v>
      </c>
      <c r="D187" s="14">
        <v>16</v>
      </c>
      <c r="E187" s="29">
        <v>-0.75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8" t="s">
        <v>658</v>
      </c>
      <c r="B188" s="28" t="s">
        <v>659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8" t="s">
        <v>660</v>
      </c>
      <c r="B189" s="28" t="s">
        <v>661</v>
      </c>
      <c r="C189" s="14">
        <v>21</v>
      </c>
      <c r="D189" s="14">
        <v>0</v>
      </c>
      <c r="E189" s="29">
        <v>0</v>
      </c>
      <c r="F189" s="14">
        <v>0</v>
      </c>
      <c r="G189" s="14">
        <v>0</v>
      </c>
      <c r="H189" s="14">
        <v>4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3</v>
      </c>
      <c r="O189" s="14">
        <v>0</v>
      </c>
      <c r="P189" s="22">
        <v>12</v>
      </c>
    </row>
    <row r="190" spans="1:16" ht="20.399999999999999" x14ac:dyDescent="0.3">
      <c r="A190" s="28" t="s">
        <v>662</v>
      </c>
      <c r="B190" s="28" t="s">
        <v>663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8" t="s">
        <v>664</v>
      </c>
      <c r="B191" s="28" t="s">
        <v>665</v>
      </c>
      <c r="C191" s="14">
        <v>24</v>
      </c>
      <c r="D191" s="14">
        <v>26</v>
      </c>
      <c r="E191" s="29">
        <v>-7.69230769230769E-2</v>
      </c>
      <c r="F191" s="14">
        <v>6</v>
      </c>
      <c r="G191" s="14">
        <v>4</v>
      </c>
      <c r="H191" s="14">
        <v>16</v>
      </c>
      <c r="I191" s="14">
        <v>29</v>
      </c>
      <c r="J191" s="14">
        <v>0</v>
      </c>
      <c r="K191" s="14">
        <v>0</v>
      </c>
      <c r="L191" s="14">
        <v>0</v>
      </c>
      <c r="M191" s="14">
        <v>0</v>
      </c>
      <c r="N191" s="14">
        <v>7</v>
      </c>
      <c r="O191" s="14">
        <v>0</v>
      </c>
      <c r="P191" s="22">
        <v>13</v>
      </c>
    </row>
    <row r="192" spans="1:16" ht="20.399999999999999" x14ac:dyDescent="0.3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8" t="s">
        <v>668</v>
      </c>
      <c r="B193" s="28" t="s">
        <v>669</v>
      </c>
      <c r="C193" s="14">
        <v>18</v>
      </c>
      <c r="D193" s="14">
        <v>19</v>
      </c>
      <c r="E193" s="29">
        <v>-5.2631578947368397E-2</v>
      </c>
      <c r="F193" s="14">
        <v>0</v>
      </c>
      <c r="G193" s="14">
        <v>1</v>
      </c>
      <c r="H193" s="14">
        <v>6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9</v>
      </c>
    </row>
    <row r="194" spans="1:16" x14ac:dyDescent="0.3">
      <c r="A194" s="28" t="s">
        <v>670</v>
      </c>
      <c r="B194" s="28" t="s">
        <v>671</v>
      </c>
      <c r="C194" s="14">
        <v>4</v>
      </c>
      <c r="D194" s="14">
        <v>1</v>
      </c>
      <c r="E194" s="29">
        <v>3</v>
      </c>
      <c r="F194" s="14">
        <v>0</v>
      </c>
      <c r="G194" s="14">
        <v>0</v>
      </c>
      <c r="H194" s="14">
        <v>3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2</v>
      </c>
    </row>
    <row r="195" spans="1:16" ht="20.399999999999999" x14ac:dyDescent="0.3">
      <c r="A195" s="28" t="s">
        <v>672</v>
      </c>
      <c r="B195" s="28" t="s">
        <v>673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8" t="s">
        <v>674</v>
      </c>
      <c r="B196" s="28" t="s">
        <v>675</v>
      </c>
      <c r="C196" s="14">
        <v>1</v>
      </c>
      <c r="D196" s="14">
        <v>0</v>
      </c>
      <c r="E196" s="29">
        <v>0</v>
      </c>
      <c r="F196" s="14">
        <v>0</v>
      </c>
      <c r="G196" s="14">
        <v>0</v>
      </c>
      <c r="H196" s="14">
        <v>1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22">
        <v>2</v>
      </c>
    </row>
    <row r="197" spans="1:16" x14ac:dyDescent="0.3">
      <c r="A197" s="28" t="s">
        <v>676</v>
      </c>
      <c r="B197" s="28" t="s">
        <v>677</v>
      </c>
      <c r="C197" s="14">
        <v>66</v>
      </c>
      <c r="D197" s="14">
        <v>64</v>
      </c>
      <c r="E197" s="29">
        <v>3.125E-2</v>
      </c>
      <c r="F197" s="14">
        <v>1</v>
      </c>
      <c r="G197" s="14">
        <v>2</v>
      </c>
      <c r="H197" s="14">
        <v>10</v>
      </c>
      <c r="I197" s="14">
        <v>6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3</v>
      </c>
    </row>
    <row r="198" spans="1:16" ht="20.399999999999999" x14ac:dyDescent="0.3">
      <c r="A198" s="28" t="s">
        <v>678</v>
      </c>
      <c r="B198" s="28" t="s">
        <v>679</v>
      </c>
      <c r="C198" s="14">
        <v>1</v>
      </c>
      <c r="D198" s="14">
        <v>2</v>
      </c>
      <c r="E198" s="29">
        <v>-0.5</v>
      </c>
      <c r="F198" s="14">
        <v>1</v>
      </c>
      <c r="G198" s="14">
        <v>0</v>
      </c>
      <c r="H198" s="14">
        <v>0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2">
        <v>0</v>
      </c>
    </row>
    <row r="199" spans="1:16" x14ac:dyDescent="0.3">
      <c r="A199" s="28" t="s">
        <v>680</v>
      </c>
      <c r="B199" s="28" t="s">
        <v>681</v>
      </c>
      <c r="C199" s="14">
        <v>1</v>
      </c>
      <c r="D199" s="14">
        <v>4</v>
      </c>
      <c r="E199" s="29">
        <v>-0.75</v>
      </c>
      <c r="F199" s="14">
        <v>0</v>
      </c>
      <c r="G199" s="14">
        <v>0</v>
      </c>
      <c r="H199" s="14">
        <v>2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2</v>
      </c>
    </row>
    <row r="200" spans="1:16" ht="20.399999999999999" x14ac:dyDescent="0.3">
      <c r="A200" s="28" t="s">
        <v>682</v>
      </c>
      <c r="B200" s="28" t="s">
        <v>683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8" t="s">
        <v>684</v>
      </c>
      <c r="B201" s="189"/>
      <c r="C201" s="25">
        <v>11</v>
      </c>
      <c r="D201" s="25">
        <v>7</v>
      </c>
      <c r="E201" s="26">
        <v>0.57142857142857095</v>
      </c>
      <c r="F201" s="25">
        <v>0</v>
      </c>
      <c r="G201" s="25">
        <v>0</v>
      </c>
      <c r="H201" s="25">
        <v>0</v>
      </c>
      <c r="I201" s="25">
        <v>1</v>
      </c>
      <c r="J201" s="25">
        <v>0</v>
      </c>
      <c r="K201" s="25">
        <v>0</v>
      </c>
      <c r="L201" s="25">
        <v>1</v>
      </c>
      <c r="M201" s="25">
        <v>2</v>
      </c>
      <c r="N201" s="25">
        <v>14</v>
      </c>
      <c r="O201" s="25">
        <v>0</v>
      </c>
      <c r="P201" s="27">
        <v>3</v>
      </c>
    </row>
    <row r="202" spans="1:16" x14ac:dyDescent="0.3">
      <c r="A202" s="28" t="s">
        <v>685</v>
      </c>
      <c r="B202" s="28" t="s">
        <v>686</v>
      </c>
      <c r="C202" s="14">
        <v>9</v>
      </c>
      <c r="D202" s="14">
        <v>5</v>
      </c>
      <c r="E202" s="29">
        <v>0.8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2</v>
      </c>
      <c r="N202" s="14">
        <v>11</v>
      </c>
      <c r="O202" s="14">
        <v>0</v>
      </c>
      <c r="P202" s="22">
        <v>1</v>
      </c>
    </row>
    <row r="203" spans="1:16" x14ac:dyDescent="0.3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8" t="s">
        <v>689</v>
      </c>
      <c r="B204" s="28" t="s">
        <v>690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8" t="s">
        <v>691</v>
      </c>
      <c r="B205" s="28" t="s">
        <v>692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8" t="s">
        <v>693</v>
      </c>
      <c r="B206" s="28" t="s">
        <v>694</v>
      </c>
      <c r="C206" s="14">
        <v>0</v>
      </c>
      <c r="D206" s="14">
        <v>0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0.399999999999999" x14ac:dyDescent="0.3">
      <c r="A207" s="28" t="s">
        <v>695</v>
      </c>
      <c r="B207" s="28" t="s">
        <v>696</v>
      </c>
      <c r="C207" s="14">
        <v>1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8" t="s">
        <v>699</v>
      </c>
      <c r="B209" s="28" t="s">
        <v>700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8" t="s">
        <v>701</v>
      </c>
      <c r="B210" s="28" t="s">
        <v>702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8" t="s">
        <v>705</v>
      </c>
      <c r="B212" s="28" t="s">
        <v>706</v>
      </c>
      <c r="C212" s="14">
        <v>0</v>
      </c>
      <c r="D212" s="14">
        <v>2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8" t="s">
        <v>707</v>
      </c>
      <c r="B213" s="28" t="s">
        <v>708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2">
        <v>0</v>
      </c>
    </row>
    <row r="214" spans="1:16" x14ac:dyDescent="0.3">
      <c r="A214" s="28" t="s">
        <v>709</v>
      </c>
      <c r="B214" s="28" t="s">
        <v>710</v>
      </c>
      <c r="C214" s="14">
        <v>0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2">
        <v>1</v>
      </c>
    </row>
    <row r="215" spans="1:16" ht="20.399999999999999" x14ac:dyDescent="0.3">
      <c r="A215" s="28" t="s">
        <v>711</v>
      </c>
      <c r="B215" s="28" t="s">
        <v>712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8" t="s">
        <v>715</v>
      </c>
      <c r="B217" s="28" t="s">
        <v>716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1</v>
      </c>
    </row>
    <row r="219" spans="1:16" ht="20.399999999999999" x14ac:dyDescent="0.3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0.6" x14ac:dyDescent="0.3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8" t="s">
        <v>727</v>
      </c>
      <c r="B223" s="189"/>
      <c r="C223" s="25">
        <v>675</v>
      </c>
      <c r="D223" s="25">
        <v>604</v>
      </c>
      <c r="E223" s="26">
        <v>0.11754966887417199</v>
      </c>
      <c r="F223" s="25">
        <v>199</v>
      </c>
      <c r="G223" s="25">
        <v>149</v>
      </c>
      <c r="H223" s="25">
        <v>222</v>
      </c>
      <c r="I223" s="25">
        <v>196</v>
      </c>
      <c r="J223" s="25">
        <v>0</v>
      </c>
      <c r="K223" s="25">
        <v>0</v>
      </c>
      <c r="L223" s="25">
        <v>0</v>
      </c>
      <c r="M223" s="25">
        <v>0</v>
      </c>
      <c r="N223" s="25">
        <v>23</v>
      </c>
      <c r="O223" s="25">
        <v>14</v>
      </c>
      <c r="P223" s="27">
        <v>373</v>
      </c>
    </row>
    <row r="224" spans="1:16" x14ac:dyDescent="0.3">
      <c r="A224" s="28" t="s">
        <v>728</v>
      </c>
      <c r="B224" s="28" t="s">
        <v>729</v>
      </c>
      <c r="C224" s="14">
        <v>0</v>
      </c>
      <c r="D224" s="14">
        <v>1</v>
      </c>
      <c r="E224" s="29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2">
        <v>0</v>
      </c>
    </row>
    <row r="225" spans="1:16" ht="20.399999999999999" x14ac:dyDescent="0.3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8" t="s">
        <v>736</v>
      </c>
      <c r="B228" s="28" t="s">
        <v>737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8" t="s">
        <v>738</v>
      </c>
      <c r="B229" s="28" t="s">
        <v>739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1</v>
      </c>
    </row>
    <row r="230" spans="1:16" ht="20.399999999999999" x14ac:dyDescent="0.3">
      <c r="A230" s="28" t="s">
        <v>740</v>
      </c>
      <c r="B230" s="28" t="s">
        <v>741</v>
      </c>
      <c r="C230" s="14">
        <v>0</v>
      </c>
      <c r="D230" s="14">
        <v>1</v>
      </c>
      <c r="E230" s="29">
        <v>-1</v>
      </c>
      <c r="F230" s="14">
        <v>1</v>
      </c>
      <c r="G230" s="14">
        <v>1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2</v>
      </c>
    </row>
    <row r="231" spans="1:16" x14ac:dyDescent="0.3">
      <c r="A231" s="28" t="s">
        <v>742</v>
      </c>
      <c r="B231" s="28" t="s">
        <v>743</v>
      </c>
      <c r="C231" s="14">
        <v>23</v>
      </c>
      <c r="D231" s="14">
        <v>35</v>
      </c>
      <c r="E231" s="29">
        <v>-0.34285714285714303</v>
      </c>
      <c r="F231" s="14">
        <v>0</v>
      </c>
      <c r="G231" s="14">
        <v>1</v>
      </c>
      <c r="H231" s="14">
        <v>10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2</v>
      </c>
    </row>
    <row r="232" spans="1:16" x14ac:dyDescent="0.3">
      <c r="A232" s="28" t="s">
        <v>744</v>
      </c>
      <c r="B232" s="28" t="s">
        <v>745</v>
      </c>
      <c r="C232" s="14">
        <v>26</v>
      </c>
      <c r="D232" s="14">
        <v>21</v>
      </c>
      <c r="E232" s="29">
        <v>0.238095238095238</v>
      </c>
      <c r="F232" s="14">
        <v>5</v>
      </c>
      <c r="G232" s="14">
        <v>4</v>
      </c>
      <c r="H232" s="14">
        <v>5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8</v>
      </c>
    </row>
    <row r="233" spans="1:16" x14ac:dyDescent="0.3">
      <c r="A233" s="28" t="s">
        <v>746</v>
      </c>
      <c r="B233" s="28" t="s">
        <v>747</v>
      </c>
      <c r="C233" s="14">
        <v>21</v>
      </c>
      <c r="D233" s="14">
        <v>13</v>
      </c>
      <c r="E233" s="29">
        <v>0.61538461538461497</v>
      </c>
      <c r="F233" s="14">
        <v>1</v>
      </c>
      <c r="G233" s="14">
        <v>1</v>
      </c>
      <c r="H233" s="14">
        <v>8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2">
        <v>7</v>
      </c>
    </row>
    <row r="234" spans="1:16" ht="20.399999999999999" x14ac:dyDescent="0.3">
      <c r="A234" s="28" t="s">
        <v>748</v>
      </c>
      <c r="B234" s="28" t="s">
        <v>749</v>
      </c>
      <c r="C234" s="14">
        <v>1</v>
      </c>
      <c r="D234" s="14">
        <v>1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8" t="s">
        <v>750</v>
      </c>
      <c r="B235" s="28" t="s">
        <v>751</v>
      </c>
      <c r="C235" s="14">
        <v>2</v>
      </c>
      <c r="D235" s="14">
        <v>2</v>
      </c>
      <c r="E235" s="29">
        <v>0</v>
      </c>
      <c r="F235" s="14">
        <v>1</v>
      </c>
      <c r="G235" s="14">
        <v>0</v>
      </c>
      <c r="H235" s="14">
        <v>5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2</v>
      </c>
    </row>
    <row r="236" spans="1:16" x14ac:dyDescent="0.3">
      <c r="A236" s="28" t="s">
        <v>752</v>
      </c>
      <c r="B236" s="28" t="s">
        <v>753</v>
      </c>
      <c r="C236" s="14">
        <v>0</v>
      </c>
      <c r="D236" s="14">
        <v>1</v>
      </c>
      <c r="E236" s="29">
        <v>-1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2">
        <v>0</v>
      </c>
    </row>
    <row r="237" spans="1:16" ht="20.399999999999999" x14ac:dyDescent="0.3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8" t="s">
        <v>756</v>
      </c>
      <c r="B238" s="28" t="s">
        <v>757</v>
      </c>
      <c r="C238" s="14">
        <v>601</v>
      </c>
      <c r="D238" s="14">
        <v>529</v>
      </c>
      <c r="E238" s="29">
        <v>0.13610586011342099</v>
      </c>
      <c r="F238" s="14">
        <v>191</v>
      </c>
      <c r="G238" s="14">
        <v>142</v>
      </c>
      <c r="H238" s="14">
        <v>193</v>
      </c>
      <c r="I238" s="14">
        <v>173</v>
      </c>
      <c r="J238" s="14">
        <v>0</v>
      </c>
      <c r="K238" s="14">
        <v>0</v>
      </c>
      <c r="L238" s="14">
        <v>0</v>
      </c>
      <c r="M238" s="14">
        <v>0</v>
      </c>
      <c r="N238" s="14">
        <v>19</v>
      </c>
      <c r="O238" s="14">
        <v>14</v>
      </c>
      <c r="P238" s="22">
        <v>351</v>
      </c>
    </row>
    <row r="239" spans="1:16" x14ac:dyDescent="0.3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8" t="s">
        <v>764</v>
      </c>
      <c r="B242" s="28" t="s">
        <v>765</v>
      </c>
      <c r="C242" s="14">
        <v>1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8" t="s">
        <v>768</v>
      </c>
      <c r="B244" s="189"/>
      <c r="C244" s="25">
        <v>0</v>
      </c>
      <c r="D244" s="25">
        <v>3</v>
      </c>
      <c r="E244" s="26">
        <v>-1</v>
      </c>
      <c r="F244" s="25">
        <v>0</v>
      </c>
      <c r="G244" s="25">
        <v>0</v>
      </c>
      <c r="H244" s="25">
        <v>6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5</v>
      </c>
      <c r="O244" s="25">
        <v>0</v>
      </c>
      <c r="P244" s="27">
        <v>0</v>
      </c>
    </row>
    <row r="245" spans="1:16" x14ac:dyDescent="0.3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8" t="s">
        <v>777</v>
      </c>
      <c r="B249" s="28" t="s">
        <v>778</v>
      </c>
      <c r="C249" s="14">
        <v>0</v>
      </c>
      <c r="D249" s="14">
        <v>2</v>
      </c>
      <c r="E249" s="29">
        <v>-1</v>
      </c>
      <c r="F249" s="14">
        <v>0</v>
      </c>
      <c r="G249" s="14">
        <v>0</v>
      </c>
      <c r="H249" s="14">
        <v>2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2">
        <v>0</v>
      </c>
    </row>
    <row r="250" spans="1:16" x14ac:dyDescent="0.3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8" t="s">
        <v>783</v>
      </c>
      <c r="B252" s="28" t="s">
        <v>784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8" t="s">
        <v>787</v>
      </c>
      <c r="B254" s="28" t="s">
        <v>788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0.399999999999999" x14ac:dyDescent="0.3">
      <c r="A255" s="28" t="s">
        <v>789</v>
      </c>
      <c r="B255" s="28" t="s">
        <v>790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3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8" t="s">
        <v>791</v>
      </c>
      <c r="B256" s="28" t="s">
        <v>792</v>
      </c>
      <c r="C256" s="14">
        <v>0</v>
      </c>
      <c r="D256" s="14">
        <v>1</v>
      </c>
      <c r="E256" s="29">
        <v>-1</v>
      </c>
      <c r="F256" s="14">
        <v>0</v>
      </c>
      <c r="G256" s="14">
        <v>0</v>
      </c>
      <c r="H256" s="14">
        <v>1</v>
      </c>
      <c r="I256" s="14">
        <v>1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8" t="s">
        <v>793</v>
      </c>
      <c r="B257" s="28" t="s">
        <v>794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8" t="s">
        <v>795</v>
      </c>
      <c r="B258" s="28" t="s">
        <v>796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2">
        <v>0</v>
      </c>
    </row>
    <row r="270" spans="1:16" ht="20.399999999999999" x14ac:dyDescent="0.3">
      <c r="A270" s="28" t="s">
        <v>819</v>
      </c>
      <c r="B270" s="28" t="s">
        <v>820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8" t="s">
        <v>821</v>
      </c>
      <c r="B271" s="189"/>
      <c r="C271" s="25">
        <v>164</v>
      </c>
      <c r="D271" s="25">
        <v>169</v>
      </c>
      <c r="E271" s="26">
        <v>-2.9585798816568001E-2</v>
      </c>
      <c r="F271" s="25">
        <v>70</v>
      </c>
      <c r="G271" s="25">
        <v>69</v>
      </c>
      <c r="H271" s="25">
        <v>118</v>
      </c>
      <c r="I271" s="25">
        <v>150</v>
      </c>
      <c r="J271" s="25">
        <v>0</v>
      </c>
      <c r="K271" s="25">
        <v>2</v>
      </c>
      <c r="L271" s="25">
        <v>0</v>
      </c>
      <c r="M271" s="25">
        <v>1</v>
      </c>
      <c r="N271" s="25">
        <v>6</v>
      </c>
      <c r="O271" s="25">
        <v>1</v>
      </c>
      <c r="P271" s="27">
        <v>207</v>
      </c>
    </row>
    <row r="272" spans="1:16" x14ac:dyDescent="0.3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8" t="s">
        <v>824</v>
      </c>
      <c r="B273" s="28" t="s">
        <v>825</v>
      </c>
      <c r="C273" s="14">
        <v>63</v>
      </c>
      <c r="D273" s="14">
        <v>65</v>
      </c>
      <c r="E273" s="29">
        <v>-3.0769230769230799E-2</v>
      </c>
      <c r="F273" s="14">
        <v>27</v>
      </c>
      <c r="G273" s="14">
        <v>25</v>
      </c>
      <c r="H273" s="14">
        <v>58</v>
      </c>
      <c r="I273" s="14">
        <v>69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2">
        <v>90</v>
      </c>
    </row>
    <row r="274" spans="1:16" ht="30.6" x14ac:dyDescent="0.3">
      <c r="A274" s="28" t="s">
        <v>826</v>
      </c>
      <c r="B274" s="28" t="s">
        <v>827</v>
      </c>
      <c r="C274" s="14">
        <v>86</v>
      </c>
      <c r="D274" s="14">
        <v>93</v>
      </c>
      <c r="E274" s="29">
        <v>-7.5268817204301106E-2</v>
      </c>
      <c r="F274" s="14">
        <v>41</v>
      </c>
      <c r="G274" s="14">
        <v>39</v>
      </c>
      <c r="H274" s="14">
        <v>50</v>
      </c>
      <c r="I274" s="14">
        <v>61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2">
        <v>93</v>
      </c>
    </row>
    <row r="275" spans="1:16" ht="20.399999999999999" x14ac:dyDescent="0.3">
      <c r="A275" s="28" t="s">
        <v>828</v>
      </c>
      <c r="B275" s="28" t="s">
        <v>829</v>
      </c>
      <c r="C275" s="14">
        <v>1</v>
      </c>
      <c r="D275" s="14">
        <v>0</v>
      </c>
      <c r="E275" s="29">
        <v>0</v>
      </c>
      <c r="F275" s="14">
        <v>0</v>
      </c>
      <c r="G275" s="14">
        <v>2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4</v>
      </c>
    </row>
    <row r="276" spans="1:16" x14ac:dyDescent="0.3">
      <c r="A276" s="28" t="s">
        <v>830</v>
      </c>
      <c r="B276" s="28" t="s">
        <v>831</v>
      </c>
      <c r="C276" s="14">
        <v>3</v>
      </c>
      <c r="D276" s="14">
        <v>3</v>
      </c>
      <c r="E276" s="29">
        <v>0</v>
      </c>
      <c r="F276" s="14">
        <v>1</v>
      </c>
      <c r="G276" s="14">
        <v>1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2</v>
      </c>
    </row>
    <row r="277" spans="1:16" x14ac:dyDescent="0.3">
      <c r="A277" s="28" t="s">
        <v>832</v>
      </c>
      <c r="B277" s="28" t="s">
        <v>833</v>
      </c>
      <c r="C277" s="14">
        <v>4</v>
      </c>
      <c r="D277" s="14">
        <v>1</v>
      </c>
      <c r="E277" s="29">
        <v>3</v>
      </c>
      <c r="F277" s="14">
        <v>0</v>
      </c>
      <c r="G277" s="14">
        <v>0</v>
      </c>
      <c r="H277" s="14">
        <v>4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2</v>
      </c>
      <c r="O277" s="14">
        <v>0</v>
      </c>
      <c r="P277" s="22">
        <v>7</v>
      </c>
    </row>
    <row r="278" spans="1:16" ht="20.399999999999999" x14ac:dyDescent="0.3">
      <c r="A278" s="28" t="s">
        <v>834</v>
      </c>
      <c r="B278" s="28" t="s">
        <v>835</v>
      </c>
      <c r="C278" s="14">
        <v>7</v>
      </c>
      <c r="D278" s="14">
        <v>7</v>
      </c>
      <c r="E278" s="29">
        <v>0</v>
      </c>
      <c r="F278" s="14">
        <v>1</v>
      </c>
      <c r="G278" s="14">
        <v>1</v>
      </c>
      <c r="H278" s="14">
        <v>5</v>
      </c>
      <c r="I278" s="14">
        <v>9</v>
      </c>
      <c r="J278" s="14">
        <v>0</v>
      </c>
      <c r="K278" s="14">
        <v>2</v>
      </c>
      <c r="L278" s="14">
        <v>0</v>
      </c>
      <c r="M278" s="14">
        <v>1</v>
      </c>
      <c r="N278" s="14">
        <v>2</v>
      </c>
      <c r="O278" s="14">
        <v>0</v>
      </c>
      <c r="P278" s="22">
        <v>10</v>
      </c>
    </row>
    <row r="279" spans="1:16" x14ac:dyDescent="0.3">
      <c r="A279" s="28" t="s">
        <v>836</v>
      </c>
      <c r="B279" s="28" t="s">
        <v>837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1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8" t="s">
        <v>838</v>
      </c>
      <c r="B280" s="28" t="s">
        <v>839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8" t="s">
        <v>860</v>
      </c>
      <c r="B291" s="28" t="s">
        <v>861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8" t="s">
        <v>862</v>
      </c>
      <c r="B292" s="28" t="s">
        <v>863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8" t="s">
        <v>866</v>
      </c>
      <c r="B294" s="28" t="s">
        <v>867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1</v>
      </c>
    </row>
    <row r="295" spans="1:16" x14ac:dyDescent="0.3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0.399999999999999" x14ac:dyDescent="0.3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8" t="s">
        <v>880</v>
      </c>
      <c r="B301" s="189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1</v>
      </c>
    </row>
    <row r="302" spans="1:16" x14ac:dyDescent="0.3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1</v>
      </c>
    </row>
    <row r="305" spans="1:16" x14ac:dyDescent="0.3">
      <c r="A305" s="188" t="s">
        <v>887</v>
      </c>
      <c r="B305" s="189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8" t="s">
        <v>900</v>
      </c>
      <c r="B312" s="189"/>
      <c r="C312" s="25">
        <v>6</v>
      </c>
      <c r="D312" s="25">
        <v>3</v>
      </c>
      <c r="E312" s="26">
        <v>1</v>
      </c>
      <c r="F312" s="25">
        <v>0</v>
      </c>
      <c r="G312" s="25">
        <v>0</v>
      </c>
      <c r="H312" s="25">
        <v>5</v>
      </c>
      <c r="I312" s="25">
        <v>3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2</v>
      </c>
    </row>
    <row r="313" spans="1:16" x14ac:dyDescent="0.3">
      <c r="A313" s="28" t="s">
        <v>901</v>
      </c>
      <c r="B313" s="28" t="s">
        <v>902</v>
      </c>
      <c r="C313" s="14">
        <v>5</v>
      </c>
      <c r="D313" s="14">
        <v>2</v>
      </c>
      <c r="E313" s="29">
        <v>1.5</v>
      </c>
      <c r="F313" s="14">
        <v>0</v>
      </c>
      <c r="G313" s="14">
        <v>0</v>
      </c>
      <c r="H313" s="14">
        <v>5</v>
      </c>
      <c r="I313" s="14">
        <v>3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2</v>
      </c>
    </row>
    <row r="314" spans="1:16" ht="20.399999999999999" x14ac:dyDescent="0.3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8" t="s">
        <v>905</v>
      </c>
      <c r="B315" s="28" t="s">
        <v>906</v>
      </c>
      <c r="C315" s="14">
        <v>1</v>
      </c>
      <c r="D315" s="14">
        <v>1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8" t="s">
        <v>911</v>
      </c>
      <c r="B318" s="189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912</v>
      </c>
      <c r="B319" s="28" t="s">
        <v>913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3">
      <c r="A320" s="188" t="s">
        <v>914</v>
      </c>
      <c r="B320" s="189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8" t="s">
        <v>919</v>
      </c>
      <c r="B323" s="189"/>
      <c r="C323" s="25">
        <v>10895</v>
      </c>
      <c r="D323" s="25">
        <v>9861</v>
      </c>
      <c r="E323" s="26">
        <v>0.104857519521347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2</v>
      </c>
      <c r="O323" s="25">
        <v>0</v>
      </c>
      <c r="P323" s="27">
        <v>0</v>
      </c>
    </row>
    <row r="324" spans="1:16" x14ac:dyDescent="0.3">
      <c r="A324" s="28" t="s">
        <v>920</v>
      </c>
      <c r="B324" s="28" t="s">
        <v>921</v>
      </c>
      <c r="C324" s="14">
        <v>10895</v>
      </c>
      <c r="D324" s="14">
        <v>9861</v>
      </c>
      <c r="E324" s="29">
        <v>0.104857519521347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0</v>
      </c>
      <c r="P324" s="22">
        <v>0</v>
      </c>
    </row>
    <row r="325" spans="1:16" x14ac:dyDescent="0.3">
      <c r="A325" s="188" t="s">
        <v>922</v>
      </c>
      <c r="B325" s="189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0.799999999999997" x14ac:dyDescent="0.3">
      <c r="A326" s="28" t="s">
        <v>923</v>
      </c>
      <c r="B326" s="28" t="s">
        <v>924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1" x14ac:dyDescent="0.3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8" t="s">
        <v>927</v>
      </c>
      <c r="B328" s="28" t="s">
        <v>928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8" t="s">
        <v>945</v>
      </c>
      <c r="B337" s="189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8" t="s">
        <v>948</v>
      </c>
      <c r="B339" s="189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90" t="s">
        <v>951</v>
      </c>
      <c r="B341" s="191"/>
      <c r="C341" s="30">
        <v>26167</v>
      </c>
      <c r="D341" s="30">
        <v>24663</v>
      </c>
      <c r="E341" s="31">
        <v>6.0982037870494298E-2</v>
      </c>
      <c r="F341" s="30">
        <v>1777</v>
      </c>
      <c r="G341" s="30">
        <v>1470</v>
      </c>
      <c r="H341" s="30">
        <v>2250</v>
      </c>
      <c r="I341" s="30">
        <v>2247</v>
      </c>
      <c r="J341" s="30">
        <v>24</v>
      </c>
      <c r="K341" s="30">
        <v>25</v>
      </c>
      <c r="L341" s="30">
        <v>9</v>
      </c>
      <c r="M341" s="30">
        <v>16</v>
      </c>
      <c r="N341" s="30">
        <v>285</v>
      </c>
      <c r="O341" s="30">
        <v>132</v>
      </c>
      <c r="P341" s="30">
        <v>3630</v>
      </c>
    </row>
  </sheetData>
  <sheetProtection algorithmName="SHA-512" hashValue="AG82uYsTb+EzcSU9Xa9js8PmG+vWJjXDEs5zrnibTKhTmeHK6gt25+5j7yGoWnZkPdmcaarfJ+dK6nOchv29Mg==" saltValue="+PytaxObJ7ctBCzVJC7Os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2">
        <v>3</v>
      </c>
    </row>
    <row r="6" spans="1:3" x14ac:dyDescent="0.3">
      <c r="A6" s="179"/>
      <c r="B6" s="13" t="s">
        <v>329</v>
      </c>
      <c r="C6" s="22">
        <v>119</v>
      </c>
    </row>
    <row r="7" spans="1:3" x14ac:dyDescent="0.3">
      <c r="A7" s="179"/>
      <c r="B7" s="13" t="s">
        <v>956</v>
      </c>
      <c r="C7" s="22">
        <v>4</v>
      </c>
    </row>
    <row r="8" spans="1:3" x14ac:dyDescent="0.3">
      <c r="A8" s="179"/>
      <c r="B8" s="13" t="s">
        <v>957</v>
      </c>
      <c r="C8" s="22">
        <v>9</v>
      </c>
    </row>
    <row r="9" spans="1:3" x14ac:dyDescent="0.3">
      <c r="A9" s="179"/>
      <c r="B9" s="13" t="s">
        <v>958</v>
      </c>
      <c r="C9" s="22">
        <v>23</v>
      </c>
    </row>
    <row r="10" spans="1:3" x14ac:dyDescent="0.3">
      <c r="A10" s="179"/>
      <c r="B10" s="13" t="s">
        <v>959</v>
      </c>
      <c r="C10" s="22">
        <v>20</v>
      </c>
    </row>
    <row r="11" spans="1:3" x14ac:dyDescent="0.3">
      <c r="A11" s="179"/>
      <c r="B11" s="13" t="s">
        <v>960</v>
      </c>
      <c r="C11" s="22">
        <v>32</v>
      </c>
    </row>
    <row r="12" spans="1:3" x14ac:dyDescent="0.3">
      <c r="A12" s="179"/>
      <c r="B12" s="13" t="s">
        <v>513</v>
      </c>
      <c r="C12" s="22">
        <v>35</v>
      </c>
    </row>
    <row r="13" spans="1:3" x14ac:dyDescent="0.3">
      <c r="A13" s="179"/>
      <c r="B13" s="13" t="s">
        <v>961</v>
      </c>
      <c r="C13" s="22">
        <v>6</v>
      </c>
    </row>
    <row r="14" spans="1:3" x14ac:dyDescent="0.3">
      <c r="A14" s="179"/>
      <c r="B14" s="13" t="s">
        <v>962</v>
      </c>
      <c r="C14" s="22">
        <v>0</v>
      </c>
    </row>
    <row r="15" spans="1:3" x14ac:dyDescent="0.3">
      <c r="A15" s="179"/>
      <c r="B15" s="13" t="s">
        <v>646</v>
      </c>
      <c r="C15" s="22">
        <v>0</v>
      </c>
    </row>
    <row r="16" spans="1:3" x14ac:dyDescent="0.3">
      <c r="A16" s="179"/>
      <c r="B16" s="13" t="s">
        <v>963</v>
      </c>
      <c r="C16" s="22">
        <v>26</v>
      </c>
    </row>
    <row r="17" spans="1:3" x14ac:dyDescent="0.3">
      <c r="A17" s="179"/>
      <c r="B17" s="13" t="s">
        <v>964</v>
      </c>
      <c r="C17" s="22">
        <v>23</v>
      </c>
    </row>
    <row r="18" spans="1:3" x14ac:dyDescent="0.3">
      <c r="A18" s="179"/>
      <c r="B18" s="13" t="s">
        <v>965</v>
      </c>
      <c r="C18" s="22">
        <v>3</v>
      </c>
    </row>
    <row r="19" spans="1:3" x14ac:dyDescent="0.3">
      <c r="A19" s="180"/>
      <c r="B19" s="13" t="s">
        <v>106</v>
      </c>
      <c r="C19" s="22">
        <v>0</v>
      </c>
    </row>
    <row r="20" spans="1:3" x14ac:dyDescent="0.3">
      <c r="A20" s="178" t="s">
        <v>966</v>
      </c>
      <c r="B20" s="13" t="s">
        <v>967</v>
      </c>
      <c r="C20" s="22">
        <v>5</v>
      </c>
    </row>
    <row r="21" spans="1:3" x14ac:dyDescent="0.3">
      <c r="A21" s="180"/>
      <c r="B21" s="13" t="s">
        <v>968</v>
      </c>
      <c r="C21" s="22">
        <v>6</v>
      </c>
    </row>
    <row r="22" spans="1:3" x14ac:dyDescent="0.3">
      <c r="A22" s="178" t="s">
        <v>969</v>
      </c>
      <c r="B22" s="13" t="s">
        <v>970</v>
      </c>
      <c r="C22" s="22">
        <v>43</v>
      </c>
    </row>
    <row r="23" spans="1:3" x14ac:dyDescent="0.3">
      <c r="A23" s="179"/>
      <c r="B23" s="13" t="s">
        <v>971</v>
      </c>
      <c r="C23" s="22">
        <v>34</v>
      </c>
    </row>
    <row r="24" spans="1:3" x14ac:dyDescent="0.3">
      <c r="A24" s="180"/>
      <c r="B24" s="13" t="s">
        <v>972</v>
      </c>
      <c r="C24" s="22">
        <v>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2">
        <v>175</v>
      </c>
    </row>
    <row r="29" spans="1:3" x14ac:dyDescent="0.3">
      <c r="A29" s="178" t="s">
        <v>975</v>
      </c>
      <c r="B29" s="13" t="s">
        <v>976</v>
      </c>
      <c r="C29" s="22">
        <v>2</v>
      </c>
    </row>
    <row r="30" spans="1:3" x14ac:dyDescent="0.3">
      <c r="A30" s="179"/>
      <c r="B30" s="13" t="s">
        <v>977</v>
      </c>
      <c r="C30" s="22">
        <v>18</v>
      </c>
    </row>
    <row r="31" spans="1:3" x14ac:dyDescent="0.3">
      <c r="A31" s="179"/>
      <c r="B31" s="13" t="s">
        <v>978</v>
      </c>
      <c r="C31" s="22">
        <v>0</v>
      </c>
    </row>
    <row r="32" spans="1:3" x14ac:dyDescent="0.3">
      <c r="A32" s="180"/>
      <c r="B32" s="13" t="s">
        <v>979</v>
      </c>
      <c r="C32" s="22">
        <v>1</v>
      </c>
    </row>
    <row r="33" spans="1:3" x14ac:dyDescent="0.3">
      <c r="A33" s="12" t="s">
        <v>980</v>
      </c>
      <c r="B33" s="17"/>
      <c r="C33" s="22">
        <v>4</v>
      </c>
    </row>
    <row r="34" spans="1:3" x14ac:dyDescent="0.3">
      <c r="A34" s="12" t="s">
        <v>981</v>
      </c>
      <c r="B34" s="17"/>
      <c r="C34" s="22">
        <v>54</v>
      </c>
    </row>
    <row r="35" spans="1:3" x14ac:dyDescent="0.3">
      <c r="A35" s="12" t="s">
        <v>982</v>
      </c>
      <c r="B35" s="17"/>
      <c r="C35" s="22">
        <v>31</v>
      </c>
    </row>
    <row r="36" spans="1:3" x14ac:dyDescent="0.3">
      <c r="A36" s="12" t="s">
        <v>983</v>
      </c>
      <c r="B36" s="17"/>
      <c r="C36" s="22">
        <v>1</v>
      </c>
    </row>
    <row r="37" spans="1:3" x14ac:dyDescent="0.3">
      <c r="A37" s="12" t="s">
        <v>984</v>
      </c>
      <c r="B37" s="17"/>
      <c r="C37" s="22">
        <v>3</v>
      </c>
    </row>
    <row r="38" spans="1:3" x14ac:dyDescent="0.3">
      <c r="A38" s="12" t="s">
        <v>985</v>
      </c>
      <c r="B38" s="17"/>
      <c r="C38" s="22">
        <v>5</v>
      </c>
    </row>
    <row r="39" spans="1:3" x14ac:dyDescent="0.3">
      <c r="A39" s="12" t="s">
        <v>972</v>
      </c>
      <c r="B39" s="17"/>
      <c r="C39" s="22">
        <v>57</v>
      </c>
    </row>
    <row r="40" spans="1:3" x14ac:dyDescent="0.3">
      <c r="A40" s="178" t="s">
        <v>986</v>
      </c>
      <c r="B40" s="13" t="s">
        <v>987</v>
      </c>
      <c r="C40" s="22">
        <v>7</v>
      </c>
    </row>
    <row r="41" spans="1:3" x14ac:dyDescent="0.3">
      <c r="A41" s="179"/>
      <c r="B41" s="13" t="s">
        <v>988</v>
      </c>
      <c r="C41" s="22">
        <v>3</v>
      </c>
    </row>
    <row r="42" spans="1:3" x14ac:dyDescent="0.3">
      <c r="A42" s="179"/>
      <c r="B42" s="13" t="s">
        <v>989</v>
      </c>
      <c r="C42" s="22">
        <v>4</v>
      </c>
    </row>
    <row r="43" spans="1:3" x14ac:dyDescent="0.3">
      <c r="A43" s="179"/>
      <c r="B43" s="13" t="s">
        <v>990</v>
      </c>
      <c r="C43" s="22">
        <v>1</v>
      </c>
    </row>
    <row r="44" spans="1:3" x14ac:dyDescent="0.3">
      <c r="A44" s="180"/>
      <c r="B44" s="13" t="s">
        <v>991</v>
      </c>
      <c r="C44" s="22">
        <v>1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2">
        <v>6</v>
      </c>
    </row>
    <row r="49" spans="1:3" x14ac:dyDescent="0.3">
      <c r="A49" s="178" t="s">
        <v>76</v>
      </c>
      <c r="B49" s="13" t="s">
        <v>993</v>
      </c>
      <c r="C49" s="22">
        <v>97</v>
      </c>
    </row>
    <row r="50" spans="1:3" x14ac:dyDescent="0.3">
      <c r="A50" s="180"/>
      <c r="B50" s="13" t="s">
        <v>994</v>
      </c>
      <c r="C50" s="22">
        <v>79</v>
      </c>
    </row>
    <row r="51" spans="1:3" x14ac:dyDescent="0.3">
      <c r="A51" s="178" t="s">
        <v>995</v>
      </c>
      <c r="B51" s="13" t="s">
        <v>996</v>
      </c>
      <c r="C51" s="22">
        <v>1</v>
      </c>
    </row>
    <row r="52" spans="1:3" x14ac:dyDescent="0.3">
      <c r="A52" s="180"/>
      <c r="B52" s="13" t="s">
        <v>997</v>
      </c>
      <c r="C52" s="22">
        <v>1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2">
        <v>835</v>
      </c>
    </row>
    <row r="57" spans="1:3" x14ac:dyDescent="0.3">
      <c r="A57" s="179"/>
      <c r="B57" s="13" t="s">
        <v>999</v>
      </c>
      <c r="C57" s="22">
        <v>83</v>
      </c>
    </row>
    <row r="58" spans="1:3" x14ac:dyDescent="0.3">
      <c r="A58" s="179"/>
      <c r="B58" s="13" t="s">
        <v>1000</v>
      </c>
      <c r="C58" s="22">
        <v>40</v>
      </c>
    </row>
    <row r="59" spans="1:3" x14ac:dyDescent="0.3">
      <c r="A59" s="179"/>
      <c r="B59" s="13" t="s">
        <v>1001</v>
      </c>
      <c r="C59" s="22">
        <v>242</v>
      </c>
    </row>
    <row r="60" spans="1:3" x14ac:dyDescent="0.3">
      <c r="A60" s="180"/>
      <c r="B60" s="13" t="s">
        <v>1002</v>
      </c>
      <c r="C60" s="22">
        <v>16</v>
      </c>
    </row>
    <row r="61" spans="1:3" x14ac:dyDescent="0.3">
      <c r="A61" s="178" t="s">
        <v>1003</v>
      </c>
      <c r="B61" s="13" t="s">
        <v>1004</v>
      </c>
      <c r="C61" s="22">
        <v>323</v>
      </c>
    </row>
    <row r="62" spans="1:3" x14ac:dyDescent="0.3">
      <c r="A62" s="179"/>
      <c r="B62" s="13" t="s">
        <v>1005</v>
      </c>
      <c r="C62" s="22">
        <v>168</v>
      </c>
    </row>
    <row r="63" spans="1:3" x14ac:dyDescent="0.3">
      <c r="A63" s="179"/>
      <c r="B63" s="13" t="s">
        <v>1006</v>
      </c>
      <c r="C63" s="22">
        <v>20</v>
      </c>
    </row>
    <row r="64" spans="1:3" x14ac:dyDescent="0.3">
      <c r="A64" s="179"/>
      <c r="B64" s="13" t="s">
        <v>1007</v>
      </c>
      <c r="C64" s="22">
        <v>182</v>
      </c>
    </row>
    <row r="65" spans="1:3" x14ac:dyDescent="0.3">
      <c r="A65" s="180"/>
      <c r="B65" s="13" t="s">
        <v>1002</v>
      </c>
      <c r="C65" s="22">
        <v>107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2">
        <v>91</v>
      </c>
    </row>
    <row r="70" spans="1:3" ht="20.399999999999999" x14ac:dyDescent="0.3">
      <c r="A70" s="12" t="s">
        <v>1010</v>
      </c>
      <c r="B70" s="17"/>
      <c r="C70" s="22">
        <v>1</v>
      </c>
    </row>
    <row r="71" spans="1:3" x14ac:dyDescent="0.3">
      <c r="A71" s="12" t="s">
        <v>1011</v>
      </c>
      <c r="B71" s="17"/>
      <c r="C71" s="22">
        <v>233</v>
      </c>
    </row>
    <row r="72" spans="1:3" x14ac:dyDescent="0.3">
      <c r="A72" s="178" t="s">
        <v>1012</v>
      </c>
      <c r="B72" s="13" t="s">
        <v>1013</v>
      </c>
      <c r="C72" s="22">
        <v>1</v>
      </c>
    </row>
    <row r="73" spans="1:3" x14ac:dyDescent="0.3">
      <c r="A73" s="180"/>
      <c r="B73" s="13" t="s">
        <v>1014</v>
      </c>
      <c r="C73" s="22">
        <v>55</v>
      </c>
    </row>
    <row r="74" spans="1:3" x14ac:dyDescent="0.3">
      <c r="A74" s="12" t="s">
        <v>1015</v>
      </c>
      <c r="B74" s="17"/>
      <c r="C74" s="22">
        <v>1</v>
      </c>
    </row>
    <row r="75" spans="1:3" x14ac:dyDescent="0.3">
      <c r="A75" s="12" t="s">
        <v>1016</v>
      </c>
      <c r="B75" s="17"/>
      <c r="C75" s="22">
        <v>12</v>
      </c>
    </row>
    <row r="76" spans="1:3" ht="20.399999999999999" x14ac:dyDescent="0.3">
      <c r="A76" s="12" t="s">
        <v>1017</v>
      </c>
      <c r="B76" s="17"/>
      <c r="C76" s="22">
        <v>1</v>
      </c>
    </row>
    <row r="77" spans="1:3" x14ac:dyDescent="0.3">
      <c r="A77" s="12" t="s">
        <v>1018</v>
      </c>
      <c r="B77" s="17"/>
      <c r="C77" s="22">
        <v>29</v>
      </c>
    </row>
    <row r="78" spans="1:3" x14ac:dyDescent="0.3">
      <c r="A78" s="12" t="s">
        <v>1019</v>
      </c>
      <c r="B78" s="17"/>
      <c r="C78" s="22">
        <v>1</v>
      </c>
    </row>
    <row r="79" spans="1:3" x14ac:dyDescent="0.3">
      <c r="A79" s="12" t="s">
        <v>1020</v>
      </c>
      <c r="B79" s="17"/>
      <c r="C79" s="22">
        <v>1</v>
      </c>
    </row>
  </sheetData>
  <sheetProtection algorithmName="SHA-512" hashValue="zNOavIVokcavkAUWqozjsYP4CrkPXuE5u2Ta9jbS2TJLqLt84wI2lSIhP3U+56oN+IJFdwIHLbwbcXJhqvJXMA==" saltValue="vajeQQahYo+mDjOLEYiDN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2" t="s">
        <v>1021</v>
      </c>
    </row>
    <row r="3" spans="1:3" x14ac:dyDescent="0.3">
      <c r="A3" s="33" t="s">
        <v>1022</v>
      </c>
    </row>
    <row r="4" spans="1:3" x14ac:dyDescent="0.3">
      <c r="A4" s="34" t="s">
        <v>9</v>
      </c>
      <c r="B4" s="34" t="s">
        <v>10</v>
      </c>
      <c r="C4" s="35" t="s">
        <v>2</v>
      </c>
    </row>
    <row r="5" spans="1:3" x14ac:dyDescent="0.3">
      <c r="A5" s="194" t="s">
        <v>1023</v>
      </c>
      <c r="B5" s="37" t="s">
        <v>1024</v>
      </c>
      <c r="C5" s="38">
        <v>10</v>
      </c>
    </row>
    <row r="6" spans="1:3" x14ac:dyDescent="0.3">
      <c r="A6" s="195"/>
      <c r="B6" s="37" t="s">
        <v>299</v>
      </c>
      <c r="C6" s="38">
        <v>289</v>
      </c>
    </row>
    <row r="7" spans="1:3" x14ac:dyDescent="0.3">
      <c r="A7" s="195"/>
      <c r="B7" s="37" t="s">
        <v>1025</v>
      </c>
      <c r="C7" s="38">
        <v>66</v>
      </c>
    </row>
    <row r="8" spans="1:3" x14ac:dyDescent="0.3">
      <c r="A8" s="195"/>
      <c r="B8" s="37" t="s">
        <v>1026</v>
      </c>
      <c r="C8" s="38">
        <v>2</v>
      </c>
    </row>
    <row r="9" spans="1:3" x14ac:dyDescent="0.3">
      <c r="A9" s="195"/>
      <c r="B9" s="37" t="s">
        <v>1027</v>
      </c>
      <c r="C9" s="38">
        <v>1</v>
      </c>
    </row>
    <row r="10" spans="1:3" x14ac:dyDescent="0.3">
      <c r="A10" s="195"/>
      <c r="B10" s="37" t="s">
        <v>1028</v>
      </c>
      <c r="C10" s="38">
        <v>0</v>
      </c>
    </row>
    <row r="11" spans="1:3" x14ac:dyDescent="0.3">
      <c r="A11" s="196"/>
      <c r="B11" s="37" t="s">
        <v>1029</v>
      </c>
      <c r="C11" s="38">
        <v>0</v>
      </c>
    </row>
    <row r="12" spans="1:3" x14ac:dyDescent="0.3">
      <c r="A12" s="194" t="s">
        <v>1030</v>
      </c>
      <c r="B12" s="37" t="s">
        <v>60</v>
      </c>
      <c r="C12" s="38">
        <v>213</v>
      </c>
    </row>
    <row r="13" spans="1:3" x14ac:dyDescent="0.3">
      <c r="A13" s="195"/>
      <c r="B13" s="37" t="s">
        <v>1031</v>
      </c>
      <c r="C13" s="38">
        <v>72</v>
      </c>
    </row>
    <row r="14" spans="1:3" x14ac:dyDescent="0.3">
      <c r="A14" s="195"/>
      <c r="B14" s="37" t="s">
        <v>1032</v>
      </c>
      <c r="C14" s="38">
        <v>32</v>
      </c>
    </row>
    <row r="15" spans="1:3" x14ac:dyDescent="0.3">
      <c r="A15" s="196"/>
      <c r="B15" s="37" t="s">
        <v>1033</v>
      </c>
      <c r="C15" s="38">
        <v>8</v>
      </c>
    </row>
    <row r="16" spans="1:3" x14ac:dyDescent="0.3">
      <c r="A16" s="16"/>
    </row>
    <row r="17" spans="1:3" x14ac:dyDescent="0.3">
      <c r="A17" s="33" t="s">
        <v>1034</v>
      </c>
    </row>
    <row r="18" spans="1:3" x14ac:dyDescent="0.3">
      <c r="A18" s="34" t="s">
        <v>9</v>
      </c>
      <c r="B18" s="34" t="s">
        <v>10</v>
      </c>
      <c r="C18" s="35" t="s">
        <v>2</v>
      </c>
    </row>
    <row r="19" spans="1:3" x14ac:dyDescent="0.3">
      <c r="A19" s="36" t="s">
        <v>1035</v>
      </c>
      <c r="B19" s="39"/>
      <c r="C19" s="38">
        <v>11</v>
      </c>
    </row>
    <row r="20" spans="1:3" x14ac:dyDescent="0.3">
      <c r="A20" s="36" t="s">
        <v>1036</v>
      </c>
      <c r="B20" s="39"/>
      <c r="C20" s="38">
        <v>7</v>
      </c>
    </row>
    <row r="21" spans="1:3" x14ac:dyDescent="0.3">
      <c r="A21" s="36" t="s">
        <v>1037</v>
      </c>
      <c r="B21" s="39"/>
      <c r="C21" s="38">
        <v>12</v>
      </c>
    </row>
    <row r="22" spans="1:3" x14ac:dyDescent="0.3">
      <c r="A22" s="36" t="s">
        <v>1038</v>
      </c>
      <c r="B22" s="39"/>
      <c r="C22" s="38">
        <v>12</v>
      </c>
    </row>
    <row r="23" spans="1:3" x14ac:dyDescent="0.3">
      <c r="A23" s="36" t="s">
        <v>1039</v>
      </c>
      <c r="B23" s="39"/>
      <c r="C23" s="38">
        <v>92</v>
      </c>
    </row>
    <row r="24" spans="1:3" x14ac:dyDescent="0.3">
      <c r="A24" s="36" t="s">
        <v>1040</v>
      </c>
      <c r="B24" s="39"/>
      <c r="C24" s="38">
        <v>171</v>
      </c>
    </row>
    <row r="25" spans="1:3" x14ac:dyDescent="0.3">
      <c r="A25" s="36" t="s">
        <v>1041</v>
      </c>
      <c r="B25" s="39"/>
      <c r="C25" s="38">
        <v>24</v>
      </c>
    </row>
    <row r="26" spans="1:3" x14ac:dyDescent="0.3">
      <c r="A26" s="36" t="s">
        <v>1042</v>
      </c>
      <c r="B26" s="39"/>
      <c r="C26" s="38">
        <v>3</v>
      </c>
    </row>
    <row r="27" spans="1:3" x14ac:dyDescent="0.3">
      <c r="A27" s="36" t="s">
        <v>1043</v>
      </c>
      <c r="B27" s="39"/>
      <c r="C27" s="38">
        <v>1</v>
      </c>
    </row>
    <row r="28" spans="1:3" x14ac:dyDescent="0.3">
      <c r="A28" s="36" t="s">
        <v>1044</v>
      </c>
      <c r="B28" s="39"/>
      <c r="C28" s="38">
        <v>20</v>
      </c>
    </row>
    <row r="29" spans="1:3" x14ac:dyDescent="0.3">
      <c r="A29" s="16"/>
    </row>
    <row r="30" spans="1:3" x14ac:dyDescent="0.3">
      <c r="A30" s="33" t="s">
        <v>1045</v>
      </c>
    </row>
    <row r="31" spans="1:3" x14ac:dyDescent="0.3">
      <c r="A31" s="34" t="s">
        <v>9</v>
      </c>
      <c r="B31" s="34" t="s">
        <v>10</v>
      </c>
      <c r="C31" s="35" t="s">
        <v>2</v>
      </c>
    </row>
    <row r="32" spans="1:3" x14ac:dyDescent="0.3">
      <c r="A32" s="36" t="s">
        <v>1046</v>
      </c>
      <c r="B32" s="39"/>
      <c r="C32" s="38">
        <v>6</v>
      </c>
    </row>
    <row r="33" spans="1:6" x14ac:dyDescent="0.3">
      <c r="A33" s="36" t="s">
        <v>1047</v>
      </c>
      <c r="B33" s="39"/>
      <c r="C33" s="38">
        <v>40</v>
      </c>
    </row>
    <row r="34" spans="1:6" x14ac:dyDescent="0.3">
      <c r="A34" s="36" t="s">
        <v>1048</v>
      </c>
      <c r="B34" s="39"/>
      <c r="C34" s="38">
        <v>26</v>
      </c>
    </row>
    <row r="35" spans="1:6" x14ac:dyDescent="0.3">
      <c r="A35" s="36" t="s">
        <v>1049</v>
      </c>
      <c r="B35" s="39"/>
      <c r="C35" s="38">
        <v>26</v>
      </c>
    </row>
    <row r="36" spans="1:6" x14ac:dyDescent="0.3">
      <c r="A36" s="36" t="s">
        <v>1050</v>
      </c>
      <c r="B36" s="39"/>
      <c r="C36" s="38">
        <v>8</v>
      </c>
    </row>
    <row r="37" spans="1:6" x14ac:dyDescent="0.3">
      <c r="A37" s="36" t="s">
        <v>1051</v>
      </c>
      <c r="B37" s="39"/>
      <c r="C37" s="38">
        <v>11</v>
      </c>
    </row>
    <row r="38" spans="1:6" x14ac:dyDescent="0.3">
      <c r="A38" s="36" t="s">
        <v>1052</v>
      </c>
      <c r="B38" s="39"/>
      <c r="C38" s="38">
        <v>7</v>
      </c>
    </row>
    <row r="39" spans="1:6" x14ac:dyDescent="0.3">
      <c r="A39" s="36" t="s">
        <v>1053</v>
      </c>
      <c r="B39" s="39"/>
      <c r="C39" s="38">
        <v>0</v>
      </c>
    </row>
    <row r="40" spans="1:6" x14ac:dyDescent="0.3">
      <c r="A40" s="16"/>
    </row>
    <row r="41" spans="1:6" x14ac:dyDescent="0.3">
      <c r="A41" s="33" t="s">
        <v>1054</v>
      </c>
    </row>
    <row r="42" spans="1:6" x14ac:dyDescent="0.3">
      <c r="A42" s="34" t="s">
        <v>9</v>
      </c>
      <c r="B42" s="34" t="s">
        <v>10</v>
      </c>
      <c r="C42" s="35" t="s">
        <v>2</v>
      </c>
    </row>
    <row r="43" spans="1:6" x14ac:dyDescent="0.3">
      <c r="A43" s="36" t="s">
        <v>99</v>
      </c>
      <c r="B43" s="39"/>
      <c r="C43" s="38">
        <v>19</v>
      </c>
    </row>
    <row r="44" spans="1:6" x14ac:dyDescent="0.3">
      <c r="A44" s="36" t="s">
        <v>109</v>
      </c>
      <c r="B44" s="39"/>
      <c r="C44" s="38">
        <v>10</v>
      </c>
    </row>
    <row r="45" spans="1:6" x14ac:dyDescent="0.3">
      <c r="A45" s="36" t="s">
        <v>1055</v>
      </c>
      <c r="B45" s="39"/>
      <c r="C45" s="38">
        <v>1</v>
      </c>
    </row>
    <row r="46" spans="1:6" x14ac:dyDescent="0.3">
      <c r="A46" s="33" t="s">
        <v>1056</v>
      </c>
    </row>
    <row r="47" spans="1:6" ht="40.799999999999997" x14ac:dyDescent="0.3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3">
      <c r="A48" s="197" t="s">
        <v>954</v>
      </c>
      <c r="B48" s="42" t="s">
        <v>1058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3">
      <c r="A49" s="198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3">
      <c r="A50" s="198"/>
      <c r="B50" s="42" t="s">
        <v>1060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3">
      <c r="A51" s="198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3">
      <c r="A52" s="198"/>
      <c r="B52" s="42" t="s">
        <v>329</v>
      </c>
      <c r="C52" s="43">
        <v>3</v>
      </c>
      <c r="D52" s="43">
        <v>6</v>
      </c>
      <c r="E52" s="43">
        <v>7</v>
      </c>
      <c r="F52" s="38">
        <v>3</v>
      </c>
    </row>
    <row r="53" spans="1:6" x14ac:dyDescent="0.3">
      <c r="A53" s="198"/>
      <c r="B53" s="42" t="s">
        <v>1062</v>
      </c>
      <c r="C53" s="43">
        <v>197</v>
      </c>
      <c r="D53" s="43">
        <v>89</v>
      </c>
      <c r="E53" s="43">
        <v>17</v>
      </c>
      <c r="F53" s="38">
        <v>39</v>
      </c>
    </row>
    <row r="54" spans="1:6" x14ac:dyDescent="0.3">
      <c r="A54" s="198"/>
      <c r="B54" s="42" t="s">
        <v>1063</v>
      </c>
      <c r="C54" s="43">
        <v>60</v>
      </c>
      <c r="D54" s="43">
        <v>13</v>
      </c>
      <c r="E54" s="43">
        <v>6</v>
      </c>
      <c r="F54" s="38">
        <v>5</v>
      </c>
    </row>
    <row r="55" spans="1:6" x14ac:dyDescent="0.3">
      <c r="A55" s="198"/>
      <c r="B55" s="42" t="s">
        <v>1064</v>
      </c>
      <c r="C55" s="43">
        <v>0</v>
      </c>
      <c r="D55" s="43">
        <v>1</v>
      </c>
      <c r="E55" s="43">
        <v>0</v>
      </c>
      <c r="F55" s="38">
        <v>1</v>
      </c>
    </row>
    <row r="56" spans="1:6" x14ac:dyDescent="0.3">
      <c r="A56" s="198"/>
      <c r="B56" s="42" t="s">
        <v>1065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3">
      <c r="A57" s="198"/>
      <c r="B57" s="42" t="s">
        <v>1066</v>
      </c>
      <c r="C57" s="43">
        <v>4</v>
      </c>
      <c r="D57" s="43">
        <v>22</v>
      </c>
      <c r="E57" s="43">
        <v>8</v>
      </c>
      <c r="F57" s="38">
        <v>9</v>
      </c>
    </row>
    <row r="58" spans="1:6" x14ac:dyDescent="0.3">
      <c r="A58" s="198"/>
      <c r="B58" s="42" t="s">
        <v>1067</v>
      </c>
      <c r="C58" s="43">
        <v>3</v>
      </c>
      <c r="D58" s="43">
        <v>1</v>
      </c>
      <c r="E58" s="43">
        <v>0</v>
      </c>
      <c r="F58" s="38">
        <v>0</v>
      </c>
    </row>
    <row r="59" spans="1:6" x14ac:dyDescent="0.3">
      <c r="A59" s="198"/>
      <c r="B59" s="42" t="s">
        <v>1068</v>
      </c>
      <c r="C59" s="43">
        <v>0</v>
      </c>
      <c r="D59" s="43">
        <v>0</v>
      </c>
      <c r="E59" s="43">
        <v>0</v>
      </c>
      <c r="F59" s="38">
        <v>0</v>
      </c>
    </row>
    <row r="60" spans="1:6" x14ac:dyDescent="0.3">
      <c r="A60" s="198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3">
      <c r="A61" s="198"/>
      <c r="B61" s="42" t="s">
        <v>1069</v>
      </c>
      <c r="C61" s="43">
        <v>0</v>
      </c>
      <c r="D61" s="43">
        <v>2</v>
      </c>
      <c r="E61" s="43">
        <v>0</v>
      </c>
      <c r="F61" s="38">
        <v>1</v>
      </c>
    </row>
    <row r="62" spans="1:6" x14ac:dyDescent="0.3">
      <c r="A62" s="198"/>
      <c r="B62" s="42" t="s">
        <v>1070</v>
      </c>
      <c r="C62" s="43">
        <v>0</v>
      </c>
      <c r="D62" s="43">
        <v>0</v>
      </c>
      <c r="E62" s="43">
        <v>0</v>
      </c>
      <c r="F62" s="38">
        <v>0</v>
      </c>
    </row>
    <row r="63" spans="1:6" x14ac:dyDescent="0.3">
      <c r="A63" s="198"/>
      <c r="B63" s="42" t="s">
        <v>1071</v>
      </c>
      <c r="C63" s="43">
        <v>0</v>
      </c>
      <c r="D63" s="43">
        <v>0</v>
      </c>
      <c r="E63" s="43">
        <v>0</v>
      </c>
      <c r="F63" s="38">
        <v>0</v>
      </c>
    </row>
    <row r="64" spans="1:6" x14ac:dyDescent="0.3">
      <c r="A64" s="198"/>
      <c r="B64" s="42" t="s">
        <v>1072</v>
      </c>
      <c r="C64" s="43">
        <v>52</v>
      </c>
      <c r="D64" s="43">
        <v>42</v>
      </c>
      <c r="E64" s="43">
        <v>9</v>
      </c>
      <c r="F64" s="38">
        <v>29</v>
      </c>
    </row>
    <row r="65" spans="1:6" x14ac:dyDescent="0.3">
      <c r="A65" s="198"/>
      <c r="B65" s="42" t="s">
        <v>1073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3">
      <c r="A66" s="199"/>
      <c r="B66" s="42" t="s">
        <v>1074</v>
      </c>
      <c r="C66" s="43">
        <v>0</v>
      </c>
      <c r="D66" s="43">
        <v>0</v>
      </c>
      <c r="E66" s="43">
        <v>0</v>
      </c>
      <c r="F66" s="38">
        <v>1</v>
      </c>
    </row>
    <row r="67" spans="1:6" x14ac:dyDescent="0.3">
      <c r="A67" s="192" t="s">
        <v>1075</v>
      </c>
      <c r="B67" s="193"/>
      <c r="C67" s="44">
        <v>319</v>
      </c>
      <c r="D67" s="44">
        <v>176</v>
      </c>
      <c r="E67" s="44">
        <v>47</v>
      </c>
      <c r="F67" s="44">
        <v>88</v>
      </c>
    </row>
    <row r="68" spans="1:6" x14ac:dyDescent="0.3">
      <c r="A68" s="197" t="s">
        <v>969</v>
      </c>
      <c r="B68" s="42" t="s">
        <v>1076</v>
      </c>
      <c r="C68" s="43">
        <v>9</v>
      </c>
      <c r="D68" s="43">
        <v>0</v>
      </c>
      <c r="E68" s="43">
        <v>0</v>
      </c>
      <c r="F68" s="38">
        <v>0</v>
      </c>
    </row>
    <row r="69" spans="1:6" x14ac:dyDescent="0.3">
      <c r="A69" s="198"/>
      <c r="B69" s="42" t="s">
        <v>1077</v>
      </c>
      <c r="C69" s="43">
        <v>1</v>
      </c>
      <c r="D69" s="43">
        <v>0</v>
      </c>
      <c r="E69" s="43">
        <v>0</v>
      </c>
      <c r="F69" s="38">
        <v>0</v>
      </c>
    </row>
    <row r="70" spans="1:6" x14ac:dyDescent="0.3">
      <c r="A70" s="199"/>
      <c r="B70" s="42" t="s">
        <v>106</v>
      </c>
      <c r="C70" s="43">
        <v>2</v>
      </c>
      <c r="D70" s="43">
        <v>0</v>
      </c>
      <c r="E70" s="43">
        <v>0</v>
      </c>
      <c r="F70" s="38">
        <v>0</v>
      </c>
    </row>
    <row r="71" spans="1:6" x14ac:dyDescent="0.3">
      <c r="A71" s="192" t="s">
        <v>1078</v>
      </c>
      <c r="B71" s="193"/>
      <c r="C71" s="44">
        <v>12</v>
      </c>
      <c r="D71" s="44">
        <v>0</v>
      </c>
      <c r="E71" s="44">
        <v>0</v>
      </c>
      <c r="F71" s="44">
        <v>0</v>
      </c>
    </row>
  </sheetData>
  <sheetProtection algorithmName="SHA-512" hashValue="DsThV7Dt8GFGeR3hRZSRJIo25QDOqkbUrQGxkOesbN5ziD8wv0JSPFAMBpkDEbURZOClcKKsVdfs7WJaxcFj4A==" saltValue="SeGK9bLw/wpBXbmp9Jk+V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5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2">
        <v>565</v>
      </c>
    </row>
    <row r="6" spans="1:3" x14ac:dyDescent="0.3">
      <c r="A6" s="186"/>
      <c r="B6" s="13" t="s">
        <v>1024</v>
      </c>
      <c r="C6" s="22">
        <v>111</v>
      </c>
    </row>
    <row r="7" spans="1:3" x14ac:dyDescent="0.3">
      <c r="A7" s="186"/>
      <c r="B7" s="13" t="s">
        <v>1083</v>
      </c>
      <c r="C7" s="22">
        <v>1534</v>
      </c>
    </row>
    <row r="8" spans="1:3" x14ac:dyDescent="0.3">
      <c r="A8" s="186"/>
      <c r="B8" s="13" t="s">
        <v>1084</v>
      </c>
      <c r="C8" s="22">
        <v>330</v>
      </c>
    </row>
    <row r="9" spans="1:3" x14ac:dyDescent="0.3">
      <c r="A9" s="186"/>
      <c r="B9" s="13" t="s">
        <v>1026</v>
      </c>
      <c r="C9" s="22">
        <v>2</v>
      </c>
    </row>
    <row r="10" spans="1:3" x14ac:dyDescent="0.3">
      <c r="A10" s="186"/>
      <c r="B10" s="13" t="s">
        <v>1027</v>
      </c>
      <c r="C10" s="22">
        <v>1</v>
      </c>
    </row>
    <row r="11" spans="1:3" x14ac:dyDescent="0.3">
      <c r="A11" s="186"/>
      <c r="B11" s="13" t="s">
        <v>1085</v>
      </c>
      <c r="C11" s="22">
        <v>1</v>
      </c>
    </row>
    <row r="12" spans="1:3" x14ac:dyDescent="0.3">
      <c r="A12" s="187"/>
      <c r="B12" s="13" t="s">
        <v>1086</v>
      </c>
      <c r="C12" s="46"/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5" t="s">
        <v>10</v>
      </c>
      <c r="C15" s="11" t="s">
        <v>2</v>
      </c>
    </row>
    <row r="16" spans="1:3" x14ac:dyDescent="0.3">
      <c r="A16" s="21" t="s">
        <v>1088</v>
      </c>
      <c r="B16" s="17"/>
      <c r="C16" s="22">
        <v>897</v>
      </c>
    </row>
    <row r="17" spans="1:3" x14ac:dyDescent="0.3">
      <c r="A17" s="21" t="s">
        <v>1089</v>
      </c>
      <c r="B17" s="17"/>
      <c r="C17" s="22">
        <v>60</v>
      </c>
    </row>
    <row r="18" spans="1:3" x14ac:dyDescent="0.3">
      <c r="A18" s="21" t="s">
        <v>1090</v>
      </c>
      <c r="B18" s="17"/>
      <c r="C18" s="22">
        <v>393</v>
      </c>
    </row>
    <row r="19" spans="1:3" x14ac:dyDescent="0.3">
      <c r="A19" s="21" t="s">
        <v>1091</v>
      </c>
      <c r="B19" s="17"/>
      <c r="C19" s="22">
        <v>80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5" t="s">
        <v>10</v>
      </c>
      <c r="C22" s="11" t="s">
        <v>2</v>
      </c>
    </row>
    <row r="23" spans="1:3" x14ac:dyDescent="0.3">
      <c r="A23" s="21" t="s">
        <v>1093</v>
      </c>
      <c r="B23" s="17"/>
      <c r="C23" s="22">
        <v>1</v>
      </c>
    </row>
    <row r="24" spans="1:3" x14ac:dyDescent="0.3">
      <c r="A24" s="21" t="s">
        <v>1094</v>
      </c>
      <c r="B24" s="17"/>
      <c r="C24" s="22">
        <v>16</v>
      </c>
    </row>
    <row r="25" spans="1:3" x14ac:dyDescent="0.3">
      <c r="A25" s="21" t="s">
        <v>1095</v>
      </c>
      <c r="B25" s="17"/>
      <c r="C25" s="22">
        <v>0</v>
      </c>
    </row>
    <row r="26" spans="1:3" x14ac:dyDescent="0.3">
      <c r="A26" s="21" t="s">
        <v>1096</v>
      </c>
      <c r="B26" s="17"/>
      <c r="C26" s="22">
        <v>0</v>
      </c>
    </row>
    <row r="27" spans="1:3" x14ac:dyDescent="0.3">
      <c r="A27" s="21" t="s">
        <v>1097</v>
      </c>
      <c r="B27" s="17"/>
      <c r="C27" s="22">
        <v>1</v>
      </c>
    </row>
    <row r="28" spans="1:3" x14ac:dyDescent="0.3">
      <c r="A28" s="21" t="s">
        <v>1098</v>
      </c>
      <c r="B28" s="17"/>
      <c r="C28" s="22">
        <v>0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5" t="s">
        <v>10</v>
      </c>
      <c r="C31" s="11" t="s">
        <v>2</v>
      </c>
    </row>
    <row r="32" spans="1:3" x14ac:dyDescent="0.3">
      <c r="A32" s="21" t="s">
        <v>1100</v>
      </c>
      <c r="B32" s="17"/>
      <c r="C32" s="22">
        <v>0</v>
      </c>
    </row>
    <row r="33" spans="1:3" x14ac:dyDescent="0.3">
      <c r="A33" s="21" t="s">
        <v>1101</v>
      </c>
      <c r="B33" s="17"/>
      <c r="C33" s="22">
        <v>2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5" t="s">
        <v>10</v>
      </c>
      <c r="C36" s="11" t="s">
        <v>2</v>
      </c>
    </row>
    <row r="37" spans="1:3" x14ac:dyDescent="0.3">
      <c r="A37" s="21" t="s">
        <v>1102</v>
      </c>
      <c r="B37" s="17"/>
      <c r="C37" s="22">
        <v>30</v>
      </c>
    </row>
    <row r="38" spans="1:3" x14ac:dyDescent="0.3">
      <c r="A38" s="21" t="s">
        <v>1103</v>
      </c>
      <c r="B38" s="17"/>
      <c r="C38" s="22">
        <v>142</v>
      </c>
    </row>
    <row r="39" spans="1:3" x14ac:dyDescent="0.3">
      <c r="A39" s="21" t="s">
        <v>1104</v>
      </c>
      <c r="B39" s="17"/>
      <c r="C39" s="22">
        <v>341</v>
      </c>
    </row>
    <row r="40" spans="1:3" x14ac:dyDescent="0.3">
      <c r="A40" s="21" t="s">
        <v>1105</v>
      </c>
      <c r="B40" s="17"/>
      <c r="C40" s="22">
        <v>62</v>
      </c>
    </row>
    <row r="41" spans="1:3" x14ac:dyDescent="0.3">
      <c r="A41" s="21" t="s">
        <v>1106</v>
      </c>
      <c r="B41" s="17"/>
      <c r="C41" s="22">
        <v>124</v>
      </c>
    </row>
    <row r="42" spans="1:3" x14ac:dyDescent="0.3">
      <c r="A42" s="21" t="s">
        <v>1107</v>
      </c>
      <c r="B42" s="17"/>
      <c r="C42" s="22">
        <v>137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5" t="s">
        <v>10</v>
      </c>
      <c r="C45" s="11" t="s">
        <v>2</v>
      </c>
    </row>
    <row r="46" spans="1:3" x14ac:dyDescent="0.3">
      <c r="A46" s="21" t="s">
        <v>1109</v>
      </c>
      <c r="B46" s="17"/>
      <c r="C46" s="22">
        <v>12</v>
      </c>
    </row>
    <row r="47" spans="1:3" x14ac:dyDescent="0.3">
      <c r="A47" s="21" t="s">
        <v>1110</v>
      </c>
      <c r="B47" s="17"/>
      <c r="C47" s="22">
        <v>25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5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2">
        <v>79</v>
      </c>
    </row>
    <row r="52" spans="1:6" x14ac:dyDescent="0.3">
      <c r="A52" s="186"/>
      <c r="B52" s="13" t="s">
        <v>1114</v>
      </c>
      <c r="C52" s="22">
        <v>75</v>
      </c>
    </row>
    <row r="53" spans="1:6" x14ac:dyDescent="0.3">
      <c r="A53" s="186"/>
      <c r="B53" s="13" t="s">
        <v>1115</v>
      </c>
      <c r="C53" s="22">
        <v>158</v>
      </c>
    </row>
    <row r="54" spans="1:6" x14ac:dyDescent="0.3">
      <c r="A54" s="187"/>
      <c r="B54" s="13" t="s">
        <v>1116</v>
      </c>
      <c r="C54" s="22">
        <v>17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5" t="s">
        <v>10</v>
      </c>
      <c r="C57" s="11" t="s">
        <v>2</v>
      </c>
    </row>
    <row r="58" spans="1:6" x14ac:dyDescent="0.3">
      <c r="A58" s="21" t="s">
        <v>99</v>
      </c>
      <c r="B58" s="17"/>
      <c r="C58" s="22">
        <v>60</v>
      </c>
    </row>
    <row r="59" spans="1:6" x14ac:dyDescent="0.3">
      <c r="A59" s="21" t="s">
        <v>109</v>
      </c>
      <c r="B59" s="17"/>
      <c r="C59" s="22">
        <v>15</v>
      </c>
    </row>
    <row r="60" spans="1:6" x14ac:dyDescent="0.3">
      <c r="A60" s="21" t="s">
        <v>1055</v>
      </c>
      <c r="B60" s="17"/>
      <c r="C60" s="22">
        <v>8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3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86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86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86"/>
      <c r="B66" s="13" t="s">
        <v>1061</v>
      </c>
      <c r="C66" s="14">
        <v>1</v>
      </c>
      <c r="D66" s="14">
        <v>0</v>
      </c>
      <c r="E66" s="14">
        <v>0</v>
      </c>
      <c r="F66" s="22">
        <v>0</v>
      </c>
    </row>
    <row r="67" spans="1:6" x14ac:dyDescent="0.3">
      <c r="A67" s="186"/>
      <c r="B67" s="13" t="s">
        <v>329</v>
      </c>
      <c r="C67" s="14">
        <v>10</v>
      </c>
      <c r="D67" s="14">
        <v>5</v>
      </c>
      <c r="E67" s="14">
        <v>1</v>
      </c>
      <c r="F67" s="22">
        <v>10</v>
      </c>
    </row>
    <row r="68" spans="1:6" x14ac:dyDescent="0.3">
      <c r="A68" s="186"/>
      <c r="B68" s="13" t="s">
        <v>1117</v>
      </c>
      <c r="C68" s="14">
        <v>969</v>
      </c>
      <c r="D68" s="14">
        <v>247</v>
      </c>
      <c r="E68" s="14">
        <v>36</v>
      </c>
      <c r="F68" s="22">
        <v>188</v>
      </c>
    </row>
    <row r="69" spans="1:6" x14ac:dyDescent="0.3">
      <c r="A69" s="186"/>
      <c r="B69" s="13" t="s">
        <v>1118</v>
      </c>
      <c r="C69" s="14">
        <v>196</v>
      </c>
      <c r="D69" s="14">
        <v>32</v>
      </c>
      <c r="E69" s="14">
        <v>5</v>
      </c>
      <c r="F69" s="22">
        <v>41</v>
      </c>
    </row>
    <row r="70" spans="1:6" x14ac:dyDescent="0.3">
      <c r="A70" s="186"/>
      <c r="B70" s="13" t="s">
        <v>1064</v>
      </c>
      <c r="C70" s="14">
        <v>1</v>
      </c>
      <c r="D70" s="14">
        <v>0</v>
      </c>
      <c r="E70" s="14">
        <v>0</v>
      </c>
      <c r="F70" s="22">
        <v>0</v>
      </c>
    </row>
    <row r="71" spans="1:6" x14ac:dyDescent="0.3">
      <c r="A71" s="186"/>
      <c r="B71" s="13" t="s">
        <v>1119</v>
      </c>
      <c r="C71" s="14">
        <v>1</v>
      </c>
      <c r="D71" s="14">
        <v>0</v>
      </c>
      <c r="E71" s="14">
        <v>0</v>
      </c>
      <c r="F71" s="22">
        <v>0</v>
      </c>
    </row>
    <row r="72" spans="1:6" x14ac:dyDescent="0.3">
      <c r="A72" s="186"/>
      <c r="B72" s="13" t="s">
        <v>1120</v>
      </c>
      <c r="C72" s="14">
        <v>13</v>
      </c>
      <c r="D72" s="14">
        <v>20</v>
      </c>
      <c r="E72" s="14">
        <v>3</v>
      </c>
      <c r="F72" s="22">
        <v>20</v>
      </c>
    </row>
    <row r="73" spans="1:6" x14ac:dyDescent="0.3">
      <c r="A73" s="186"/>
      <c r="B73" s="13" t="s">
        <v>1121</v>
      </c>
      <c r="C73" s="14">
        <v>6</v>
      </c>
      <c r="D73" s="14">
        <v>2</v>
      </c>
      <c r="E73" s="14">
        <v>1</v>
      </c>
      <c r="F73" s="22">
        <v>4</v>
      </c>
    </row>
    <row r="74" spans="1:6" x14ac:dyDescent="0.3">
      <c r="A74" s="186"/>
      <c r="B74" s="13" t="s">
        <v>1068</v>
      </c>
      <c r="C74" s="14">
        <v>4</v>
      </c>
      <c r="D74" s="14">
        <v>0</v>
      </c>
      <c r="E74" s="14">
        <v>0</v>
      </c>
      <c r="F74" s="22">
        <v>0</v>
      </c>
    </row>
    <row r="75" spans="1:6" x14ac:dyDescent="0.3">
      <c r="A75" s="186"/>
      <c r="B75" s="13" t="s">
        <v>400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3">
      <c r="A76" s="186"/>
      <c r="B76" s="13" t="s">
        <v>1069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3">
      <c r="A77" s="186"/>
      <c r="B77" s="13" t="s">
        <v>1070</v>
      </c>
      <c r="C77" s="14">
        <v>3</v>
      </c>
      <c r="D77" s="14">
        <v>2</v>
      </c>
      <c r="E77" s="14">
        <v>0</v>
      </c>
      <c r="F77" s="22">
        <v>3</v>
      </c>
    </row>
    <row r="78" spans="1:6" x14ac:dyDescent="0.3">
      <c r="A78" s="186"/>
      <c r="B78" s="13" t="s">
        <v>1071</v>
      </c>
      <c r="C78" s="14">
        <v>1</v>
      </c>
      <c r="D78" s="14">
        <v>2</v>
      </c>
      <c r="E78" s="14">
        <v>1</v>
      </c>
      <c r="F78" s="22">
        <v>3</v>
      </c>
    </row>
    <row r="79" spans="1:6" x14ac:dyDescent="0.3">
      <c r="A79" s="186"/>
      <c r="B79" s="13" t="s">
        <v>1072</v>
      </c>
      <c r="C79" s="14">
        <v>385</v>
      </c>
      <c r="D79" s="14">
        <v>245</v>
      </c>
      <c r="E79" s="14">
        <v>20</v>
      </c>
      <c r="F79" s="22">
        <v>144</v>
      </c>
    </row>
    <row r="80" spans="1:6" x14ac:dyDescent="0.3">
      <c r="A80" s="186"/>
      <c r="B80" s="13" t="s">
        <v>1073</v>
      </c>
      <c r="C80" s="14">
        <v>0</v>
      </c>
      <c r="D80" s="14">
        <v>1</v>
      </c>
      <c r="E80" s="14">
        <v>0</v>
      </c>
      <c r="F80" s="22">
        <v>2</v>
      </c>
    </row>
    <row r="81" spans="1:6" x14ac:dyDescent="0.3">
      <c r="A81" s="187"/>
      <c r="B81" s="13" t="s">
        <v>1074</v>
      </c>
      <c r="C81" s="14">
        <v>3</v>
      </c>
      <c r="D81" s="14">
        <v>1</v>
      </c>
      <c r="E81" s="14">
        <v>1</v>
      </c>
      <c r="F81" s="22">
        <v>1</v>
      </c>
    </row>
    <row r="82" spans="1:6" x14ac:dyDescent="0.3">
      <c r="A82" s="200" t="s">
        <v>1075</v>
      </c>
      <c r="B82" s="201"/>
      <c r="C82" s="30">
        <v>1593</v>
      </c>
      <c r="D82" s="30">
        <v>557</v>
      </c>
      <c r="E82" s="30">
        <v>68</v>
      </c>
      <c r="F82" s="30">
        <v>416</v>
      </c>
    </row>
    <row r="83" spans="1:6" x14ac:dyDescent="0.3">
      <c r="A83" s="185" t="s">
        <v>1122</v>
      </c>
      <c r="B83" s="13" t="s">
        <v>1076</v>
      </c>
      <c r="C83" s="14">
        <v>6</v>
      </c>
      <c r="D83" s="14">
        <v>0</v>
      </c>
      <c r="E83" s="14">
        <v>0</v>
      </c>
      <c r="F83" s="22">
        <v>0</v>
      </c>
    </row>
    <row r="84" spans="1:6" x14ac:dyDescent="0.3">
      <c r="A84" s="186"/>
      <c r="B84" s="13" t="s">
        <v>1077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87"/>
      <c r="B85" s="13" t="s">
        <v>106</v>
      </c>
      <c r="C85" s="14">
        <v>4</v>
      </c>
      <c r="D85" s="14">
        <v>0</v>
      </c>
      <c r="E85" s="14">
        <v>0</v>
      </c>
      <c r="F85" s="22">
        <v>0</v>
      </c>
    </row>
    <row r="86" spans="1:6" x14ac:dyDescent="0.3">
      <c r="A86" s="200" t="s">
        <v>1123</v>
      </c>
      <c r="B86" s="201"/>
      <c r="C86" s="30">
        <v>10</v>
      </c>
      <c r="D86" s="30">
        <v>0</v>
      </c>
      <c r="E86" s="30">
        <v>0</v>
      </c>
      <c r="F86" s="30">
        <v>0</v>
      </c>
    </row>
  </sheetData>
  <sheetProtection algorithmName="SHA-512" hashValue="YU84+JkDYZqs/ClCXJUbMMzSUOHTOf0jrTouxfTlceD7lf1/8+kd80KxIuGpp2JkcEk+9elHyZ9qxu8qvSAJTw==" saltValue="zPklCVGJ1howEv+4Wdh2F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2">
        <v>7</v>
      </c>
    </row>
    <row r="6" spans="1:3" x14ac:dyDescent="0.3">
      <c r="A6" s="12" t="s">
        <v>1127</v>
      </c>
      <c r="B6" s="17"/>
      <c r="C6" s="22">
        <v>1558</v>
      </c>
    </row>
    <row r="7" spans="1:3" x14ac:dyDescent="0.3">
      <c r="A7" s="12" t="s">
        <v>1128</v>
      </c>
      <c r="B7" s="17"/>
      <c r="C7" s="22">
        <v>2</v>
      </c>
    </row>
    <row r="8" spans="1:3" x14ac:dyDescent="0.3">
      <c r="A8" s="12" t="s">
        <v>1129</v>
      </c>
      <c r="B8" s="17"/>
      <c r="C8" s="22">
        <v>0</v>
      </c>
    </row>
    <row r="9" spans="1:3" x14ac:dyDescent="0.3">
      <c r="A9" s="12" t="s">
        <v>1130</v>
      </c>
      <c r="B9" s="17"/>
      <c r="C9" s="22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2">
        <v>15</v>
      </c>
    </row>
    <row r="14" spans="1:3" x14ac:dyDescent="0.3">
      <c r="A14" s="12" t="s">
        <v>1127</v>
      </c>
      <c r="B14" s="17"/>
      <c r="C14" s="22">
        <v>93</v>
      </c>
    </row>
    <row r="15" spans="1:3" x14ac:dyDescent="0.3">
      <c r="A15" s="12" t="s">
        <v>1132</v>
      </c>
      <c r="B15" s="17"/>
      <c r="C15" s="22">
        <v>11</v>
      </c>
    </row>
    <row r="16" spans="1:3" x14ac:dyDescent="0.3">
      <c r="A16" s="12" t="s">
        <v>1129</v>
      </c>
      <c r="B16" s="17"/>
      <c r="C16" s="22">
        <v>0</v>
      </c>
    </row>
    <row r="17" spans="1:3" x14ac:dyDescent="0.3">
      <c r="A17" s="12" t="s">
        <v>1130</v>
      </c>
      <c r="B17" s="17"/>
      <c r="C17" s="22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2">
        <v>46</v>
      </c>
    </row>
    <row r="22" spans="1:3" x14ac:dyDescent="0.3">
      <c r="A22" s="12" t="s">
        <v>1134</v>
      </c>
      <c r="B22" s="17"/>
      <c r="C22" s="22">
        <v>44</v>
      </c>
    </row>
    <row r="23" spans="1:3" x14ac:dyDescent="0.3">
      <c r="A23" s="12" t="s">
        <v>1135</v>
      </c>
      <c r="B23" s="17"/>
      <c r="C23" s="22">
        <v>2</v>
      </c>
    </row>
    <row r="24" spans="1:3" x14ac:dyDescent="0.3">
      <c r="A24" s="12" t="s">
        <v>1136</v>
      </c>
      <c r="B24" s="17"/>
      <c r="C24" s="22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2">
        <v>7</v>
      </c>
    </row>
    <row r="29" spans="1:3" x14ac:dyDescent="0.3">
      <c r="A29" s="12" t="s">
        <v>1139</v>
      </c>
      <c r="B29" s="17"/>
      <c r="C29" s="22">
        <v>1</v>
      </c>
    </row>
    <row r="30" spans="1:3" x14ac:dyDescent="0.3">
      <c r="A30" s="12" t="s">
        <v>1140</v>
      </c>
      <c r="B30" s="17"/>
      <c r="C30" s="22">
        <v>0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2">
        <v>0</v>
      </c>
    </row>
    <row r="35" spans="1:3" x14ac:dyDescent="0.3">
      <c r="A35" s="12" t="s">
        <v>1143</v>
      </c>
      <c r="B35" s="17"/>
      <c r="C35" s="22">
        <v>7</v>
      </c>
    </row>
    <row r="36" spans="1:3" x14ac:dyDescent="0.3">
      <c r="A36" s="12" t="s">
        <v>1144</v>
      </c>
      <c r="B36" s="17"/>
      <c r="C36" s="22">
        <v>3</v>
      </c>
    </row>
  </sheetData>
  <sheetProtection algorithmName="SHA-512" hashValue="qDLpFXeQeWyv9AkPA/v4U8VbXe1/rM6bKMw8cJNMA7xaJXodos22WX0iGRoqrvc/Ux4WW610UWwhPapeeXN2Ug==" saltValue="TO8R8RauKHTOEIVK0cLni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2">
        <v>6</v>
      </c>
    </row>
    <row r="6" spans="1:3" x14ac:dyDescent="0.3">
      <c r="A6" s="12" t="s">
        <v>1148</v>
      </c>
      <c r="B6" s="17"/>
      <c r="C6" s="22">
        <v>0</v>
      </c>
    </row>
    <row r="7" spans="1:3" x14ac:dyDescent="0.3">
      <c r="A7" s="12" t="s">
        <v>1149</v>
      </c>
      <c r="B7" s="17"/>
      <c r="C7" s="22">
        <v>0</v>
      </c>
    </row>
    <row r="8" spans="1:3" x14ac:dyDescent="0.3">
      <c r="A8" s="12" t="s">
        <v>1150</v>
      </c>
      <c r="B8" s="17"/>
      <c r="C8" s="22">
        <v>0</v>
      </c>
    </row>
    <row r="9" spans="1:3" x14ac:dyDescent="0.3">
      <c r="A9" s="12" t="s">
        <v>1151</v>
      </c>
      <c r="B9" s="17"/>
      <c r="C9" s="22">
        <v>0</v>
      </c>
    </row>
    <row r="10" spans="1:3" x14ac:dyDescent="0.3">
      <c r="A10" s="12" t="s">
        <v>1152</v>
      </c>
      <c r="B10" s="17"/>
      <c r="C10" s="22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2">
        <v>0</v>
      </c>
    </row>
    <row r="15" spans="1:3" x14ac:dyDescent="0.3">
      <c r="A15" s="12" t="s">
        <v>1155</v>
      </c>
      <c r="B15" s="17"/>
      <c r="C15" s="22">
        <v>0</v>
      </c>
    </row>
    <row r="16" spans="1:3" x14ac:dyDescent="0.3">
      <c r="A16" s="12" t="s">
        <v>1156</v>
      </c>
      <c r="B16" s="17"/>
      <c r="C16" s="22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2">
        <v>0</v>
      </c>
    </row>
    <row r="21" spans="1:3" x14ac:dyDescent="0.3">
      <c r="A21" s="12" t="s">
        <v>1159</v>
      </c>
      <c r="B21" s="17"/>
      <c r="C21" s="22">
        <v>0</v>
      </c>
    </row>
    <row r="22" spans="1:3" x14ac:dyDescent="0.3">
      <c r="A22" s="12" t="s">
        <v>1160</v>
      </c>
      <c r="B22" s="17"/>
      <c r="C22" s="22">
        <v>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2">
        <v>0</v>
      </c>
    </row>
    <row r="27" spans="1:3" x14ac:dyDescent="0.3">
      <c r="A27" s="12" t="s">
        <v>1163</v>
      </c>
      <c r="B27" s="17"/>
      <c r="C27" s="22">
        <v>0</v>
      </c>
    </row>
    <row r="28" spans="1:3" x14ac:dyDescent="0.3">
      <c r="A28" s="12" t="s">
        <v>1164</v>
      </c>
      <c r="B28" s="17"/>
      <c r="C28" s="22">
        <v>0</v>
      </c>
    </row>
    <row r="29" spans="1:3" x14ac:dyDescent="0.3">
      <c r="A29" s="12" t="s">
        <v>1165</v>
      </c>
      <c r="B29" s="17"/>
      <c r="C29" s="22">
        <v>0</v>
      </c>
    </row>
    <row r="30" spans="1:3" x14ac:dyDescent="0.3">
      <c r="A30" s="12" t="s">
        <v>1166</v>
      </c>
      <c r="B30" s="17"/>
      <c r="C30" s="22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2">
        <v>0</v>
      </c>
    </row>
    <row r="35" spans="1:3" x14ac:dyDescent="0.3">
      <c r="A35" s="12" t="s">
        <v>1169</v>
      </c>
      <c r="B35" s="17"/>
      <c r="C35" s="22">
        <v>0</v>
      </c>
    </row>
    <row r="36" spans="1:3" x14ac:dyDescent="0.3">
      <c r="A36" s="12" t="s">
        <v>1170</v>
      </c>
      <c r="B36" s="17"/>
      <c r="C36" s="22">
        <v>4</v>
      </c>
    </row>
    <row r="37" spans="1:3" x14ac:dyDescent="0.3">
      <c r="A37" s="12" t="s">
        <v>1088</v>
      </c>
      <c r="B37" s="17"/>
      <c r="C37" s="22">
        <v>0</v>
      </c>
    </row>
    <row r="38" spans="1:3" x14ac:dyDescent="0.3">
      <c r="A38" s="12" t="s">
        <v>1171</v>
      </c>
      <c r="B38" s="17"/>
      <c r="C38" s="22">
        <v>0</v>
      </c>
    </row>
    <row r="39" spans="1:3" x14ac:dyDescent="0.3">
      <c r="A39" s="12" t="s">
        <v>1172</v>
      </c>
      <c r="B39" s="17"/>
      <c r="C39" s="22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2">
        <v>0</v>
      </c>
    </row>
    <row r="44" spans="1:3" x14ac:dyDescent="0.3">
      <c r="A44" s="12" t="s">
        <v>1169</v>
      </c>
      <c r="B44" s="17"/>
      <c r="C44" s="22">
        <v>0</v>
      </c>
    </row>
    <row r="45" spans="1:3" x14ac:dyDescent="0.3">
      <c r="A45" s="12" t="s">
        <v>1170</v>
      </c>
      <c r="B45" s="17"/>
      <c r="C45" s="22">
        <v>0</v>
      </c>
    </row>
    <row r="46" spans="1:3" x14ac:dyDescent="0.3">
      <c r="A46" s="12" t="s">
        <v>1088</v>
      </c>
      <c r="B46" s="17"/>
      <c r="C46" s="22">
        <v>1</v>
      </c>
    </row>
    <row r="47" spans="1:3" x14ac:dyDescent="0.3">
      <c r="A47" s="12" t="s">
        <v>1171</v>
      </c>
      <c r="B47" s="17"/>
      <c r="C47" s="22">
        <v>0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2">
        <v>0</v>
      </c>
    </row>
    <row r="52" spans="1:3" x14ac:dyDescent="0.3">
      <c r="A52" s="12" t="s">
        <v>1169</v>
      </c>
      <c r="B52" s="17"/>
      <c r="C52" s="22">
        <v>0</v>
      </c>
    </row>
    <row r="53" spans="1:3" x14ac:dyDescent="0.3">
      <c r="A53" s="12" t="s">
        <v>1170</v>
      </c>
      <c r="B53" s="17"/>
      <c r="C53" s="22">
        <v>0</v>
      </c>
    </row>
    <row r="54" spans="1:3" x14ac:dyDescent="0.3">
      <c r="A54" s="12" t="s">
        <v>1088</v>
      </c>
      <c r="B54" s="17"/>
      <c r="C54" s="22">
        <v>0</v>
      </c>
    </row>
    <row r="55" spans="1:3" x14ac:dyDescent="0.3">
      <c r="A55" s="12" t="s">
        <v>1171</v>
      </c>
      <c r="B55" s="17"/>
      <c r="C55" s="22">
        <v>0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2">
        <v>0</v>
      </c>
    </row>
    <row r="60" spans="1:3" x14ac:dyDescent="0.3">
      <c r="A60" s="12" t="s">
        <v>1169</v>
      </c>
      <c r="B60" s="17"/>
      <c r="C60" s="22">
        <v>0</v>
      </c>
    </row>
    <row r="61" spans="1:3" x14ac:dyDescent="0.3">
      <c r="A61" s="12" t="s">
        <v>1170</v>
      </c>
      <c r="B61" s="17"/>
      <c r="C61" s="22">
        <v>0</v>
      </c>
    </row>
    <row r="62" spans="1:3" x14ac:dyDescent="0.3">
      <c r="A62" s="12" t="s">
        <v>1088</v>
      </c>
      <c r="B62" s="17"/>
      <c r="C62" s="22">
        <v>0</v>
      </c>
    </row>
    <row r="63" spans="1:3" x14ac:dyDescent="0.3">
      <c r="A63" s="12" t="s">
        <v>1171</v>
      </c>
      <c r="B63" s="17"/>
      <c r="C63" s="22">
        <v>0</v>
      </c>
    </row>
  </sheetData>
  <sheetProtection algorithmName="SHA-512" hashValue="cv+rIjw8wr3iJsJOHWdSipFPWa8aE+ZsghEmSLcNAyzfpww0PEtr4DukhBNxv2YStsKV/79d1WlM5Z4rwEwt4Q==" saltValue="0Jio2GQ2cXvITPfXpP95I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3">
      <c r="A4" s="202" t="s">
        <v>640</v>
      </c>
      <c r="B4" s="203"/>
      <c r="C4" s="30">
        <v>199</v>
      </c>
      <c r="D4" s="30">
        <v>177</v>
      </c>
      <c r="E4" s="31">
        <v>0</v>
      </c>
      <c r="F4" s="30">
        <v>832</v>
      </c>
      <c r="G4" s="30">
        <v>764</v>
      </c>
      <c r="H4" s="30">
        <v>107</v>
      </c>
      <c r="I4" s="30">
        <v>125</v>
      </c>
      <c r="J4" s="30">
        <v>0</v>
      </c>
      <c r="K4" s="30">
        <v>0</v>
      </c>
      <c r="L4" s="30">
        <v>0</v>
      </c>
      <c r="M4" s="30">
        <v>0</v>
      </c>
      <c r="N4" s="30">
        <v>8</v>
      </c>
      <c r="O4" s="30">
        <v>0</v>
      </c>
      <c r="P4" s="30">
        <v>1001</v>
      </c>
    </row>
    <row r="5" spans="1:16" ht="40.799999999999997" x14ac:dyDescent="0.3">
      <c r="A5" s="47" t="s">
        <v>641</v>
      </c>
      <c r="B5" s="47" t="s">
        <v>642</v>
      </c>
      <c r="C5" s="14">
        <v>2</v>
      </c>
      <c r="D5" s="14">
        <v>0</v>
      </c>
      <c r="E5" s="29">
        <v>0</v>
      </c>
      <c r="F5" s="14">
        <v>1</v>
      </c>
      <c r="G5" s="14">
        <v>1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3</v>
      </c>
    </row>
    <row r="6" spans="1:16" ht="30.6" x14ac:dyDescent="0.3">
      <c r="A6" s="47" t="s">
        <v>643</v>
      </c>
      <c r="B6" s="47" t="s">
        <v>644</v>
      </c>
      <c r="C6" s="14">
        <v>97</v>
      </c>
      <c r="D6" s="14">
        <v>91</v>
      </c>
      <c r="E6" s="29">
        <v>0</v>
      </c>
      <c r="F6" s="14">
        <v>505</v>
      </c>
      <c r="G6" s="14">
        <v>442</v>
      </c>
      <c r="H6" s="14">
        <v>40</v>
      </c>
      <c r="I6" s="14">
        <v>47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548</v>
      </c>
    </row>
    <row r="7" spans="1:16" ht="20.399999999999999" x14ac:dyDescent="0.3">
      <c r="A7" s="47" t="s">
        <v>645</v>
      </c>
      <c r="B7" s="47" t="s">
        <v>646</v>
      </c>
      <c r="C7" s="14">
        <v>19</v>
      </c>
      <c r="D7" s="14">
        <v>15</v>
      </c>
      <c r="E7" s="29">
        <v>0</v>
      </c>
      <c r="F7" s="14">
        <v>12</v>
      </c>
      <c r="G7" s="14">
        <v>11</v>
      </c>
      <c r="H7" s="14">
        <v>15</v>
      </c>
      <c r="I7" s="14">
        <v>19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30</v>
      </c>
    </row>
    <row r="8" spans="1:16" ht="30.6" x14ac:dyDescent="0.3">
      <c r="A8" s="47" t="s">
        <v>647</v>
      </c>
      <c r="B8" s="47" t="s">
        <v>648</v>
      </c>
      <c r="C8" s="14">
        <v>0</v>
      </c>
      <c r="D8" s="14">
        <v>0</v>
      </c>
      <c r="E8" s="29">
        <v>0</v>
      </c>
      <c r="F8" s="14">
        <v>0</v>
      </c>
      <c r="G8" s="14">
        <v>0</v>
      </c>
      <c r="H8" s="14">
        <v>3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3</v>
      </c>
    </row>
    <row r="9" spans="1:16" ht="40.799999999999997" x14ac:dyDescent="0.3">
      <c r="A9" s="47" t="s">
        <v>649</v>
      </c>
      <c r="B9" s="47" t="s">
        <v>650</v>
      </c>
      <c r="C9" s="14">
        <v>6</v>
      </c>
      <c r="D9" s="14">
        <v>6</v>
      </c>
      <c r="E9" s="29">
        <v>0</v>
      </c>
      <c r="F9" s="14">
        <v>10</v>
      </c>
      <c r="G9" s="14">
        <v>25</v>
      </c>
      <c r="H9" s="14">
        <v>4</v>
      </c>
      <c r="I9" s="14">
        <v>10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39</v>
      </c>
    </row>
    <row r="10" spans="1:16" ht="20.399999999999999" x14ac:dyDescent="0.3">
      <c r="A10" s="47" t="s">
        <v>651</v>
      </c>
      <c r="B10" s="47" t="s">
        <v>652</v>
      </c>
      <c r="C10" s="14">
        <v>74</v>
      </c>
      <c r="D10" s="14">
        <v>64</v>
      </c>
      <c r="E10" s="29">
        <v>0</v>
      </c>
      <c r="F10" s="14">
        <v>304</v>
      </c>
      <c r="G10" s="14">
        <v>285</v>
      </c>
      <c r="H10" s="14">
        <v>42</v>
      </c>
      <c r="I10" s="14">
        <v>47</v>
      </c>
      <c r="J10" s="14">
        <v>0</v>
      </c>
      <c r="K10" s="14">
        <v>0</v>
      </c>
      <c r="L10" s="14">
        <v>0</v>
      </c>
      <c r="M10" s="14">
        <v>0</v>
      </c>
      <c r="N10" s="14">
        <v>8</v>
      </c>
      <c r="O10" s="14">
        <v>0</v>
      </c>
      <c r="P10" s="22">
        <v>378</v>
      </c>
    </row>
    <row r="11" spans="1:16" ht="30.6" x14ac:dyDescent="0.3">
      <c r="A11" s="47" t="s">
        <v>653</v>
      </c>
      <c r="B11" s="47" t="s">
        <v>654</v>
      </c>
      <c r="C11" s="14">
        <v>1</v>
      </c>
      <c r="D11" s="14">
        <v>1</v>
      </c>
      <c r="E11" s="29">
        <v>0</v>
      </c>
      <c r="F11" s="14">
        <v>0</v>
      </c>
      <c r="G11" s="14">
        <v>0</v>
      </c>
      <c r="H11" s="14">
        <v>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Yk2sK1wifvm/ndpVk3dWSV2GhzCY/X06u/1zXV0iedJfBs8MZdNBfg9/pFM3H3fle5l7PkwOBmAPb6ODAchUUw==" saltValue="YZSVCpjV3x5oxy/Ez6y4Z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1" t="s">
        <v>1179</v>
      </c>
      <c r="B5" s="17"/>
      <c r="C5" s="14">
        <v>7</v>
      </c>
      <c r="D5" s="14">
        <v>2</v>
      </c>
      <c r="E5" s="22">
        <v>2</v>
      </c>
    </row>
    <row r="6" spans="1:5" x14ac:dyDescent="0.3">
      <c r="A6" s="21" t="s">
        <v>1180</v>
      </c>
      <c r="B6" s="17"/>
      <c r="C6" s="14">
        <v>40</v>
      </c>
      <c r="D6" s="14">
        <v>26</v>
      </c>
      <c r="E6" s="22">
        <v>13</v>
      </c>
    </row>
    <row r="7" spans="1:5" x14ac:dyDescent="0.3">
      <c r="A7" s="21" t="s">
        <v>1181</v>
      </c>
      <c r="B7" s="17"/>
      <c r="C7" s="14">
        <v>1</v>
      </c>
      <c r="D7" s="14">
        <v>0</v>
      </c>
      <c r="E7" s="22">
        <v>1</v>
      </c>
    </row>
    <row r="8" spans="1:5" x14ac:dyDescent="0.3">
      <c r="A8" s="21" t="s">
        <v>1182</v>
      </c>
      <c r="B8" s="17"/>
      <c r="C8" s="14">
        <v>2</v>
      </c>
      <c r="D8" s="14">
        <v>1</v>
      </c>
      <c r="E8" s="22">
        <v>0</v>
      </c>
    </row>
    <row r="9" spans="1:5" x14ac:dyDescent="0.3">
      <c r="A9" s="21" t="s">
        <v>610</v>
      </c>
      <c r="B9" s="17"/>
      <c r="C9" s="14">
        <v>0</v>
      </c>
      <c r="D9" s="14">
        <v>0</v>
      </c>
      <c r="E9" s="22">
        <v>0</v>
      </c>
    </row>
    <row r="10" spans="1:5" x14ac:dyDescent="0.3">
      <c r="A10" s="21" t="s">
        <v>1183</v>
      </c>
      <c r="B10" s="17"/>
      <c r="C10" s="14">
        <v>0</v>
      </c>
      <c r="D10" s="14">
        <v>0</v>
      </c>
      <c r="E10" s="22">
        <v>0</v>
      </c>
    </row>
    <row r="11" spans="1:5" x14ac:dyDescent="0.3">
      <c r="A11" s="202" t="s">
        <v>951</v>
      </c>
      <c r="B11" s="203"/>
      <c r="C11" s="30">
        <v>50</v>
      </c>
      <c r="D11" s="30">
        <v>29</v>
      </c>
      <c r="E11" s="30">
        <v>16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1" t="s">
        <v>1185</v>
      </c>
      <c r="B14" s="17"/>
      <c r="C14" s="22">
        <v>5</v>
      </c>
    </row>
    <row r="15" spans="1:5" x14ac:dyDescent="0.3">
      <c r="A15" s="21" t="s">
        <v>1186</v>
      </c>
      <c r="B15" s="17"/>
      <c r="C15" s="22">
        <v>0</v>
      </c>
    </row>
    <row r="16" spans="1:5" x14ac:dyDescent="0.3">
      <c r="A16" s="21" t="s">
        <v>1187</v>
      </c>
      <c r="B16" s="17"/>
      <c r="C16" s="22">
        <v>0</v>
      </c>
    </row>
    <row r="17" spans="1:3" x14ac:dyDescent="0.3">
      <c r="A17" s="202" t="s">
        <v>951</v>
      </c>
      <c r="B17" s="203"/>
      <c r="C17" s="30">
        <v>5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1" t="s">
        <v>1179</v>
      </c>
      <c r="B21" s="17"/>
      <c r="C21" s="22">
        <v>10</v>
      </c>
    </row>
    <row r="22" spans="1:3" x14ac:dyDescent="0.3">
      <c r="A22" s="21" t="s">
        <v>1180</v>
      </c>
      <c r="B22" s="17"/>
      <c r="C22" s="22">
        <v>18</v>
      </c>
    </row>
    <row r="23" spans="1:3" x14ac:dyDescent="0.3">
      <c r="A23" s="21" t="s">
        <v>1181</v>
      </c>
      <c r="B23" s="17"/>
      <c r="C23" s="22">
        <v>5</v>
      </c>
    </row>
    <row r="24" spans="1:3" x14ac:dyDescent="0.3">
      <c r="A24" s="21" t="s">
        <v>1182</v>
      </c>
      <c r="B24" s="17"/>
      <c r="C24" s="22">
        <v>8</v>
      </c>
    </row>
    <row r="25" spans="1:3" x14ac:dyDescent="0.3">
      <c r="A25" s="21" t="s">
        <v>610</v>
      </c>
      <c r="B25" s="17"/>
      <c r="C25" s="22">
        <v>27</v>
      </c>
    </row>
    <row r="26" spans="1:3" x14ac:dyDescent="0.3">
      <c r="A26" s="21" t="s">
        <v>1183</v>
      </c>
      <c r="B26" s="17"/>
      <c r="C26" s="22">
        <v>15</v>
      </c>
    </row>
    <row r="27" spans="1:3" x14ac:dyDescent="0.3">
      <c r="A27" s="202" t="s">
        <v>951</v>
      </c>
      <c r="B27" s="203"/>
      <c r="C27" s="30">
        <v>83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1" t="s">
        <v>1082</v>
      </c>
      <c r="B31" s="17"/>
      <c r="C31" s="22">
        <v>8</v>
      </c>
    </row>
    <row r="32" spans="1:3" x14ac:dyDescent="0.3">
      <c r="A32" s="21" t="s">
        <v>1024</v>
      </c>
      <c r="B32" s="17"/>
      <c r="C32" s="22">
        <v>0</v>
      </c>
    </row>
    <row r="33" spans="1:3" x14ac:dyDescent="0.3">
      <c r="A33" s="21" t="s">
        <v>1189</v>
      </c>
      <c r="B33" s="17"/>
      <c r="C33" s="22">
        <v>86</v>
      </c>
    </row>
    <row r="34" spans="1:3" x14ac:dyDescent="0.3">
      <c r="A34" s="21" t="s">
        <v>1122</v>
      </c>
      <c r="B34" s="17"/>
      <c r="C34" s="22">
        <v>4</v>
      </c>
    </row>
    <row r="35" spans="1:3" x14ac:dyDescent="0.3">
      <c r="A35" s="21" t="s">
        <v>1190</v>
      </c>
      <c r="B35" s="17"/>
      <c r="C35" s="22">
        <v>44</v>
      </c>
    </row>
    <row r="36" spans="1:3" x14ac:dyDescent="0.3">
      <c r="A36" s="21" t="s">
        <v>1026</v>
      </c>
      <c r="B36" s="17"/>
      <c r="C36" s="22">
        <v>0</v>
      </c>
    </row>
    <row r="37" spans="1:3" x14ac:dyDescent="0.3">
      <c r="A37" s="21" t="s">
        <v>1027</v>
      </c>
      <c r="B37" s="17"/>
      <c r="C37" s="22">
        <v>0</v>
      </c>
    </row>
    <row r="38" spans="1:3" x14ac:dyDescent="0.3">
      <c r="A38" s="21" t="s">
        <v>1085</v>
      </c>
      <c r="B38" s="17"/>
      <c r="C38" s="22">
        <v>0</v>
      </c>
    </row>
    <row r="39" spans="1:3" x14ac:dyDescent="0.3">
      <c r="A39" s="21" t="s">
        <v>1086</v>
      </c>
      <c r="B39" s="17"/>
      <c r="C39" s="22">
        <v>0</v>
      </c>
    </row>
    <row r="40" spans="1:3" x14ac:dyDescent="0.3">
      <c r="A40" s="202" t="s">
        <v>951</v>
      </c>
      <c r="B40" s="203"/>
      <c r="C40" s="30">
        <v>142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1" t="s">
        <v>1179</v>
      </c>
      <c r="B44" s="17"/>
      <c r="C44" s="22">
        <v>2</v>
      </c>
    </row>
    <row r="45" spans="1:3" x14ac:dyDescent="0.3">
      <c r="A45" s="21" t="s">
        <v>1180</v>
      </c>
      <c r="B45" s="17"/>
      <c r="C45" s="22">
        <v>17</v>
      </c>
    </row>
    <row r="46" spans="1:3" x14ac:dyDescent="0.3">
      <c r="A46" s="21" t="s">
        <v>1181</v>
      </c>
      <c r="B46" s="17"/>
      <c r="C46" s="22">
        <v>1</v>
      </c>
    </row>
    <row r="47" spans="1:3" x14ac:dyDescent="0.3">
      <c r="A47" s="21" t="s">
        <v>1182</v>
      </c>
      <c r="B47" s="17"/>
      <c r="C47" s="22">
        <v>14</v>
      </c>
    </row>
    <row r="48" spans="1:3" x14ac:dyDescent="0.3">
      <c r="A48" s="21" t="s">
        <v>610</v>
      </c>
      <c r="B48" s="17"/>
      <c r="C48" s="22">
        <v>5</v>
      </c>
    </row>
    <row r="49" spans="1:3" x14ac:dyDescent="0.3">
      <c r="A49" s="21" t="s">
        <v>1183</v>
      </c>
      <c r="B49" s="17"/>
      <c r="C49" s="22">
        <v>7</v>
      </c>
    </row>
    <row r="50" spans="1:3" x14ac:dyDescent="0.3">
      <c r="A50" s="202" t="s">
        <v>951</v>
      </c>
      <c r="B50" s="203"/>
      <c r="C50" s="30">
        <v>46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2">
        <v>1</v>
      </c>
    </row>
    <row r="54" spans="1:3" x14ac:dyDescent="0.3">
      <c r="A54" s="187"/>
      <c r="B54" s="13" t="s">
        <v>77</v>
      </c>
      <c r="C54" s="22">
        <v>0</v>
      </c>
    </row>
    <row r="55" spans="1:3" x14ac:dyDescent="0.3">
      <c r="A55" s="185" t="s">
        <v>1180</v>
      </c>
      <c r="B55" s="13" t="s">
        <v>76</v>
      </c>
      <c r="C55" s="22">
        <v>11</v>
      </c>
    </row>
    <row r="56" spans="1:3" x14ac:dyDescent="0.3">
      <c r="A56" s="187"/>
      <c r="B56" s="13" t="s">
        <v>77</v>
      </c>
      <c r="C56" s="22">
        <v>3</v>
      </c>
    </row>
    <row r="57" spans="1:3" x14ac:dyDescent="0.3">
      <c r="A57" s="185" t="s">
        <v>1181</v>
      </c>
      <c r="B57" s="13" t="s">
        <v>76</v>
      </c>
      <c r="C57" s="22">
        <v>0</v>
      </c>
    </row>
    <row r="58" spans="1:3" x14ac:dyDescent="0.3">
      <c r="A58" s="187"/>
      <c r="B58" s="13" t="s">
        <v>77</v>
      </c>
      <c r="C58" s="22">
        <v>0</v>
      </c>
    </row>
    <row r="59" spans="1:3" x14ac:dyDescent="0.3">
      <c r="A59" s="185" t="s">
        <v>1182</v>
      </c>
      <c r="B59" s="13" t="s">
        <v>76</v>
      </c>
      <c r="C59" s="22">
        <v>8</v>
      </c>
    </row>
    <row r="60" spans="1:3" x14ac:dyDescent="0.3">
      <c r="A60" s="187"/>
      <c r="B60" s="13" t="s">
        <v>77</v>
      </c>
      <c r="C60" s="22">
        <v>3</v>
      </c>
    </row>
    <row r="61" spans="1:3" x14ac:dyDescent="0.3">
      <c r="A61" s="185" t="s">
        <v>610</v>
      </c>
      <c r="B61" s="13" t="s">
        <v>76</v>
      </c>
      <c r="C61" s="22">
        <v>3</v>
      </c>
    </row>
    <row r="62" spans="1:3" x14ac:dyDescent="0.3">
      <c r="A62" s="187"/>
      <c r="B62" s="13" t="s">
        <v>77</v>
      </c>
      <c r="C62" s="22">
        <v>2</v>
      </c>
    </row>
    <row r="63" spans="1:3" x14ac:dyDescent="0.3">
      <c r="A63" s="185" t="s">
        <v>1183</v>
      </c>
      <c r="B63" s="13" t="s">
        <v>76</v>
      </c>
      <c r="C63" s="22">
        <v>7</v>
      </c>
    </row>
    <row r="64" spans="1:3" x14ac:dyDescent="0.3">
      <c r="A64" s="187"/>
      <c r="B64" s="13" t="s">
        <v>77</v>
      </c>
      <c r="C64" s="22">
        <v>0</v>
      </c>
    </row>
    <row r="65" spans="1:3" x14ac:dyDescent="0.3">
      <c r="A65" s="202" t="s">
        <v>951</v>
      </c>
      <c r="B65" s="203"/>
      <c r="C65" s="30">
        <v>38</v>
      </c>
    </row>
  </sheetData>
  <sheetProtection algorithmName="SHA-512" hashValue="ks02w+3ul2dG956bCHabSkwH7qi06sVs8DOnkABh2kqHl7dTwppp7P9iVlJlU2PM9AjWP28e9dvve3ILAAURXQ==" saltValue="jEsoe/CtDKqzmg1LneVjO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2" t="s">
        <v>1193</v>
      </c>
    </row>
    <row r="3" spans="1:6" x14ac:dyDescent="0.3">
      <c r="A3" s="33" t="s">
        <v>1194</v>
      </c>
    </row>
    <row r="4" spans="1:6" ht="30.6" x14ac:dyDescent="0.3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0.399999999999999" x14ac:dyDescent="0.3">
      <c r="A5" s="194" t="s">
        <v>1197</v>
      </c>
      <c r="B5" s="37" t="s">
        <v>1198</v>
      </c>
      <c r="C5" s="43">
        <v>0</v>
      </c>
      <c r="D5" s="43">
        <v>0</v>
      </c>
      <c r="E5" s="43">
        <v>0</v>
      </c>
      <c r="F5" s="38">
        <v>0</v>
      </c>
    </row>
    <row r="6" spans="1:6" x14ac:dyDescent="0.3">
      <c r="A6" s="196"/>
      <c r="B6" s="37" t="s">
        <v>1199</v>
      </c>
      <c r="C6" s="43">
        <v>0</v>
      </c>
      <c r="D6" s="43">
        <v>0</v>
      </c>
      <c r="E6" s="43">
        <v>0</v>
      </c>
      <c r="F6" s="38">
        <v>0</v>
      </c>
    </row>
    <row r="7" spans="1:6" x14ac:dyDescent="0.3">
      <c r="A7" s="36" t="s">
        <v>1200</v>
      </c>
      <c r="B7" s="37" t="s">
        <v>1201</v>
      </c>
      <c r="C7" s="43">
        <v>0</v>
      </c>
      <c r="D7" s="43">
        <v>0</v>
      </c>
      <c r="E7" s="43">
        <v>0</v>
      </c>
      <c r="F7" s="38">
        <v>0</v>
      </c>
    </row>
    <row r="8" spans="1:6" ht="20.399999999999999" x14ac:dyDescent="0.3">
      <c r="A8" s="194" t="s">
        <v>1202</v>
      </c>
      <c r="B8" s="37" t="s">
        <v>1203</v>
      </c>
      <c r="C8" s="43">
        <v>3</v>
      </c>
      <c r="D8" s="43">
        <v>6</v>
      </c>
      <c r="E8" s="43">
        <v>6</v>
      </c>
      <c r="F8" s="38">
        <v>0</v>
      </c>
    </row>
    <row r="9" spans="1:6" x14ac:dyDescent="0.3">
      <c r="A9" s="195"/>
      <c r="B9" s="37" t="s">
        <v>1204</v>
      </c>
      <c r="C9" s="43">
        <v>0</v>
      </c>
      <c r="D9" s="43">
        <v>0</v>
      </c>
      <c r="E9" s="43">
        <v>1</v>
      </c>
      <c r="F9" s="38">
        <v>0</v>
      </c>
    </row>
    <row r="10" spans="1:6" ht="20.399999999999999" x14ac:dyDescent="0.3">
      <c r="A10" s="196"/>
      <c r="B10" s="37" t="s">
        <v>1205</v>
      </c>
      <c r="C10" s="43">
        <v>6</v>
      </c>
      <c r="D10" s="43">
        <v>18</v>
      </c>
      <c r="E10" s="43">
        <v>2</v>
      </c>
      <c r="F10" s="38">
        <v>0</v>
      </c>
    </row>
    <row r="11" spans="1:6" ht="20.399999999999999" x14ac:dyDescent="0.3">
      <c r="A11" s="194" t="s">
        <v>1206</v>
      </c>
      <c r="B11" s="37" t="s">
        <v>1207</v>
      </c>
      <c r="C11" s="43">
        <v>1</v>
      </c>
      <c r="D11" s="43">
        <v>0</v>
      </c>
      <c r="E11" s="43">
        <v>0</v>
      </c>
      <c r="F11" s="38">
        <v>0</v>
      </c>
    </row>
    <row r="12" spans="1:6" x14ac:dyDescent="0.3">
      <c r="A12" s="195"/>
      <c r="B12" s="37" t="s">
        <v>1208</v>
      </c>
      <c r="C12" s="43">
        <v>0</v>
      </c>
      <c r="D12" s="43">
        <v>0</v>
      </c>
      <c r="E12" s="43">
        <v>0</v>
      </c>
      <c r="F12" s="38">
        <v>0</v>
      </c>
    </row>
    <row r="13" spans="1:6" ht="20.399999999999999" x14ac:dyDescent="0.3">
      <c r="A13" s="196"/>
      <c r="B13" s="37" t="s">
        <v>1209</v>
      </c>
      <c r="C13" s="43">
        <v>0</v>
      </c>
      <c r="D13" s="43">
        <v>3</v>
      </c>
      <c r="E13" s="43">
        <v>1</v>
      </c>
      <c r="F13" s="38">
        <v>0</v>
      </c>
    </row>
    <row r="14" spans="1:6" ht="20.399999999999999" x14ac:dyDescent="0.3">
      <c r="A14" s="36" t="s">
        <v>1210</v>
      </c>
      <c r="B14" s="37" t="s">
        <v>1211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3">
      <c r="A15" s="194" t="s">
        <v>1212</v>
      </c>
      <c r="B15" s="37" t="s">
        <v>1213</v>
      </c>
      <c r="C15" s="43">
        <v>34</v>
      </c>
      <c r="D15" s="43">
        <v>93</v>
      </c>
      <c r="E15" s="43">
        <v>31</v>
      </c>
      <c r="F15" s="38">
        <v>3</v>
      </c>
    </row>
    <row r="16" spans="1:6" x14ac:dyDescent="0.3">
      <c r="A16" s="195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0.399999999999999" x14ac:dyDescent="0.3">
      <c r="A17" s="195"/>
      <c r="B17" s="37" t="s">
        <v>1215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3">
      <c r="A18" s="195"/>
      <c r="B18" s="37" t="s">
        <v>1216</v>
      </c>
      <c r="C18" s="43">
        <v>1</v>
      </c>
      <c r="D18" s="43">
        <v>0</v>
      </c>
      <c r="E18" s="43">
        <v>0</v>
      </c>
      <c r="F18" s="38">
        <v>0</v>
      </c>
    </row>
    <row r="19" spans="1:6" ht="20.399999999999999" x14ac:dyDescent="0.3">
      <c r="A19" s="196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3">
      <c r="A20" s="36" t="s">
        <v>1218</v>
      </c>
      <c r="B20" s="37" t="s">
        <v>1219</v>
      </c>
      <c r="C20" s="43">
        <v>0</v>
      </c>
      <c r="D20" s="43">
        <v>0</v>
      </c>
      <c r="E20" s="43">
        <v>0</v>
      </c>
      <c r="F20" s="38">
        <v>0</v>
      </c>
    </row>
    <row r="21" spans="1:6" ht="20.399999999999999" x14ac:dyDescent="0.3">
      <c r="A21" s="36" t="s">
        <v>1220</v>
      </c>
      <c r="B21" s="37" t="s">
        <v>1221</v>
      </c>
      <c r="C21" s="43">
        <v>0</v>
      </c>
      <c r="D21" s="43">
        <v>0</v>
      </c>
      <c r="E21" s="43">
        <v>0</v>
      </c>
      <c r="F21" s="38">
        <v>0</v>
      </c>
    </row>
    <row r="22" spans="1:6" x14ac:dyDescent="0.3">
      <c r="A22" s="192" t="s">
        <v>951</v>
      </c>
      <c r="B22" s="193"/>
      <c r="C22" s="44">
        <v>45</v>
      </c>
      <c r="D22" s="44">
        <v>120</v>
      </c>
      <c r="E22" s="44">
        <v>41</v>
      </c>
      <c r="F22" s="44">
        <v>3</v>
      </c>
    </row>
    <row r="23" spans="1:6" x14ac:dyDescent="0.3">
      <c r="A23" s="33" t="s">
        <v>1054</v>
      </c>
    </row>
    <row r="24" spans="1:6" x14ac:dyDescent="0.3">
      <c r="A24" s="34" t="s">
        <v>9</v>
      </c>
      <c r="B24" s="34" t="s">
        <v>10</v>
      </c>
      <c r="C24" s="35" t="s">
        <v>2</v>
      </c>
    </row>
    <row r="25" spans="1:6" x14ac:dyDescent="0.3">
      <c r="A25" s="41" t="s">
        <v>99</v>
      </c>
      <c r="B25" s="17"/>
      <c r="C25" s="38">
        <v>3</v>
      </c>
    </row>
    <row r="26" spans="1:6" x14ac:dyDescent="0.3">
      <c r="A26" s="41" t="s">
        <v>109</v>
      </c>
      <c r="B26" s="17"/>
      <c r="C26" s="38">
        <v>0</v>
      </c>
    </row>
    <row r="27" spans="1:6" x14ac:dyDescent="0.3">
      <c r="A27" s="41" t="s">
        <v>1055</v>
      </c>
      <c r="B27" s="17"/>
      <c r="C27" s="38">
        <v>0</v>
      </c>
    </row>
    <row r="28" spans="1:6" x14ac:dyDescent="0.3">
      <c r="A28" s="192" t="s">
        <v>951</v>
      </c>
      <c r="B28" s="193"/>
      <c r="C28" s="44">
        <v>3</v>
      </c>
    </row>
    <row r="29" spans="1:6" x14ac:dyDescent="0.3">
      <c r="A29" s="16"/>
    </row>
    <row r="30" spans="1:6" x14ac:dyDescent="0.3">
      <c r="A30" s="33" t="s">
        <v>1222</v>
      </c>
    </row>
    <row r="31" spans="1:6" x14ac:dyDescent="0.3">
      <c r="A31" s="34" t="s">
        <v>9</v>
      </c>
      <c r="B31" s="34" t="s">
        <v>10</v>
      </c>
      <c r="C31" s="35" t="s">
        <v>2</v>
      </c>
    </row>
    <row r="32" spans="1:6" x14ac:dyDescent="0.3">
      <c r="A32" s="41" t="s">
        <v>1223</v>
      </c>
      <c r="B32" s="17"/>
      <c r="C32" s="38">
        <v>2</v>
      </c>
    </row>
    <row r="33" spans="1:3" x14ac:dyDescent="0.3">
      <c r="A33" s="41" t="s">
        <v>1224</v>
      </c>
      <c r="B33" s="17"/>
      <c r="C33" s="38">
        <v>35</v>
      </c>
    </row>
    <row r="34" spans="1:3" x14ac:dyDescent="0.3">
      <c r="A34" s="41" t="s">
        <v>77</v>
      </c>
      <c r="B34" s="17"/>
      <c r="C34" s="38">
        <v>6</v>
      </c>
    </row>
    <row r="35" spans="1:3" x14ac:dyDescent="0.3">
      <c r="A35" s="192" t="s">
        <v>951</v>
      </c>
      <c r="B35" s="193"/>
      <c r="C35" s="44">
        <v>43</v>
      </c>
    </row>
    <row r="36" spans="1:3" x14ac:dyDescent="0.3">
      <c r="A36" s="16"/>
    </row>
    <row r="37" spans="1:3" x14ac:dyDescent="0.3">
      <c r="A37" s="33" t="s">
        <v>1225</v>
      </c>
    </row>
    <row r="38" spans="1:3" x14ac:dyDescent="0.3">
      <c r="A38" s="34" t="s">
        <v>9</v>
      </c>
      <c r="B38" s="34" t="s">
        <v>10</v>
      </c>
      <c r="C38" s="35" t="s">
        <v>2</v>
      </c>
    </row>
    <row r="39" spans="1:3" x14ac:dyDescent="0.3">
      <c r="A39" s="41" t="s">
        <v>1226</v>
      </c>
      <c r="B39" s="17"/>
      <c r="C39" s="38">
        <v>159</v>
      </c>
    </row>
    <row r="40" spans="1:3" x14ac:dyDescent="0.3">
      <c r="A40" s="41" t="s">
        <v>1227</v>
      </c>
      <c r="B40" s="17"/>
      <c r="C40" s="38">
        <v>16</v>
      </c>
    </row>
    <row r="41" spans="1:3" x14ac:dyDescent="0.3">
      <c r="A41" s="192" t="s">
        <v>951</v>
      </c>
      <c r="B41" s="193"/>
      <c r="C41" s="44">
        <v>175</v>
      </c>
    </row>
    <row r="42" spans="1:3" ht="15.9" customHeight="1" x14ac:dyDescent="0.3"/>
  </sheetData>
  <sheetProtection algorithmName="SHA-512" hashValue="3Bm+u44SepbotWczTO8bvVeh/4uSw8EMkuk+l2ojeW1TPsc2awUyBqC9yLZxoNqXoFqQz2yXQNpasM/Zo4bRSA==" saltValue="j7mzFkK/dP9/o1DNgnHL8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1230</v>
      </c>
      <c r="B5" s="13" t="s">
        <v>1231</v>
      </c>
      <c r="C5" s="14">
        <v>751</v>
      </c>
      <c r="D5" s="14">
        <v>518</v>
      </c>
      <c r="E5" s="15">
        <v>0.44980694980695002</v>
      </c>
    </row>
    <row r="6" spans="1:5" x14ac:dyDescent="0.3">
      <c r="A6" s="179"/>
      <c r="B6" s="13" t="s">
        <v>1232</v>
      </c>
      <c r="C6" s="14">
        <v>220</v>
      </c>
      <c r="D6" s="14">
        <v>162</v>
      </c>
      <c r="E6" s="15">
        <v>0.358024691358025</v>
      </c>
    </row>
    <row r="7" spans="1:5" x14ac:dyDescent="0.3">
      <c r="A7" s="180"/>
      <c r="B7" s="13" t="s">
        <v>1233</v>
      </c>
      <c r="C7" s="14">
        <v>176</v>
      </c>
      <c r="D7" s="14">
        <v>168</v>
      </c>
      <c r="E7" s="15">
        <v>4.7619047619047603E-2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3">
      <c r="A11" s="178" t="s">
        <v>1235</v>
      </c>
      <c r="B11" s="13" t="s">
        <v>1236</v>
      </c>
      <c r="C11" s="14">
        <v>3</v>
      </c>
      <c r="D11" s="14">
        <v>3</v>
      </c>
      <c r="E11" s="15">
        <v>0</v>
      </c>
    </row>
    <row r="12" spans="1:5" x14ac:dyDescent="0.3">
      <c r="A12" s="179"/>
      <c r="B12" s="13" t="s">
        <v>1237</v>
      </c>
      <c r="C12" s="14">
        <v>0</v>
      </c>
      <c r="D12" s="14">
        <v>0</v>
      </c>
      <c r="E12" s="15">
        <v>0</v>
      </c>
    </row>
    <row r="13" spans="1:5" x14ac:dyDescent="0.3">
      <c r="A13" s="179"/>
      <c r="B13" s="13" t="s">
        <v>1238</v>
      </c>
      <c r="C13" s="14">
        <v>230</v>
      </c>
      <c r="D13" s="14">
        <v>199</v>
      </c>
      <c r="E13" s="15">
        <v>0.15577889447236201</v>
      </c>
    </row>
    <row r="14" spans="1:5" x14ac:dyDescent="0.3">
      <c r="A14" s="179"/>
      <c r="B14" s="13" t="s">
        <v>1239</v>
      </c>
      <c r="C14" s="14">
        <v>91</v>
      </c>
      <c r="D14" s="14">
        <v>81</v>
      </c>
      <c r="E14" s="15">
        <v>0.12345679012345701</v>
      </c>
    </row>
    <row r="15" spans="1:5" x14ac:dyDescent="0.3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1241</v>
      </c>
      <c r="C16" s="14">
        <v>31</v>
      </c>
      <c r="D16" s="14">
        <v>17</v>
      </c>
      <c r="E16" s="15">
        <v>0.82352941176470595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0</v>
      </c>
      <c r="D19" s="14">
        <v>3</v>
      </c>
      <c r="E19" s="15">
        <v>-1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0</v>
      </c>
      <c r="D24" s="14">
        <v>3</v>
      </c>
      <c r="E24" s="15">
        <v>-1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3">
      <c r="A30" s="178" t="s">
        <v>1251</v>
      </c>
      <c r="B30" s="13" t="s">
        <v>1252</v>
      </c>
      <c r="C30" s="14">
        <v>4</v>
      </c>
      <c r="D30" s="14">
        <v>4</v>
      </c>
      <c r="E30" s="15">
        <v>0</v>
      </c>
    </row>
    <row r="31" spans="1:5" x14ac:dyDescent="0.3">
      <c r="A31" s="179"/>
      <c r="B31" s="13" t="s">
        <v>1253</v>
      </c>
      <c r="C31" s="14">
        <v>0</v>
      </c>
      <c r="D31" s="14">
        <v>1</v>
      </c>
      <c r="E31" s="15">
        <v>-1</v>
      </c>
    </row>
    <row r="32" spans="1:5" x14ac:dyDescent="0.3">
      <c r="A32" s="180"/>
      <c r="B32" s="13" t="s">
        <v>1254</v>
      </c>
      <c r="C32" s="14">
        <v>3</v>
      </c>
      <c r="D32" s="14">
        <v>2</v>
      </c>
      <c r="E32" s="15">
        <v>0.5</v>
      </c>
    </row>
  </sheetData>
  <sheetProtection algorithmName="SHA-512" hashValue="POU7j26cyN6lsz+EspEXaoBrbBjkaXSGmN9mCuolcEbwM1UPg9APyHpvAKx1LhYFuJK0g4878eGx97puujeQGQ==" saltValue="0uZ0C2BMD8hi/CQBxzzmX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79"/>
      <c r="B8" s="13" t="s">
        <v>1261</v>
      </c>
      <c r="C8" s="14">
        <v>1</v>
      </c>
      <c r="D8" s="14">
        <v>2</v>
      </c>
      <c r="E8" s="15">
        <v>-0.5</v>
      </c>
    </row>
    <row r="9" spans="1:5" x14ac:dyDescent="0.3">
      <c r="A9" s="179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3</v>
      </c>
      <c r="D11" s="14">
        <v>0</v>
      </c>
      <c r="E11" s="15">
        <v>3</v>
      </c>
    </row>
    <row r="12" spans="1:5" x14ac:dyDescent="0.3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9"/>
      <c r="B14" s="13" t="s">
        <v>1267</v>
      </c>
      <c r="C14" s="14">
        <v>0</v>
      </c>
      <c r="D14" s="14">
        <v>3</v>
      </c>
      <c r="E14" s="15">
        <v>-1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2</v>
      </c>
      <c r="D16" s="14">
        <v>5</v>
      </c>
      <c r="E16" s="15">
        <v>-0.6</v>
      </c>
    </row>
  </sheetData>
  <sheetProtection algorithmName="SHA-512" hashValue="s16AWQjwRhVmaRaK6va+jf/Su421cnhke2LdlDGGyOj+BWPKNZLGt+q+bANjexP/dmKq+0wdMuWg1B0aDAl2QQ==" saltValue="cg3QWpvwVqKslXapS7RaR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1" t="s">
        <v>1281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2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9"/>
      <c r="B5" s="51" t="s">
        <v>1023</v>
      </c>
      <c r="C5" s="52">
        <v>6</v>
      </c>
      <c r="D5" s="52">
        <v>0</v>
      </c>
      <c r="E5" s="52">
        <v>7</v>
      </c>
      <c r="F5" s="52">
        <v>1</v>
      </c>
      <c r="G5" s="52">
        <v>0</v>
      </c>
      <c r="H5" s="52">
        <v>14</v>
      </c>
      <c r="I5" s="52">
        <v>0</v>
      </c>
      <c r="J5" s="52">
        <v>0</v>
      </c>
      <c r="K5" s="52">
        <v>0</v>
      </c>
      <c r="L5" s="53">
        <v>0</v>
      </c>
    </row>
    <row r="6" spans="1:12" x14ac:dyDescent="0.3">
      <c r="A6" s="179"/>
      <c r="B6" s="51" t="s">
        <v>1282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180"/>
      <c r="B7" s="51" t="s">
        <v>1283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8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9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9"/>
      <c r="B10" s="51" t="s">
        <v>1287</v>
      </c>
      <c r="C10" s="52">
        <v>2</v>
      </c>
      <c r="D10" s="52">
        <v>0</v>
      </c>
      <c r="E10" s="52">
        <v>1</v>
      </c>
      <c r="F10" s="52">
        <v>1</v>
      </c>
      <c r="G10" s="52">
        <v>0</v>
      </c>
      <c r="H10" s="52">
        <v>1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3">
      <c r="A11" s="179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9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9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9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9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9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9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9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9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9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9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9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9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9"/>
      <c r="B24" s="51" t="s">
        <v>1301</v>
      </c>
      <c r="C24" s="52">
        <v>0</v>
      </c>
      <c r="D24" s="52">
        <v>0</v>
      </c>
      <c r="E24" s="52">
        <v>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3">
      <c r="A25" s="179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9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9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9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9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9"/>
      <c r="B30" s="51" t="s">
        <v>1307</v>
      </c>
      <c r="C30" s="52">
        <v>0</v>
      </c>
      <c r="D30" s="52">
        <v>0</v>
      </c>
      <c r="E30" s="52">
        <v>1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3">
      <c r="A31" s="179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9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9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9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9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9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9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9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9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9"/>
      <c r="B40" s="51" t="s">
        <v>1317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9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9"/>
      <c r="B42" s="51" t="s">
        <v>1319</v>
      </c>
      <c r="C42" s="52">
        <v>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9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9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9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9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9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9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9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9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9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9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9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9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9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9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9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9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179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9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9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9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179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9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9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9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9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9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9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9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9"/>
      <c r="B71" s="51" t="s">
        <v>1348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9"/>
      <c r="B72" s="51" t="s">
        <v>1349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179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9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9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9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9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9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9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9"/>
      <c r="B80" s="51" t="s">
        <v>1357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3">
      <c r="A81" s="179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9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9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9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9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9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9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9"/>
      <c r="B88" s="51" t="s">
        <v>1365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9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9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9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9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9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9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9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9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9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9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9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9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9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9"/>
      <c r="B102" s="51" t="s">
        <v>1379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9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9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9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9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9"/>
      <c r="B107" s="51" t="s">
        <v>1384</v>
      </c>
      <c r="C107" s="52">
        <v>0</v>
      </c>
      <c r="D107" s="52">
        <v>0</v>
      </c>
      <c r="E107" s="52">
        <v>1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9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9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9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9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9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9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9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9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9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9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9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9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9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9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9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9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9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9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9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9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9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9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1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3">
      <c r="A130" s="179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9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9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9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9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9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9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9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9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9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9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9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9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9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9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9"/>
      <c r="B145" s="51" t="s">
        <v>1422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9"/>
      <c r="B146" s="51" t="s">
        <v>1423</v>
      </c>
      <c r="C146" s="52">
        <v>0</v>
      </c>
      <c r="D146" s="52">
        <v>0</v>
      </c>
      <c r="E146" s="52">
        <v>1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179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9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9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9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9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9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9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9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9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9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9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9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9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9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9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9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9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9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9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9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9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9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9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9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9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9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9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9"/>
      <c r="B174" s="51" t="s">
        <v>1451</v>
      </c>
      <c r="C174" s="52">
        <v>0</v>
      </c>
      <c r="D174" s="52">
        <v>0</v>
      </c>
      <c r="E174" s="52">
        <v>1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9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9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9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9"/>
      <c r="B178" s="51" t="s">
        <v>1455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3">
      <c r="A179" s="179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9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9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9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9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9"/>
      <c r="B184" s="51" t="s">
        <v>1461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179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9"/>
      <c r="B186" s="51" t="s">
        <v>1463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4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3">
      <c r="A187" s="179"/>
      <c r="B187" s="51" t="s">
        <v>1464</v>
      </c>
      <c r="C187" s="52">
        <v>3</v>
      </c>
      <c r="D187" s="52">
        <v>0</v>
      </c>
      <c r="E187" s="52">
        <v>1</v>
      </c>
      <c r="F187" s="52">
        <v>0</v>
      </c>
      <c r="G187" s="52">
        <v>0</v>
      </c>
      <c r="H187" s="52">
        <v>8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3">
      <c r="A188" s="179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9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9"/>
      <c r="B190" s="51" t="s">
        <v>1467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9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9"/>
      <c r="B192" s="51" t="s">
        <v>1469</v>
      </c>
      <c r="C192" s="52">
        <v>0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9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9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9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9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9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9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9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9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9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9"/>
      <c r="B202" s="51" t="s">
        <v>1479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179"/>
      <c r="B203" s="51" t="s">
        <v>1480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9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9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9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9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9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9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9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9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9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9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9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9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9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9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9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9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9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9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9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9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9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9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9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9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9"/>
      <c r="B228" s="51" t="s">
        <v>1505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9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9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9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9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9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9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9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9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9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9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9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9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9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9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9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9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9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9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9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9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9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9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9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9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9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9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9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9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9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9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80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8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9"/>
      <c r="B261" s="51" t="s">
        <v>1539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179"/>
      <c r="B262" s="51" t="s">
        <v>1540</v>
      </c>
      <c r="C262" s="52">
        <v>6</v>
      </c>
      <c r="D262" s="52">
        <v>0</v>
      </c>
      <c r="E262" s="52">
        <v>2</v>
      </c>
      <c r="F262" s="52">
        <v>0</v>
      </c>
      <c r="G262" s="52">
        <v>0</v>
      </c>
      <c r="H262" s="52">
        <v>12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3">
      <c r="A263" s="179"/>
      <c r="B263" s="51" t="s">
        <v>1541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179"/>
      <c r="B264" s="51" t="s">
        <v>1542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9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9"/>
      <c r="B266" s="51" t="s">
        <v>1544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9"/>
      <c r="B267" s="51" t="s">
        <v>1545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1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179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9"/>
      <c r="B269" s="51" t="s">
        <v>1547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9"/>
      <c r="B270" s="51" t="s">
        <v>1548</v>
      </c>
      <c r="C270" s="52">
        <v>0</v>
      </c>
      <c r="D270" s="52">
        <v>0</v>
      </c>
      <c r="E270" s="52">
        <v>2</v>
      </c>
      <c r="F270" s="52">
        <v>0</v>
      </c>
      <c r="G270" s="52">
        <v>0</v>
      </c>
      <c r="H270" s="52">
        <v>1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179"/>
      <c r="B271" s="51" t="s">
        <v>961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3">
      <c r="A272" s="179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9"/>
      <c r="B273" s="51" t="s">
        <v>1550</v>
      </c>
      <c r="C273" s="52">
        <v>0</v>
      </c>
      <c r="D273" s="52">
        <v>0</v>
      </c>
      <c r="E273" s="52">
        <v>0</v>
      </c>
      <c r="F273" s="52">
        <v>1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3">
      <c r="A274" s="179"/>
      <c r="B274" s="51" t="s">
        <v>1551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9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179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9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9"/>
      <c r="B278" s="51" t="s">
        <v>1555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9"/>
      <c r="B279" s="51" t="s">
        <v>1556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9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9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9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9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9"/>
      <c r="B284" s="51" t="s">
        <v>1561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9"/>
      <c r="B285" s="51" t="s">
        <v>921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1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179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9"/>
      <c r="B287" s="51" t="s">
        <v>1562</v>
      </c>
      <c r="C287" s="52">
        <v>0</v>
      </c>
      <c r="D287" s="52">
        <v>0</v>
      </c>
      <c r="E287" s="52">
        <v>3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3">
      <c r="A288" s="179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2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9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9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9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80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8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9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9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9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0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9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9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2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9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9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3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9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9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9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9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9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0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9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1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9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80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sTKfE/+WV6m2d6nIOoV9qSluqEZ8BB3nXr4haPR2RzcMLXOy9xxA1gFxyvq0FZGbmrASrEOw3D6bnmV71iDTkw==" saltValue="Hhmk6H47/QEtGB6TD+k7x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2" t="s">
        <v>1583</v>
      </c>
    </row>
    <row r="3" spans="1:5" x14ac:dyDescent="0.3">
      <c r="A3" s="33" t="s">
        <v>1584</v>
      </c>
    </row>
    <row r="4" spans="1:5" x14ac:dyDescent="0.3">
      <c r="A4" s="34" t="s">
        <v>9</v>
      </c>
      <c r="B4" s="34" t="s">
        <v>10</v>
      </c>
      <c r="C4" s="54" t="s">
        <v>2</v>
      </c>
      <c r="D4" s="54" t="s">
        <v>11</v>
      </c>
      <c r="E4" s="35" t="s">
        <v>12</v>
      </c>
    </row>
    <row r="5" spans="1:5" ht="20.399999999999999" x14ac:dyDescent="0.3">
      <c r="A5" s="36" t="s">
        <v>1585</v>
      </c>
      <c r="B5" s="42" t="s">
        <v>1586</v>
      </c>
      <c r="C5" s="43">
        <v>12</v>
      </c>
      <c r="D5" s="43">
        <v>12</v>
      </c>
      <c r="E5" s="55">
        <v>0</v>
      </c>
    </row>
    <row r="6" spans="1:5" ht="20.399999999999999" x14ac:dyDescent="0.3">
      <c r="A6" s="36" t="s">
        <v>1587</v>
      </c>
      <c r="B6" s="42" t="s">
        <v>1588</v>
      </c>
      <c r="C6" s="43">
        <v>0</v>
      </c>
      <c r="D6" s="56"/>
      <c r="E6" s="55">
        <v>0</v>
      </c>
    </row>
    <row r="7" spans="1:5" ht="20.399999999999999" x14ac:dyDescent="0.3">
      <c r="A7" s="36" t="s">
        <v>1585</v>
      </c>
      <c r="B7" s="42" t="s">
        <v>1589</v>
      </c>
      <c r="C7" s="43">
        <v>6</v>
      </c>
      <c r="D7" s="43">
        <v>14</v>
      </c>
      <c r="E7" s="55">
        <v>-0.57142857142857095</v>
      </c>
    </row>
    <row r="8" spans="1:5" ht="20.399999999999999" x14ac:dyDescent="0.3">
      <c r="A8" s="36" t="s">
        <v>1587</v>
      </c>
      <c r="B8" s="42" t="s">
        <v>1590</v>
      </c>
      <c r="C8" s="43">
        <v>0</v>
      </c>
      <c r="D8" s="56"/>
      <c r="E8" s="55">
        <v>0</v>
      </c>
    </row>
    <row r="9" spans="1:5" ht="20.399999999999999" x14ac:dyDescent="0.3">
      <c r="A9" s="36" t="s">
        <v>1585</v>
      </c>
      <c r="B9" s="42" t="s">
        <v>1591</v>
      </c>
      <c r="C9" s="43">
        <v>1</v>
      </c>
      <c r="D9" s="43">
        <v>0</v>
      </c>
      <c r="E9" s="55">
        <v>0</v>
      </c>
    </row>
    <row r="10" spans="1:5" ht="20.399999999999999" x14ac:dyDescent="0.3">
      <c r="A10" s="36" t="s">
        <v>1587</v>
      </c>
      <c r="B10" s="42" t="s">
        <v>1592</v>
      </c>
      <c r="C10" s="43">
        <v>0</v>
      </c>
      <c r="D10" s="56"/>
      <c r="E10" s="55">
        <v>0</v>
      </c>
    </row>
    <row r="11" spans="1:5" x14ac:dyDescent="0.3">
      <c r="A11" s="36" t="s">
        <v>1593</v>
      </c>
      <c r="B11" s="17"/>
      <c r="C11" s="43">
        <v>70</v>
      </c>
      <c r="D11" s="43">
        <v>180</v>
      </c>
      <c r="E11" s="55">
        <v>-0.61111111111111105</v>
      </c>
    </row>
    <row r="12" spans="1:5" x14ac:dyDescent="0.3">
      <c r="A12" s="36" t="s">
        <v>1594</v>
      </c>
      <c r="B12" s="17"/>
      <c r="C12" s="43">
        <v>0</v>
      </c>
      <c r="D12" s="56"/>
      <c r="E12" s="55">
        <v>0</v>
      </c>
    </row>
    <row r="13" spans="1:5" x14ac:dyDescent="0.3">
      <c r="A13" s="194" t="s">
        <v>1595</v>
      </c>
      <c r="B13" s="42" t="s">
        <v>1596</v>
      </c>
      <c r="C13" s="43">
        <v>0</v>
      </c>
      <c r="D13" s="56"/>
      <c r="E13" s="55">
        <v>0</v>
      </c>
    </row>
    <row r="14" spans="1:5" x14ac:dyDescent="0.3">
      <c r="A14" s="196"/>
      <c r="B14" s="42" t="s">
        <v>1597</v>
      </c>
      <c r="C14" s="43">
        <v>0</v>
      </c>
      <c r="D14" s="56"/>
      <c r="E14" s="55">
        <v>0</v>
      </c>
    </row>
    <row r="15" spans="1:5" x14ac:dyDescent="0.3">
      <c r="A15" s="33" t="s">
        <v>1598</v>
      </c>
    </row>
    <row r="16" spans="1:5" x14ac:dyDescent="0.3">
      <c r="A16" s="34" t="s">
        <v>9</v>
      </c>
      <c r="B16" s="34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2" t="s">
        <v>1600</v>
      </c>
      <c r="C17" s="43">
        <v>1</v>
      </c>
      <c r="D17" s="43">
        <v>1</v>
      </c>
      <c r="E17" s="38">
        <v>1</v>
      </c>
    </row>
    <row r="18" spans="1:5" x14ac:dyDescent="0.3">
      <c r="A18" s="198"/>
      <c r="B18" s="42" t="s">
        <v>1601</v>
      </c>
      <c r="C18" s="43">
        <v>120</v>
      </c>
      <c r="D18" s="43">
        <v>171</v>
      </c>
      <c r="E18" s="38">
        <v>25</v>
      </c>
    </row>
    <row r="19" spans="1:5" x14ac:dyDescent="0.3">
      <c r="A19" s="198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3">
      <c r="A20" s="198"/>
      <c r="B20" s="42" t="s">
        <v>1603</v>
      </c>
      <c r="C20" s="43">
        <v>0</v>
      </c>
      <c r="D20" s="43">
        <v>0</v>
      </c>
      <c r="E20" s="38">
        <v>0</v>
      </c>
    </row>
    <row r="21" spans="1:5" x14ac:dyDescent="0.3">
      <c r="A21" s="198"/>
      <c r="B21" s="42" t="s">
        <v>1604</v>
      </c>
      <c r="C21" s="43">
        <v>0</v>
      </c>
      <c r="D21" s="43">
        <v>0</v>
      </c>
      <c r="E21" s="38">
        <v>0</v>
      </c>
    </row>
    <row r="22" spans="1:5" x14ac:dyDescent="0.3">
      <c r="A22" s="198"/>
      <c r="B22" s="42" t="s">
        <v>975</v>
      </c>
      <c r="C22" s="43">
        <v>826</v>
      </c>
      <c r="D22" s="43">
        <v>1865</v>
      </c>
      <c r="E22" s="38">
        <v>0</v>
      </c>
    </row>
    <row r="23" spans="1:5" x14ac:dyDescent="0.3">
      <c r="A23" s="198"/>
      <c r="B23" s="42" t="s">
        <v>1605</v>
      </c>
      <c r="C23" s="43">
        <v>0</v>
      </c>
      <c r="D23" s="43">
        <v>0</v>
      </c>
      <c r="E23" s="38">
        <v>0</v>
      </c>
    </row>
    <row r="24" spans="1:5" x14ac:dyDescent="0.3">
      <c r="A24" s="198"/>
      <c r="B24" s="42" t="s">
        <v>1606</v>
      </c>
      <c r="C24" s="43">
        <v>0</v>
      </c>
      <c r="D24" s="43">
        <v>0</v>
      </c>
      <c r="E24" s="38">
        <v>0</v>
      </c>
    </row>
    <row r="25" spans="1:5" x14ac:dyDescent="0.3">
      <c r="A25" s="198"/>
      <c r="B25" s="42" t="s">
        <v>1607</v>
      </c>
      <c r="C25" s="43">
        <v>2</v>
      </c>
      <c r="D25" s="43">
        <v>32</v>
      </c>
      <c r="E25" s="38">
        <v>3</v>
      </c>
    </row>
    <row r="26" spans="1:5" x14ac:dyDescent="0.3">
      <c r="A26" s="198"/>
      <c r="B26" s="42" t="s">
        <v>1608</v>
      </c>
      <c r="C26" s="43">
        <v>19</v>
      </c>
      <c r="D26" s="43">
        <v>52</v>
      </c>
      <c r="E26" s="38">
        <v>0</v>
      </c>
    </row>
    <row r="27" spans="1:5" x14ac:dyDescent="0.3">
      <c r="A27" s="198"/>
      <c r="B27" s="42" t="s">
        <v>1609</v>
      </c>
      <c r="C27" s="43">
        <v>0</v>
      </c>
      <c r="D27" s="43">
        <v>0</v>
      </c>
      <c r="E27" s="38">
        <v>0</v>
      </c>
    </row>
    <row r="28" spans="1:5" x14ac:dyDescent="0.3">
      <c r="A28" s="198"/>
      <c r="B28" s="42" t="s">
        <v>1610</v>
      </c>
      <c r="C28" s="43">
        <v>0</v>
      </c>
      <c r="D28" s="43">
        <v>0</v>
      </c>
      <c r="E28" s="38">
        <v>0</v>
      </c>
    </row>
    <row r="29" spans="1:5" x14ac:dyDescent="0.3">
      <c r="A29" s="198"/>
      <c r="B29" s="42" t="s">
        <v>1611</v>
      </c>
      <c r="C29" s="43">
        <v>0</v>
      </c>
      <c r="D29" s="43">
        <v>0</v>
      </c>
      <c r="E29" s="38">
        <v>0</v>
      </c>
    </row>
    <row r="30" spans="1:5" x14ac:dyDescent="0.3">
      <c r="A30" s="199"/>
      <c r="B30" s="42" t="s">
        <v>1612</v>
      </c>
      <c r="C30" s="43">
        <v>0</v>
      </c>
      <c r="D30" s="43">
        <v>0</v>
      </c>
      <c r="E30" s="38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f0xyJIPdW/OG3Bu8zgFea78Aw3gxXTZlu+Zv67BUlNvUXZtyqEgkw1d3rWVV1Mc9qcTicDEK3aDKNw47Q6qGtQ==" saltValue="/8YwOAtk0tR/C3lZiTJNg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B237-1A09-40ED-B451-74D10D5FEF63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26148</v>
      </c>
      <c r="D7" s="125">
        <f>SUM(DatosGenerales!C15:C19)</f>
        <v>3015</v>
      </c>
      <c r="E7" s="124">
        <f>SUM(DatosGenerales!C12:C14)</f>
        <v>22811</v>
      </c>
      <c r="I7" s="126">
        <f>DatosGenerales!C31</f>
        <v>1842</v>
      </c>
      <c r="J7" s="125">
        <f>DatosGenerales!C32</f>
        <v>123</v>
      </c>
      <c r="K7" s="124">
        <f>SUM(DatosGenerales!C33:C34)</f>
        <v>156</v>
      </c>
      <c r="L7" s="125">
        <f>DatosGenerales!C36</f>
        <v>1404</v>
      </c>
      <c r="M7" s="124">
        <f>DatosGenerales!C95</f>
        <v>1223</v>
      </c>
      <c r="N7" s="127">
        <f>L7-M7</f>
        <v>181</v>
      </c>
      <c r="O7" s="127"/>
      <c r="Q7" s="126">
        <f>DatosGenerales!C36</f>
        <v>1404</v>
      </c>
      <c r="R7" s="125">
        <f>DatosGenerales!C49</f>
        <v>1690</v>
      </c>
      <c r="S7" s="125">
        <f>DatosGenerales!C50</f>
        <v>85</v>
      </c>
      <c r="T7" s="125">
        <f>DatosGenerales!C62</f>
        <v>14</v>
      </c>
      <c r="U7" s="125">
        <f>DatosGenerales!C78</f>
        <v>7</v>
      </c>
      <c r="V7" s="128">
        <f>SUM(Q7:U7)</f>
        <v>3200</v>
      </c>
      <c r="Z7" s="126">
        <f>SUM(DatosGenerales!C106,DatosGenerales!C107,DatosGenerales!C109)</f>
        <v>1339</v>
      </c>
      <c r="AA7" s="125">
        <f>SUM(DatosGenerales!C108,DatosGenerales!C110)</f>
        <v>374</v>
      </c>
      <c r="AB7" s="125">
        <f>DatosGenerales!C106</f>
        <v>1116</v>
      </c>
      <c r="AC7" s="128">
        <f>DatosGenerales!C107</f>
        <v>183</v>
      </c>
      <c r="AH7" s="126">
        <f>SUM(DatosGenerales!C115,DatosGenerales!C116,DatosGenerales!C118)</f>
        <v>91</v>
      </c>
      <c r="AI7" s="125">
        <f>SUM(DatosGenerales!C117,DatosGenerales!C119)</f>
        <v>16</v>
      </c>
      <c r="AJ7" s="125">
        <f>DatosGenerales!C115</f>
        <v>80</v>
      </c>
      <c r="AK7" s="128">
        <f>DatosGenerales!C116</f>
        <v>8</v>
      </c>
      <c r="AP7" s="126">
        <f>SUM(DatosGenerales!C135:C136)</f>
        <v>134</v>
      </c>
      <c r="AQ7" s="125">
        <f>SUM(DatosGenerales!C137:C138)</f>
        <v>6</v>
      </c>
      <c r="AR7" s="128">
        <f>SUM(DatosGenerales!C139:C140)</f>
        <v>0</v>
      </c>
      <c r="AV7" s="126">
        <f>DatosGenerales!C145</f>
        <v>7</v>
      </c>
      <c r="AW7" s="125">
        <f>DatosGenerales!C146</f>
        <v>146</v>
      </c>
      <c r="AX7" s="125">
        <f>DatosGenerales!C147</f>
        <v>37</v>
      </c>
      <c r="AY7" s="125">
        <f>DatosGenerales!C148</f>
        <v>39</v>
      </c>
      <c r="AZ7" s="125">
        <f>DatosGenerales!C149</f>
        <v>47</v>
      </c>
      <c r="BA7" s="128">
        <f>DatosGenerales!C150</f>
        <v>13</v>
      </c>
      <c r="BE7" s="126">
        <f>DatosGenerales!C151</f>
        <v>48</v>
      </c>
      <c r="BF7" s="125">
        <f>DatosGenerales!C152</f>
        <v>262</v>
      </c>
      <c r="BG7" s="128">
        <f>DatosGenerales!C154</f>
        <v>15</v>
      </c>
      <c r="BK7" s="126">
        <f>SUM(DatosGenerales!C297:C311)</f>
        <v>1798</v>
      </c>
      <c r="BL7" s="125">
        <f>SUM(DatosGenerales!C294:C296)</f>
        <v>10</v>
      </c>
      <c r="BM7" s="125">
        <f>SUM(DatosGenerales!C312:C344)</f>
        <v>248</v>
      </c>
      <c r="BN7" s="125">
        <f>SUM(DatosGenerales!C289)</f>
        <v>3</v>
      </c>
      <c r="BO7" s="125">
        <f>SUM(DatosGenerales!C356:C364)</f>
        <v>22</v>
      </c>
      <c r="BP7" s="125">
        <f>SUM(DatosGenerales!C286:C288)</f>
        <v>0</v>
      </c>
      <c r="BQ7" s="125">
        <f>SUM(DatosGenerales!C345:C355)</f>
        <v>7</v>
      </c>
      <c r="BR7" s="125">
        <f>SUM(DatosGenerales!C290:C292)</f>
        <v>29</v>
      </c>
      <c r="BS7" s="128">
        <f>SUM(DatosGenerales!C283:C285)</f>
        <v>381</v>
      </c>
      <c r="BT7" s="128">
        <f>SUM(DatosGenerales!C293)</f>
        <v>1</v>
      </c>
      <c r="BU7" s="128">
        <f>SUM(DatosGenerales!C365:C377)</f>
        <v>38</v>
      </c>
      <c r="BY7" s="126">
        <f>DatosGenerales!C246</f>
        <v>584</v>
      </c>
      <c r="BZ7" s="125">
        <f>DatosGenerales!C247</f>
        <v>684</v>
      </c>
      <c r="CA7" s="128">
        <f>DatosGenerales!C248</f>
        <v>589</v>
      </c>
      <c r="CF7" s="126">
        <f>DatosDiscapacidad!C5</f>
        <v>12</v>
      </c>
      <c r="CG7" s="128">
        <f>DatosDiscapacidad!C11</f>
        <v>70</v>
      </c>
      <c r="CM7" s="126">
        <f>DatosGenerales!C40</f>
        <v>3995</v>
      </c>
      <c r="CN7" s="128">
        <f>DatosGenerales!C41</f>
        <v>1737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525</v>
      </c>
      <c r="BL53" s="136">
        <f>SUM(DatosGenerales!C311,DatosGenerales!C300,DatosGenerales!C309)</f>
        <v>596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28</v>
      </c>
      <c r="BL66" s="136">
        <f>SUM(DatosGenerales!C299:C300)</f>
        <v>607</v>
      </c>
      <c r="BM66" s="136">
        <f>SUM(DatosGenerales!C308:C309)</f>
        <v>486</v>
      </c>
      <c r="BN66" s="136"/>
      <c r="BO66" s="123"/>
      <c r="BP66" s="123"/>
      <c r="BQ66" s="123"/>
      <c r="BR66" s="123"/>
      <c r="BS66" s="123"/>
    </row>
  </sheetData>
  <sheetProtection algorithmName="SHA-512" hashValue="WAXlnpsKrZOMjb+tem1K82wztnOEu/360YZsT3FGRdn7qwjXTn4NlcY3YLPh/yYLBArZVorvFxKER9oPSSabIw==" saltValue="jy1q9WBPLk7EZ7+29+Pu8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EBD1-4518-4E1F-ACE9-CFCACF5E3B5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zaLgoCovKABBX4fRKLVZSB/i7vZkaH6/u59TLaRtLYTjOnbtwoBG0IfPkq2deCI+wlOAcxddLPOe85HxPpg0aw==" saltValue="S5tMjvH63QCGMsb2FAKGa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672A-ED49-4FF3-AD8D-DFDCB16077E0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91</v>
      </c>
    </row>
    <row r="8" spans="1:50" s="123" customFormat="1" ht="14.85" customHeight="1" x14ac:dyDescent="0.3">
      <c r="C8" s="212"/>
      <c r="D8" s="125">
        <f>DatosMenores!C56</f>
        <v>835</v>
      </c>
      <c r="E8" s="125">
        <f>DatosMenores!C57</f>
        <v>83</v>
      </c>
      <c r="F8" s="125">
        <f>DatosMenores!C58</f>
        <v>40</v>
      </c>
      <c r="G8" s="125">
        <f>DatosMenores!C59</f>
        <v>242</v>
      </c>
      <c r="H8" s="124">
        <f>DatosMenores!C60</f>
        <v>16</v>
      </c>
      <c r="I8" s="107"/>
      <c r="L8" s="124">
        <f>DatosMenores!C48</f>
        <v>6</v>
      </c>
      <c r="M8" s="125">
        <f>DatosMenores!C49</f>
        <v>97</v>
      </c>
      <c r="N8" s="125">
        <f>DatosMenores!C50</f>
        <v>79</v>
      </c>
      <c r="O8" s="125">
        <f>DatosMenores!C51</f>
        <v>1</v>
      </c>
      <c r="P8" s="124">
        <f>DatosMenores!C52</f>
        <v>1</v>
      </c>
      <c r="S8" s="124">
        <f>DatosMenores!C28</f>
        <v>175</v>
      </c>
      <c r="T8" s="125">
        <f>SUM(DatosMenores!C29:C32)</f>
        <v>21</v>
      </c>
      <c r="U8" s="125">
        <f>DatosMenores!C33</f>
        <v>4</v>
      </c>
      <c r="V8" s="125">
        <f>DatosMenores!C34</f>
        <v>54</v>
      </c>
      <c r="W8" s="125">
        <f>DatosMenores!C35</f>
        <v>31</v>
      </c>
      <c r="X8" s="125">
        <f>DatosMenores!C36</f>
        <v>1</v>
      </c>
      <c r="Y8" s="125">
        <f>DatosMenores!C38</f>
        <v>5</v>
      </c>
      <c r="Z8" s="125">
        <f>DatosMenores!C37</f>
        <v>3</v>
      </c>
      <c r="AA8" s="124">
        <f>DatosMenores!C39</f>
        <v>57</v>
      </c>
      <c r="AC8" s="109"/>
      <c r="AE8" s="126">
        <f>DatosMenores!C5</f>
        <v>3</v>
      </c>
      <c r="AF8" s="125">
        <f>DatosMenores!C6</f>
        <v>119</v>
      </c>
      <c r="AG8" s="125">
        <f>DatosMenores!C7</f>
        <v>4</v>
      </c>
      <c r="AH8" s="125">
        <f>DatosMenores!C8</f>
        <v>9</v>
      </c>
      <c r="AI8" s="125">
        <f>DatosMenores!C9</f>
        <v>23</v>
      </c>
      <c r="AJ8" s="124">
        <f>DatosMenores!C10</f>
        <v>20</v>
      </c>
      <c r="AK8" s="125">
        <f>DatosMenores!C11</f>
        <v>32</v>
      </c>
      <c r="AL8" s="125">
        <f>DatosMenores!C12</f>
        <v>35</v>
      </c>
      <c r="AM8" s="124">
        <f>DatosMenores!C13</f>
        <v>6</v>
      </c>
      <c r="AN8" s="109"/>
      <c r="AP8" s="126">
        <f>DatosMenores!C69</f>
        <v>91</v>
      </c>
      <c r="AQ8" s="126">
        <f>DatosMenores!C70</f>
        <v>1</v>
      </c>
      <c r="AR8" s="125">
        <f>DatosMenores!C71</f>
        <v>233</v>
      </c>
      <c r="AS8" s="125">
        <f>DatosMenores!C74</f>
        <v>1</v>
      </c>
      <c r="AT8" s="125">
        <f>DatosMenores!C75</f>
        <v>12</v>
      </c>
      <c r="AU8" s="124">
        <f>DatosMenores!C76</f>
        <v>1</v>
      </c>
      <c r="AW8" s="147" t="s">
        <v>1663</v>
      </c>
      <c r="AX8" s="148">
        <f>DatosMenores!C70</f>
        <v>1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233</v>
      </c>
    </row>
    <row r="10" spans="1:50" ht="29.85" customHeight="1" x14ac:dyDescent="0.3">
      <c r="C10" s="212"/>
      <c r="D10" s="124">
        <f>DatosMenores!C61</f>
        <v>323</v>
      </c>
      <c r="E10" s="125">
        <f>DatosMenores!C62</f>
        <v>168</v>
      </c>
      <c r="F10" s="128">
        <f>DatosMenores!C63</f>
        <v>20</v>
      </c>
      <c r="G10" s="128">
        <f>DatosMenores!C64</f>
        <v>182</v>
      </c>
      <c r="H10" s="128">
        <f>DatosMenores!C65</f>
        <v>107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1</v>
      </c>
    </row>
    <row r="11" spans="1:50" ht="14.85" customHeight="1" x14ac:dyDescent="0.3">
      <c r="AE11" s="126">
        <f>DatosMenores!C14</f>
        <v>0</v>
      </c>
      <c r="AF11" s="125">
        <f>DatosMenores!C15</f>
        <v>0</v>
      </c>
      <c r="AG11" s="125">
        <f>DatosMenores!C16</f>
        <v>26</v>
      </c>
      <c r="AH11" s="125">
        <f>DatosMenores!C17</f>
        <v>23</v>
      </c>
      <c r="AI11" s="125">
        <f>DatosMenores!C18</f>
        <v>3</v>
      </c>
      <c r="AJ11" s="125">
        <f>DatosMenores!C20</f>
        <v>5</v>
      </c>
      <c r="AK11" s="125">
        <f>DatosMenores!C21</f>
        <v>6</v>
      </c>
      <c r="AL11" s="124">
        <f>DatosMenores!C19</f>
        <v>0</v>
      </c>
      <c r="AP11" s="126">
        <f>DatosMenores!C78</f>
        <v>1</v>
      </c>
      <c r="AQ11" s="125">
        <f>DatosMenores!C77</f>
        <v>29</v>
      </c>
      <c r="AR11" s="125">
        <f>DatosMenores!C79</f>
        <v>1</v>
      </c>
      <c r="AS11" s="126">
        <f>DatosMenores!C72</f>
        <v>1</v>
      </c>
      <c r="AT11" s="124">
        <f>DatosMenores!C73</f>
        <v>55</v>
      </c>
      <c r="AW11" s="147" t="s">
        <v>1804</v>
      </c>
      <c r="AX11" s="148">
        <f>DatosMenores!C73</f>
        <v>55</v>
      </c>
    </row>
    <row r="12" spans="1:50" ht="12.75" customHeight="1" x14ac:dyDescent="0.3">
      <c r="AW12" s="147" t="s">
        <v>1665</v>
      </c>
      <c r="AX12" s="148">
        <f>DatosMenores!C74</f>
        <v>1</v>
      </c>
    </row>
    <row r="13" spans="1:50" ht="12.75" customHeight="1" x14ac:dyDescent="0.3">
      <c r="AW13" s="147" t="s">
        <v>1016</v>
      </c>
      <c r="AX13" s="148">
        <f>DatosMenores!C75</f>
        <v>12</v>
      </c>
    </row>
    <row r="14" spans="1:50" ht="12.75" customHeight="1" x14ac:dyDescent="0.3">
      <c r="AW14" s="147" t="s">
        <v>1666</v>
      </c>
      <c r="AX14" s="148">
        <f>DatosMenores!C76</f>
        <v>1</v>
      </c>
    </row>
    <row r="15" spans="1:50" ht="12.75" customHeight="1" x14ac:dyDescent="0.3">
      <c r="AW15" s="147" t="s">
        <v>1667</v>
      </c>
      <c r="AX15" s="148">
        <f>DatosMenores!C77</f>
        <v>29</v>
      </c>
    </row>
    <row r="16" spans="1:50" ht="12.75" customHeight="1" x14ac:dyDescent="0.3">
      <c r="AW16" s="147" t="s">
        <v>260</v>
      </c>
      <c r="AX16" s="148">
        <f>DatosMenores!C78</f>
        <v>1</v>
      </c>
    </row>
    <row r="17" spans="49:50" ht="12.75" customHeight="1" x14ac:dyDescent="0.3">
      <c r="AW17" s="147" t="s">
        <v>1668</v>
      </c>
      <c r="AX17" s="148">
        <f>DatosMenores!C79</f>
        <v>1</v>
      </c>
    </row>
  </sheetData>
  <sheetProtection algorithmName="SHA-512" hashValue="LA7Gl2mT9F5f0GW1wGFMEn3LtSqm2OH/Mst9zWVackxZ7jaoiE2zeHqrqXcIYwg1uO40lf2S6GoMNJM881bsJA==" saltValue="ZGvf4+uqzQfu7ymnIp4rd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88EC-5C44-417A-8C2E-07046EE1B2A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10</v>
      </c>
      <c r="F4" s="161" t="s">
        <v>1812</v>
      </c>
      <c r="G4" s="163">
        <f>DatosViolenciaDoméstica!E67</f>
        <v>47</v>
      </c>
      <c r="H4" s="164"/>
    </row>
    <row r="5" spans="1:30" x14ac:dyDescent="0.25">
      <c r="C5" s="161" t="s">
        <v>8</v>
      </c>
      <c r="D5" s="162">
        <f>DatosViolenciaDoméstica!C6</f>
        <v>289</v>
      </c>
      <c r="F5" s="161" t="s">
        <v>1813</v>
      </c>
      <c r="G5" s="165">
        <f>DatosViolenciaDoméstica!F67</f>
        <v>88</v>
      </c>
      <c r="H5" s="164"/>
    </row>
    <row r="6" spans="1:30" ht="26.4" x14ac:dyDescent="0.25">
      <c r="C6" s="161" t="s">
        <v>1814</v>
      </c>
      <c r="D6" s="162">
        <f>DatosViolenciaDoméstica!C7</f>
        <v>66</v>
      </c>
    </row>
    <row r="7" spans="1:30" x14ac:dyDescent="0.25">
      <c r="C7" s="161" t="s">
        <v>55</v>
      </c>
      <c r="D7" s="162">
        <f>DatosViolenciaDoméstica!C8</f>
        <v>2</v>
      </c>
    </row>
    <row r="8" spans="1:30" x14ac:dyDescent="0.25">
      <c r="C8" s="161" t="s">
        <v>1815</v>
      </c>
      <c r="D8" s="162">
        <f>DatosViolenciaDoméstica!C9</f>
        <v>1</v>
      </c>
    </row>
    <row r="9" spans="1:30" x14ac:dyDescent="0.25">
      <c r="C9" s="161" t="s">
        <v>1816</v>
      </c>
      <c r="D9" s="162">
        <f>SUM(DatosViolenciaDoméstica!C10:C11)</f>
        <v>0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ubl9CfrCi/VaBKjoQnaoWgfarGM1uZ97lTy1Yrl+HGHXUaXgj0KYdLT4lPmko7RKYI08iMQ8umc2RHEcRP0JVQ==" saltValue="1rIfKJXxn1AzRnEl/SlV+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3CF9-0F9D-41F1-BDE5-05FB1A45F9F9}">
  <dimension ref="A1:AF25"/>
  <sheetViews>
    <sheetView showGridLines="0" showRowColHeaders="0" workbookViewId="0">
      <selection activeCell="A2" sqref="A2"/>
    </sheetView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 t="s">
        <v>1831</v>
      </c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1534</v>
      </c>
      <c r="F4" s="161" t="s">
        <v>1812</v>
      </c>
      <c r="G4" s="163">
        <f>DatosViolenciaGénero!E82</f>
        <v>68</v>
      </c>
      <c r="H4" s="164"/>
    </row>
    <row r="5" spans="1:30" x14ac:dyDescent="0.25">
      <c r="C5" s="161" t="s">
        <v>35</v>
      </c>
      <c r="D5" s="162">
        <f>DatosViolenciaGénero!C5</f>
        <v>565</v>
      </c>
      <c r="F5" s="161" t="s">
        <v>1813</v>
      </c>
      <c r="G5" s="163">
        <f>DatosViolenciaGénero!F82</f>
        <v>416</v>
      </c>
      <c r="H5" s="164"/>
    </row>
    <row r="6" spans="1:30" ht="26.4" x14ac:dyDescent="0.25">
      <c r="C6" s="161" t="s">
        <v>1814</v>
      </c>
      <c r="D6" s="171">
        <f>DatosViolenciaGénero!C8</f>
        <v>330</v>
      </c>
    </row>
    <row r="7" spans="1:30" x14ac:dyDescent="0.25">
      <c r="C7" s="161" t="s">
        <v>55</v>
      </c>
      <c r="D7" s="171">
        <f>DatosViolenciaGénero!C9</f>
        <v>2</v>
      </c>
    </row>
    <row r="8" spans="1:30" x14ac:dyDescent="0.25">
      <c r="C8" s="161" t="s">
        <v>1818</v>
      </c>
      <c r="D8" s="162">
        <f>DatosViolenciaGénero!C11</f>
        <v>1</v>
      </c>
    </row>
    <row r="9" spans="1:30" x14ac:dyDescent="0.25">
      <c r="C9" s="161" t="s">
        <v>1819</v>
      </c>
      <c r="D9" s="162">
        <f>DatosViolenciaGénero!C12</f>
        <v>0</v>
      </c>
    </row>
    <row r="10" spans="1:30" x14ac:dyDescent="0.25">
      <c r="C10" s="161" t="s">
        <v>1811</v>
      </c>
      <c r="D10" s="171">
        <f>DatosViolenciaGénero!C6</f>
        <v>111</v>
      </c>
    </row>
    <row r="11" spans="1:30" x14ac:dyDescent="0.25">
      <c r="C11" s="161" t="s">
        <v>1815</v>
      </c>
      <c r="D11" s="171">
        <f>DatosViolenciaGénero!C10</f>
        <v>1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2uUHmxwjaHznjIynrxIpptBGh3yYKrs3SXRYA0LdwOw5ik482nw0qtkdjH2aSEy1N2m0Rbany8tJhOXAYoeMRg==" saltValue="6/VXDSgQyMVzpHc/oqsz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FC32-3AC8-44BE-B43C-7F966EB32FBD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RDJLInrOPmXQceplr8vwtdCkkDCC2REkJs9umYh71VM1bfAPANnjmQ1CuSAbj9rVulPF4hIsSH7XdSxCKVY5Og==" saltValue="u5+qOUEWnhJzjPFH60a/6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EE91-03A9-4D24-8D62-BDF4C2131A22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+94B5zbe8o+Ey63tVO9PQmqcVaiKQ2/OxDKVd+GaZxRO9rzXE1lPwEjhSkJ5CBzRtq/8gCKOjbg9OwZ5P1Ccig==" saltValue="HPAg9pemvPE3uxPZ0dZM4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238D-8570-459C-8DA6-0E8474769F1F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1</v>
      </c>
      <c r="N6" s="176">
        <f>DatosMedioAmbiente!C55</f>
        <v>11</v>
      </c>
      <c r="O6" s="176">
        <f>DatosMedioAmbiente!C57</f>
        <v>0</v>
      </c>
      <c r="P6" s="176">
        <f>DatosMedioAmbiente!C59</f>
        <v>8</v>
      </c>
      <c r="Q6" s="176">
        <f>DatosMedioAmbiente!C61</f>
        <v>3</v>
      </c>
      <c r="R6" s="176">
        <f>DatosMedioAmbiente!C63</f>
        <v>7</v>
      </c>
      <c r="S6" s="174"/>
      <c r="U6" s="177">
        <f>DatosMedioAmbiente!C54</f>
        <v>0</v>
      </c>
      <c r="V6" s="177">
        <f>DatosMedioAmbiente!C56</f>
        <v>3</v>
      </c>
      <c r="W6" s="177">
        <f>DatosMedioAmbiente!C58</f>
        <v>0</v>
      </c>
      <c r="X6" s="177">
        <f>DatosMedioAmbiente!C60</f>
        <v>3</v>
      </c>
      <c r="Y6" s="177">
        <f>DatosMedioAmbiente!C62</f>
        <v>2</v>
      </c>
      <c r="Z6" s="177">
        <f>DatosMedioAmbiente!C64</f>
        <v>0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U26PtsTZyIeuuaYxDT8HBxkcWxSNn1dsjZ/id+QL6YfzHIw1qccjKQ1HhJBweZ61FI1OysbnIX1BXZ2VLpglRg==" saltValue="rNduZ3SwkYrkTsiK08jSG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FDB1-61C3-4A5B-9D87-BE242EAA21E8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1624</v>
      </c>
      <c r="G2" s="91" t="s">
        <v>1625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644</v>
      </c>
      <c r="AT2" s="91" t="s">
        <v>652</v>
      </c>
      <c r="AV2" s="91" t="s">
        <v>642</v>
      </c>
      <c r="AW2" s="91" t="s">
        <v>1179</v>
      </c>
      <c r="AX2" s="91" t="s">
        <v>1180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955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5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1658</v>
      </c>
      <c r="G3" s="91" t="s">
        <v>1626</v>
      </c>
      <c r="H3" s="91" t="s">
        <v>1625</v>
      </c>
      <c r="I3" s="91" t="s">
        <v>1625</v>
      </c>
      <c r="J3" s="91" t="s">
        <v>1626</v>
      </c>
      <c r="K3" s="91" t="s">
        <v>1625</v>
      </c>
      <c r="L3" s="91" t="s">
        <v>1625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646</v>
      </c>
      <c r="AV3" s="91" t="s">
        <v>644</v>
      </c>
      <c r="AW3" s="91" t="s">
        <v>1180</v>
      </c>
      <c r="AX3" s="91" t="s">
        <v>1182</v>
      </c>
      <c r="AY3" s="91" t="s">
        <v>999</v>
      </c>
      <c r="AZ3" s="91" t="s">
        <v>1005</v>
      </c>
      <c r="BA3" s="91" t="s">
        <v>1798</v>
      </c>
      <c r="BB3" s="91" t="s">
        <v>997</v>
      </c>
      <c r="BC3" s="91" t="s">
        <v>975</v>
      </c>
      <c r="BD3" s="91" t="s">
        <v>329</v>
      </c>
      <c r="BE3" s="91" t="s">
        <v>1663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5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1632</v>
      </c>
      <c r="G4" s="91" t="s">
        <v>970</v>
      </c>
      <c r="H4" s="91" t="s">
        <v>1626</v>
      </c>
      <c r="I4" s="91" t="s">
        <v>1626</v>
      </c>
      <c r="J4" s="91" t="s">
        <v>1632</v>
      </c>
      <c r="K4" s="91" t="s">
        <v>1628</v>
      </c>
      <c r="L4" s="91" t="s">
        <v>1626</v>
      </c>
      <c r="M4" s="91" t="s">
        <v>1626</v>
      </c>
      <c r="N4" s="91" t="s">
        <v>1626</v>
      </c>
      <c r="O4" s="91" t="s">
        <v>1626</v>
      </c>
      <c r="P4" s="91" t="s">
        <v>1676</v>
      </c>
      <c r="Q4" s="91" t="s">
        <v>1673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C4" s="91" t="s">
        <v>1135</v>
      </c>
      <c r="AD4" s="91" t="s">
        <v>646</v>
      </c>
      <c r="AE4" s="91" t="s">
        <v>1181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650</v>
      </c>
      <c r="AV4" s="91" t="s">
        <v>646</v>
      </c>
      <c r="AW4" s="91" t="s">
        <v>1182</v>
      </c>
      <c r="AX4" s="91" t="s">
        <v>610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956</v>
      </c>
      <c r="BE4" s="91" t="s">
        <v>1664</v>
      </c>
      <c r="BF4" s="91" t="s">
        <v>1055</v>
      </c>
      <c r="BG4" s="91" t="s">
        <v>1055</v>
      </c>
    </row>
    <row r="5" spans="1:61" x14ac:dyDescent="0.25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1628</v>
      </c>
      <c r="F5" s="91" t="s">
        <v>1659</v>
      </c>
      <c r="G5" s="91" t="s">
        <v>1639</v>
      </c>
      <c r="H5" s="91" t="s">
        <v>970</v>
      </c>
      <c r="I5" s="91" t="s">
        <v>1632</v>
      </c>
      <c r="J5" s="91" t="s">
        <v>970</v>
      </c>
      <c r="K5" s="91" t="s">
        <v>970</v>
      </c>
      <c r="L5" s="91" t="s">
        <v>1628</v>
      </c>
      <c r="M5" s="91" t="s">
        <v>1629</v>
      </c>
      <c r="N5" s="91" t="s">
        <v>1630</v>
      </c>
      <c r="O5" s="91" t="s">
        <v>1628</v>
      </c>
      <c r="Q5" s="91" t="s">
        <v>1676</v>
      </c>
      <c r="R5" s="91" t="s">
        <v>1038</v>
      </c>
      <c r="S5" s="91" t="s">
        <v>1673</v>
      </c>
      <c r="T5" s="91" t="s">
        <v>1674</v>
      </c>
      <c r="V5" s="91" t="s">
        <v>27</v>
      </c>
      <c r="AD5" s="91" t="s">
        <v>650</v>
      </c>
      <c r="AE5" s="91" t="s">
        <v>1182</v>
      </c>
      <c r="AF5" s="91" t="s">
        <v>1190</v>
      </c>
      <c r="AI5" s="91" t="s">
        <v>233</v>
      </c>
      <c r="AL5" s="91" t="s">
        <v>650</v>
      </c>
      <c r="AM5" s="91" t="s">
        <v>650</v>
      </c>
      <c r="AN5" s="91" t="s">
        <v>648</v>
      </c>
      <c r="AO5" s="91" t="s">
        <v>652</v>
      </c>
      <c r="AV5" s="91" t="s">
        <v>648</v>
      </c>
      <c r="AW5" s="91" t="s">
        <v>610</v>
      </c>
      <c r="AY5" s="91" t="s">
        <v>1001</v>
      </c>
      <c r="AZ5" s="91" t="s">
        <v>1007</v>
      </c>
      <c r="BC5" s="91" t="s">
        <v>981</v>
      </c>
      <c r="BD5" s="91" t="s">
        <v>957</v>
      </c>
      <c r="BE5" s="91" t="s">
        <v>1803</v>
      </c>
    </row>
    <row r="6" spans="1:61" x14ac:dyDescent="0.25">
      <c r="A6" s="91" t="s">
        <v>1761</v>
      </c>
      <c r="B6" s="91" t="s">
        <v>105</v>
      </c>
      <c r="C6" s="91" t="s">
        <v>1744</v>
      </c>
      <c r="D6" s="91" t="s">
        <v>1632</v>
      </c>
      <c r="E6" s="91" t="s">
        <v>970</v>
      </c>
      <c r="F6" s="91" t="s">
        <v>1640</v>
      </c>
      <c r="G6" s="91" t="s">
        <v>1642</v>
      </c>
      <c r="H6" s="91" t="s">
        <v>1638</v>
      </c>
      <c r="I6" s="91" t="s">
        <v>970</v>
      </c>
      <c r="J6" s="91" t="s">
        <v>1638</v>
      </c>
      <c r="K6" s="91" t="s">
        <v>1637</v>
      </c>
      <c r="L6" s="91" t="s">
        <v>970</v>
      </c>
      <c r="M6" s="91" t="s">
        <v>1641</v>
      </c>
      <c r="N6" s="91" t="s">
        <v>970</v>
      </c>
      <c r="O6" s="91" t="s">
        <v>1632</v>
      </c>
      <c r="R6" s="91" t="s">
        <v>1039</v>
      </c>
      <c r="S6" s="91" t="s">
        <v>1674</v>
      </c>
      <c r="T6" s="91" t="s">
        <v>1675</v>
      </c>
      <c r="V6" s="91" t="s">
        <v>28</v>
      </c>
      <c r="AD6" s="91" t="s">
        <v>652</v>
      </c>
      <c r="AI6" s="91" t="s">
        <v>236</v>
      </c>
      <c r="AL6" s="91" t="s">
        <v>652</v>
      </c>
      <c r="AM6" s="91" t="s">
        <v>652</v>
      </c>
      <c r="AN6" s="91" t="s">
        <v>650</v>
      </c>
      <c r="AO6" s="91" t="s">
        <v>654</v>
      </c>
      <c r="AV6" s="91" t="s">
        <v>650</v>
      </c>
      <c r="AW6" s="91" t="s">
        <v>1183</v>
      </c>
      <c r="AY6" s="91" t="s">
        <v>1002</v>
      </c>
      <c r="AZ6" s="91" t="s">
        <v>1002</v>
      </c>
      <c r="BC6" s="91" t="s">
        <v>982</v>
      </c>
      <c r="BD6" s="91" t="s">
        <v>958</v>
      </c>
      <c r="BE6" s="91" t="s">
        <v>1804</v>
      </c>
    </row>
    <row r="7" spans="1:61" x14ac:dyDescent="0.25">
      <c r="B7" s="91" t="s">
        <v>106</v>
      </c>
      <c r="C7" s="91" t="s">
        <v>1746</v>
      </c>
      <c r="D7" s="91" t="s">
        <v>970</v>
      </c>
      <c r="E7" s="91" t="s">
        <v>1638</v>
      </c>
      <c r="F7" s="91" t="s">
        <v>1641</v>
      </c>
      <c r="G7" s="91" t="s">
        <v>1644</v>
      </c>
      <c r="H7" s="91" t="s">
        <v>1639</v>
      </c>
      <c r="I7" s="91" t="s">
        <v>1638</v>
      </c>
      <c r="J7" s="91" t="s">
        <v>1639</v>
      </c>
      <c r="L7" s="91" t="s">
        <v>1634</v>
      </c>
      <c r="N7" s="91" t="s">
        <v>1640</v>
      </c>
      <c r="O7" s="91" t="s">
        <v>970</v>
      </c>
      <c r="R7" s="91" t="s">
        <v>1040</v>
      </c>
      <c r="S7" s="91" t="s">
        <v>1675</v>
      </c>
      <c r="T7" s="91" t="s">
        <v>1676</v>
      </c>
      <c r="AD7" s="91" t="s">
        <v>654</v>
      </c>
      <c r="AI7" s="91" t="s">
        <v>106</v>
      </c>
      <c r="AN7" s="91" t="s">
        <v>652</v>
      </c>
      <c r="AV7" s="91" t="s">
        <v>652</v>
      </c>
      <c r="BC7" s="91" t="s">
        <v>983</v>
      </c>
      <c r="BD7" s="91" t="s">
        <v>959</v>
      </c>
      <c r="BE7" s="91" t="s">
        <v>1665</v>
      </c>
    </row>
    <row r="8" spans="1:61" x14ac:dyDescent="0.25">
      <c r="C8" s="91" t="s">
        <v>204</v>
      </c>
      <c r="D8" s="91" t="s">
        <v>1638</v>
      </c>
      <c r="E8" s="91" t="s">
        <v>1642</v>
      </c>
      <c r="F8" s="91" t="s">
        <v>1642</v>
      </c>
      <c r="G8" s="91" t="s">
        <v>106</v>
      </c>
      <c r="H8" s="91" t="s">
        <v>1642</v>
      </c>
      <c r="I8" s="91" t="s">
        <v>1639</v>
      </c>
      <c r="J8" s="91" t="s">
        <v>1642</v>
      </c>
      <c r="L8" s="91" t="s">
        <v>1635</v>
      </c>
      <c r="N8" s="91" t="s">
        <v>1641</v>
      </c>
      <c r="O8" s="91" t="s">
        <v>1636</v>
      </c>
      <c r="R8" s="91" t="s">
        <v>1041</v>
      </c>
      <c r="S8" s="91" t="s">
        <v>1676</v>
      </c>
      <c r="AN8" s="91" t="s">
        <v>654</v>
      </c>
      <c r="BC8" s="91" t="s">
        <v>1801</v>
      </c>
      <c r="BD8" s="91" t="s">
        <v>960</v>
      </c>
      <c r="BE8" s="91" t="s">
        <v>1016</v>
      </c>
    </row>
    <row r="9" spans="1:61" x14ac:dyDescent="0.25">
      <c r="C9" s="91" t="s">
        <v>1747</v>
      </c>
      <c r="D9" s="91" t="s">
        <v>1639</v>
      </c>
      <c r="E9" s="91" t="s">
        <v>1644</v>
      </c>
      <c r="F9" s="91" t="s">
        <v>106</v>
      </c>
      <c r="H9" s="91" t="s">
        <v>1644</v>
      </c>
      <c r="I9" s="91" t="s">
        <v>1642</v>
      </c>
      <c r="J9" s="91" t="s">
        <v>1644</v>
      </c>
      <c r="L9" s="91" t="s">
        <v>1637</v>
      </c>
      <c r="N9" s="91" t="s">
        <v>1644</v>
      </c>
      <c r="O9" s="91" t="s">
        <v>1638</v>
      </c>
      <c r="R9" s="91" t="s">
        <v>1042</v>
      </c>
      <c r="BC9" s="91" t="s">
        <v>984</v>
      </c>
      <c r="BD9" s="91" t="s">
        <v>513</v>
      </c>
      <c r="BE9" s="91" t="s">
        <v>1666</v>
      </c>
    </row>
    <row r="10" spans="1:61" x14ac:dyDescent="0.25">
      <c r="C10" s="91" t="s">
        <v>1748</v>
      </c>
      <c r="D10" s="91" t="s">
        <v>1640</v>
      </c>
      <c r="H10" s="91" t="s">
        <v>106</v>
      </c>
      <c r="I10" s="91" t="s">
        <v>1644</v>
      </c>
      <c r="J10" s="91" t="s">
        <v>106</v>
      </c>
      <c r="L10" s="91" t="s">
        <v>1644</v>
      </c>
      <c r="O10" s="91" t="s">
        <v>1639</v>
      </c>
      <c r="R10" s="91" t="s">
        <v>1043</v>
      </c>
      <c r="BC10" s="91" t="s">
        <v>972</v>
      </c>
      <c r="BD10" s="91" t="s">
        <v>961</v>
      </c>
      <c r="BE10" s="91" t="s">
        <v>1667</v>
      </c>
    </row>
    <row r="11" spans="1:61" x14ac:dyDescent="0.25">
      <c r="C11" s="91" t="s">
        <v>284</v>
      </c>
      <c r="D11" s="91" t="s">
        <v>1642</v>
      </c>
      <c r="I11" s="91" t="s">
        <v>106</v>
      </c>
      <c r="O11" s="91" t="s">
        <v>1642</v>
      </c>
      <c r="R11" s="91" t="s">
        <v>1044</v>
      </c>
      <c r="BD11" s="91" t="s">
        <v>963</v>
      </c>
      <c r="BE11" s="91" t="s">
        <v>260</v>
      </c>
    </row>
    <row r="12" spans="1:61" x14ac:dyDescent="0.25">
      <c r="D12" s="91" t="s">
        <v>1644</v>
      </c>
      <c r="O12" s="91" t="s">
        <v>1644</v>
      </c>
      <c r="BD12" s="91" t="s">
        <v>964</v>
      </c>
      <c r="BE12" s="91" t="s">
        <v>1668</v>
      </c>
    </row>
    <row r="13" spans="1:61" x14ac:dyDescent="0.25">
      <c r="D13" s="91" t="s">
        <v>1648</v>
      </c>
      <c r="O13" s="91" t="s">
        <v>106</v>
      </c>
      <c r="BD13" s="91" t="s">
        <v>965</v>
      </c>
    </row>
    <row r="14" spans="1:61" x14ac:dyDescent="0.25">
      <c r="D14" s="91" t="s">
        <v>106</v>
      </c>
      <c r="BD14" s="91" t="s">
        <v>967</v>
      </c>
    </row>
    <row r="15" spans="1:61" x14ac:dyDescent="0.25">
      <c r="BD15" s="91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8B7C-BE02-48B4-AA32-5D1B667630CF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1176</v>
      </c>
      <c r="D4" s="99">
        <f>SUM(DatosViolenciaGénero!D63:D69)</f>
        <v>284</v>
      </c>
    </row>
    <row r="5" spans="2:4" x14ac:dyDescent="0.25">
      <c r="B5" s="98" t="s">
        <v>1626</v>
      </c>
      <c r="C5" s="99">
        <f>SUM(DatosViolenciaGénero!C70:C73)</f>
        <v>21</v>
      </c>
      <c r="D5" s="99">
        <f>SUM(DatosViolenciaGénero!D70:D73)</f>
        <v>22</v>
      </c>
    </row>
    <row r="6" spans="2:4" ht="12.75" customHeight="1" x14ac:dyDescent="0.25">
      <c r="B6" s="98" t="s">
        <v>1672</v>
      </c>
      <c r="C6" s="99">
        <f>DatosViolenciaGénero!C74</f>
        <v>4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3</v>
      </c>
      <c r="D7" s="99">
        <f>SUM(DatosViolenciaGénero!D75:D77)</f>
        <v>2</v>
      </c>
    </row>
    <row r="8" spans="2:4" ht="12.75" customHeight="1" x14ac:dyDescent="0.25">
      <c r="B8" s="98" t="s">
        <v>1674</v>
      </c>
      <c r="C8" s="99">
        <f>DatosViolenciaGénero!C81</f>
        <v>3</v>
      </c>
      <c r="D8" s="99">
        <f>DatosViolenciaGénero!D81</f>
        <v>1</v>
      </c>
    </row>
    <row r="9" spans="2:4" ht="12.75" customHeight="1" x14ac:dyDescent="0.25">
      <c r="B9" s="98" t="s">
        <v>1675</v>
      </c>
      <c r="C9" s="99">
        <f>DatosViolenciaGénero!C78</f>
        <v>1</v>
      </c>
      <c r="D9" s="99">
        <f>DatosViolenciaGénero!D78</f>
        <v>2</v>
      </c>
    </row>
    <row r="10" spans="2:4" ht="12.75" customHeight="1" x14ac:dyDescent="0.25">
      <c r="B10" s="98" t="s">
        <v>1676</v>
      </c>
      <c r="C10" s="99">
        <f>SUM(DatosViolenciaGénero!C79:C80)</f>
        <v>385</v>
      </c>
      <c r="D10" s="99">
        <f>SUM(DatosViolenciaGénero!D79:D80)</f>
        <v>246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142</v>
      </c>
    </row>
    <row r="16" spans="2:4" ht="13.8" thickBot="1" x14ac:dyDescent="0.3">
      <c r="B16" s="102" t="s">
        <v>1679</v>
      </c>
      <c r="C16" s="103">
        <f>DatosViolenciaGénero!C39</f>
        <v>341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2541-F6F5-4E75-B0E1-E2D0E83A4325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260</v>
      </c>
      <c r="D4" s="99">
        <f>SUM(DatosViolenciaDoméstica!D48:D54)</f>
        <v>108</v>
      </c>
    </row>
    <row r="5" spans="2:4" x14ac:dyDescent="0.25">
      <c r="B5" s="98" t="s">
        <v>1626</v>
      </c>
      <c r="C5" s="99">
        <f>SUM(DatosViolenciaDoméstica!C55:C58)</f>
        <v>7</v>
      </c>
      <c r="D5" s="99">
        <f>SUM(DatosViolenciaDoméstica!D55:D58)</f>
        <v>24</v>
      </c>
    </row>
    <row r="6" spans="2:4" ht="12.75" customHeight="1" x14ac:dyDescent="0.25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0</v>
      </c>
      <c r="D7" s="99">
        <f>SUM(DatosViolenciaDoméstica!D60:D62)</f>
        <v>2</v>
      </c>
    </row>
    <row r="8" spans="2:4" ht="12.75" customHeight="1" x14ac:dyDescent="0.25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5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52</v>
      </c>
      <c r="D10" s="99">
        <f>SUM(DatosViolenciaDoméstica!D64:D65)</f>
        <v>42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40</v>
      </c>
    </row>
    <row r="16" spans="2:4" ht="13.8" thickBot="1" x14ac:dyDescent="0.3">
      <c r="B16" s="102" t="s">
        <v>1679</v>
      </c>
      <c r="C16" s="103">
        <f>DatosViolenciaDoméstica!C34</f>
        <v>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FAA5-4009-434D-8A88-7C1236714FA0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91</v>
      </c>
    </row>
    <row r="5" spans="2:3" x14ac:dyDescent="0.25">
      <c r="B5" s="92" t="s">
        <v>1663</v>
      </c>
      <c r="C5" s="94">
        <f>DatosMenores!C70</f>
        <v>1</v>
      </c>
    </row>
    <row r="6" spans="2:3" x14ac:dyDescent="0.25">
      <c r="B6" s="92" t="s">
        <v>1664</v>
      </c>
      <c r="C6" s="94">
        <f>DatosMenores!C71</f>
        <v>233</v>
      </c>
    </row>
    <row r="7" spans="2:3" ht="26.4" x14ac:dyDescent="0.25">
      <c r="B7" s="92" t="s">
        <v>1665</v>
      </c>
      <c r="C7" s="94">
        <f>DatosMenores!C74</f>
        <v>1</v>
      </c>
    </row>
    <row r="8" spans="2:3" ht="26.4" x14ac:dyDescent="0.25">
      <c r="B8" s="92" t="s">
        <v>1016</v>
      </c>
      <c r="C8" s="94">
        <f>DatosMenores!C75</f>
        <v>12</v>
      </c>
    </row>
    <row r="9" spans="2:3" ht="26.4" x14ac:dyDescent="0.25">
      <c r="B9" s="92" t="s">
        <v>1666</v>
      </c>
      <c r="C9" s="94">
        <f>DatosMenores!C76</f>
        <v>1</v>
      </c>
    </row>
    <row r="10" spans="2:3" ht="26.4" x14ac:dyDescent="0.25">
      <c r="B10" s="92" t="s">
        <v>260</v>
      </c>
      <c r="C10" s="94">
        <f>DatosMenores!C78</f>
        <v>1</v>
      </c>
    </row>
    <row r="11" spans="2:3" x14ac:dyDescent="0.25">
      <c r="B11" s="92" t="s">
        <v>1667</v>
      </c>
      <c r="C11" s="94">
        <f>DatosMenores!C77</f>
        <v>29</v>
      </c>
    </row>
    <row r="12" spans="2:3" x14ac:dyDescent="0.25">
      <c r="B12" s="92" t="s">
        <v>1668</v>
      </c>
      <c r="C12" s="94">
        <f>DatosMenores!C79</f>
        <v>1</v>
      </c>
    </row>
    <row r="13" spans="2:3" ht="26.4" x14ac:dyDescent="0.25">
      <c r="B13" s="92" t="s">
        <v>1669</v>
      </c>
      <c r="C13" s="94">
        <f>DatosMenores!C72</f>
        <v>1</v>
      </c>
    </row>
    <row r="14" spans="2:3" ht="26.4" x14ac:dyDescent="0.25">
      <c r="B14" s="92" t="s">
        <v>1670</v>
      </c>
      <c r="C14" s="94">
        <f>DatosMenores!C73</f>
        <v>55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2FE5-369C-425B-B4E3-000A9D9DC6A3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7329</v>
      </c>
      <c r="E11" s="77">
        <f>DatosDelitos!H5+DatosDelitos!H13-DatosDelitos!H17</f>
        <v>201</v>
      </c>
      <c r="F11" s="77">
        <f>DatosDelitos!I5+DatosDelitos!I13-DatosDelitos!I17</f>
        <v>248</v>
      </c>
      <c r="G11" s="77">
        <f>DatosDelitos!J5+DatosDelitos!J13-DatosDelitos!J17</f>
        <v>4</v>
      </c>
      <c r="H11" s="78">
        <f>DatosDelitos!K5+DatosDelitos!K13-DatosDelitos!K17</f>
        <v>4</v>
      </c>
      <c r="I11" s="78">
        <f>DatosDelitos!L5+DatosDelitos!L13-DatosDelitos!L17</f>
        <v>5</v>
      </c>
      <c r="J11" s="78">
        <f>DatosDelitos!M5+DatosDelitos!M13-DatosDelitos!M17</f>
        <v>4</v>
      </c>
      <c r="K11" s="78">
        <f>DatosDelitos!O5+DatosDelitos!O13-DatosDelitos!O17</f>
        <v>14</v>
      </c>
      <c r="L11" s="79">
        <f>DatosDelitos!P5+DatosDelitos!P13-DatosDelitos!P17</f>
        <v>308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1550</v>
      </c>
      <c r="E15" s="81">
        <f>DatosDelitos!H17+DatosDelitos!H44</f>
        <v>254</v>
      </c>
      <c r="F15" s="81">
        <f>DatosDelitos!I16+DatosDelitos!I44</f>
        <v>46</v>
      </c>
      <c r="G15" s="81">
        <f>DatosDelitos!J17+DatosDelitos!J44</f>
        <v>3</v>
      </c>
      <c r="H15" s="81">
        <f>DatosDelitos!K17+DatosDelitos!K44</f>
        <v>3</v>
      </c>
      <c r="I15" s="81">
        <f>DatosDelitos!L17+DatosDelitos!L44</f>
        <v>1</v>
      </c>
      <c r="J15" s="81">
        <f>DatosDelitos!M17+DatosDelitos!M44</f>
        <v>1</v>
      </c>
      <c r="K15" s="81">
        <f>DatosDelitos!O17+DatosDelitos!O44</f>
        <v>4</v>
      </c>
      <c r="L15" s="82">
        <f>DatosDelitos!P17+DatosDelitos!P44</f>
        <v>390</v>
      </c>
    </row>
    <row r="16" spans="2:13" ht="13.2" customHeight="1" x14ac:dyDescent="0.25">
      <c r="B16" s="222" t="s">
        <v>1626</v>
      </c>
      <c r="C16" s="222"/>
      <c r="D16" s="80">
        <f>DatosDelitos!C30</f>
        <v>877</v>
      </c>
      <c r="E16" s="81">
        <f>DatosDelitos!H30</f>
        <v>104</v>
      </c>
      <c r="F16" s="81">
        <f>DatosDelitos!I30</f>
        <v>224</v>
      </c>
      <c r="G16" s="81">
        <f>DatosDelitos!J30</f>
        <v>0</v>
      </c>
      <c r="H16" s="81">
        <f>DatosDelitos!K30</f>
        <v>1</v>
      </c>
      <c r="I16" s="81">
        <f>DatosDelitos!L30</f>
        <v>1</v>
      </c>
      <c r="J16" s="81">
        <f>DatosDelitos!M30</f>
        <v>1</v>
      </c>
      <c r="K16" s="81">
        <f>DatosDelitos!O30</f>
        <v>4</v>
      </c>
      <c r="L16" s="82">
        <f>DatosDelitos!P30</f>
        <v>364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17</v>
      </c>
      <c r="E17" s="81">
        <f>DatosDelitos!H42-DatosDelitos!H44</f>
        <v>2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1</v>
      </c>
    </row>
    <row r="18" spans="2:12" ht="13.2" customHeight="1" x14ac:dyDescent="0.25">
      <c r="B18" s="222" t="s">
        <v>1628</v>
      </c>
      <c r="C18" s="222"/>
      <c r="D18" s="80">
        <f>DatosDelitos!C50</f>
        <v>247</v>
      </c>
      <c r="E18" s="81">
        <f>DatosDelitos!H50</f>
        <v>48</v>
      </c>
      <c r="F18" s="81">
        <f>DatosDelitos!I50</f>
        <v>46</v>
      </c>
      <c r="G18" s="81">
        <f>DatosDelitos!J50</f>
        <v>15</v>
      </c>
      <c r="H18" s="81">
        <f>DatosDelitos!K50</f>
        <v>11</v>
      </c>
      <c r="I18" s="81">
        <f>DatosDelitos!L50</f>
        <v>0</v>
      </c>
      <c r="J18" s="81">
        <f>DatosDelitos!M50</f>
        <v>0</v>
      </c>
      <c r="K18" s="81">
        <f>DatosDelitos!O50</f>
        <v>5</v>
      </c>
      <c r="L18" s="82">
        <f>DatosDelitos!P50</f>
        <v>55</v>
      </c>
    </row>
    <row r="19" spans="2:12" ht="13.2" customHeight="1" x14ac:dyDescent="0.25">
      <c r="B19" s="222" t="s">
        <v>1629</v>
      </c>
      <c r="C19" s="222"/>
      <c r="D19" s="80">
        <f>DatosDelitos!C72</f>
        <v>5</v>
      </c>
      <c r="E19" s="81">
        <f>DatosDelitos!H72</f>
        <v>1</v>
      </c>
      <c r="F19" s="81">
        <f>DatosDelitos!I72</f>
        <v>1</v>
      </c>
      <c r="G19" s="81">
        <f>DatosDelitos!J72</f>
        <v>0</v>
      </c>
      <c r="H19" s="81">
        <f>DatosDelitos!K72</f>
        <v>0</v>
      </c>
      <c r="I19" s="81">
        <f>DatosDelitos!L72</f>
        <v>1</v>
      </c>
      <c r="J19" s="81">
        <f>DatosDelitos!M72</f>
        <v>0</v>
      </c>
      <c r="K19" s="81">
        <f>DatosDelitos!O72</f>
        <v>0</v>
      </c>
      <c r="L19" s="82">
        <f>DatosDelitos!P72</f>
        <v>1</v>
      </c>
    </row>
    <row r="20" spans="2:12" ht="27" customHeight="1" x14ac:dyDescent="0.25">
      <c r="B20" s="222" t="s">
        <v>1630</v>
      </c>
      <c r="C20" s="222"/>
      <c r="D20" s="80">
        <f>DatosDelitos!C74</f>
        <v>46</v>
      </c>
      <c r="E20" s="81">
        <f>DatosDelitos!H74</f>
        <v>9</v>
      </c>
      <c r="F20" s="81">
        <f>DatosDelitos!I74</f>
        <v>14</v>
      </c>
      <c r="G20" s="81">
        <f>DatosDelitos!J74</f>
        <v>0</v>
      </c>
      <c r="H20" s="81">
        <f>DatosDelitos!K74</f>
        <v>0</v>
      </c>
      <c r="I20" s="81">
        <f>DatosDelitos!L74</f>
        <v>0</v>
      </c>
      <c r="J20" s="81">
        <f>DatosDelitos!M74</f>
        <v>4</v>
      </c>
      <c r="K20" s="81">
        <f>DatosDelitos!O74</f>
        <v>0</v>
      </c>
      <c r="L20" s="82">
        <f>DatosDelitos!P74</f>
        <v>20</v>
      </c>
    </row>
    <row r="21" spans="2:12" ht="13.2" customHeight="1" x14ac:dyDescent="0.25">
      <c r="B21" s="223" t="s">
        <v>1631</v>
      </c>
      <c r="C21" s="223"/>
      <c r="D21" s="80">
        <f>DatosDelitos!C82</f>
        <v>100</v>
      </c>
      <c r="E21" s="81">
        <f>DatosDelitos!H82</f>
        <v>5</v>
      </c>
      <c r="F21" s="81">
        <f>DatosDelitos!I82</f>
        <v>2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3</v>
      </c>
    </row>
    <row r="22" spans="2:12" ht="13.2" customHeight="1" x14ac:dyDescent="0.25">
      <c r="B22" s="222" t="s">
        <v>1632</v>
      </c>
      <c r="C22" s="222"/>
      <c r="D22" s="80">
        <f>DatosDelitos!C85</f>
        <v>419</v>
      </c>
      <c r="E22" s="81">
        <f>DatosDelitos!H85</f>
        <v>137</v>
      </c>
      <c r="F22" s="81">
        <f>DatosDelitos!I85</f>
        <v>104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98</v>
      </c>
    </row>
    <row r="23" spans="2:12" ht="13.2" customHeight="1" x14ac:dyDescent="0.25">
      <c r="B23" s="222" t="s">
        <v>970</v>
      </c>
      <c r="C23" s="222"/>
      <c r="D23" s="80">
        <f>DatosDelitos!C97</f>
        <v>3170</v>
      </c>
      <c r="E23" s="81">
        <f>DatosDelitos!H97</f>
        <v>784</v>
      </c>
      <c r="F23" s="81">
        <f>DatosDelitos!I97</f>
        <v>734</v>
      </c>
      <c r="G23" s="81">
        <f>DatosDelitos!J97</f>
        <v>1</v>
      </c>
      <c r="H23" s="81">
        <f>DatosDelitos!K97</f>
        <v>1</v>
      </c>
      <c r="I23" s="81">
        <f>DatosDelitos!L97</f>
        <v>0</v>
      </c>
      <c r="J23" s="81">
        <f>DatosDelitos!M97</f>
        <v>2</v>
      </c>
      <c r="K23" s="81">
        <f>DatosDelitos!O97</f>
        <v>41</v>
      </c>
      <c r="L23" s="82">
        <f>DatosDelitos!P97</f>
        <v>584</v>
      </c>
    </row>
    <row r="24" spans="2:12" ht="27" customHeight="1" x14ac:dyDescent="0.25">
      <c r="B24" s="222" t="s">
        <v>1633</v>
      </c>
      <c r="C24" s="222"/>
      <c r="D24" s="80">
        <f>DatosDelitos!C131</f>
        <v>12</v>
      </c>
      <c r="E24" s="81">
        <f>DatosDelitos!H131</f>
        <v>5</v>
      </c>
      <c r="F24" s="81">
        <f>DatosDelitos!I131</f>
        <v>3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3</v>
      </c>
    </row>
    <row r="25" spans="2:12" ht="13.2" customHeight="1" x14ac:dyDescent="0.25">
      <c r="B25" s="222" t="s">
        <v>1634</v>
      </c>
      <c r="C25" s="222"/>
      <c r="D25" s="80">
        <f>DatosDelitos!C137</f>
        <v>1</v>
      </c>
      <c r="E25" s="81">
        <f>DatosDelitos!H137</f>
        <v>0</v>
      </c>
      <c r="F25" s="81">
        <f>DatosDelitos!I137</f>
        <v>7</v>
      </c>
      <c r="G25" s="81">
        <f>DatosDelitos!J137</f>
        <v>0</v>
      </c>
      <c r="H25" s="81">
        <f>DatosDelitos!K137</f>
        <v>1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0</v>
      </c>
    </row>
    <row r="26" spans="2:12" ht="13.2" customHeight="1" x14ac:dyDescent="0.25">
      <c r="B26" s="223" t="s">
        <v>1635</v>
      </c>
      <c r="C26" s="223"/>
      <c r="D26" s="80">
        <f>DatosDelitos!C144</f>
        <v>0</v>
      </c>
      <c r="E26" s="81">
        <f>DatosDelitos!H144</f>
        <v>0</v>
      </c>
      <c r="F26" s="81">
        <f>DatosDelitos!I144</f>
        <v>0</v>
      </c>
      <c r="G26" s="81">
        <f>DatosDelitos!J144</f>
        <v>0</v>
      </c>
      <c r="H26" s="81">
        <f>DatosDelitos!K144</f>
        <v>1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5">
      <c r="B27" s="222" t="s">
        <v>1636</v>
      </c>
      <c r="C27" s="222"/>
      <c r="D27" s="80">
        <f>DatosDelitos!C147</f>
        <v>53</v>
      </c>
      <c r="E27" s="81">
        <f>DatosDelitos!H147</f>
        <v>47</v>
      </c>
      <c r="F27" s="81">
        <f>DatosDelitos!I147</f>
        <v>34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51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45</v>
      </c>
      <c r="E28" s="81">
        <f>DatosDelitos!H156+SUM(DatosDelitos!H167:H172)</f>
        <v>8</v>
      </c>
      <c r="F28" s="81">
        <f>DatosDelitos!I156+SUM(DatosDelitos!I167:I172)</f>
        <v>6</v>
      </c>
      <c r="G28" s="81">
        <f>DatosDelitos!J156+SUM(DatosDelitos!J167:J172)</f>
        <v>1</v>
      </c>
      <c r="H28" s="81">
        <f>DatosDelitos!K156+SUM(DatosDelitos!K167:K172)</f>
        <v>1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0</v>
      </c>
      <c r="L28" s="81">
        <f>DatosDelitos!P156+SUM(DatosDelitos!P167:Q172)</f>
        <v>7</v>
      </c>
    </row>
    <row r="29" spans="2:12" ht="13.2" customHeight="1" x14ac:dyDescent="0.25">
      <c r="B29" s="222" t="s">
        <v>1638</v>
      </c>
      <c r="C29" s="222"/>
      <c r="D29" s="80">
        <f>SUM(DatosDelitos!C173:C177)</f>
        <v>205</v>
      </c>
      <c r="E29" s="81">
        <f>SUM(DatosDelitos!H173:H177)</f>
        <v>144</v>
      </c>
      <c r="F29" s="81">
        <f>SUM(DatosDelitos!I173:I177)</f>
        <v>118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49</v>
      </c>
      <c r="L29" s="81">
        <f>SUM(DatosDelitos!P173:P177)</f>
        <v>115</v>
      </c>
    </row>
    <row r="30" spans="2:12" ht="13.2" customHeight="1" x14ac:dyDescent="0.25">
      <c r="B30" s="222" t="s">
        <v>1639</v>
      </c>
      <c r="C30" s="222"/>
      <c r="D30" s="80">
        <f>DatosDelitos!C178</f>
        <v>199</v>
      </c>
      <c r="E30" s="81">
        <f>DatosDelitos!H178</f>
        <v>107</v>
      </c>
      <c r="F30" s="81">
        <f>DatosDelitos!I178</f>
        <v>125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1001</v>
      </c>
    </row>
    <row r="31" spans="2:12" ht="13.2" customHeight="1" x14ac:dyDescent="0.25">
      <c r="B31" s="222" t="s">
        <v>1640</v>
      </c>
      <c r="C31" s="222"/>
      <c r="D31" s="80">
        <f>DatosDelitos!C186</f>
        <v>141</v>
      </c>
      <c r="E31" s="81">
        <f>DatosDelitos!H186</f>
        <v>43</v>
      </c>
      <c r="F31" s="81">
        <f>DatosDelitos!I186</f>
        <v>48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1</v>
      </c>
      <c r="K31" s="81">
        <f>DatosDelitos!O186</f>
        <v>0</v>
      </c>
      <c r="L31" s="81">
        <f>DatosDelitos!P186</f>
        <v>43</v>
      </c>
    </row>
    <row r="32" spans="2:12" ht="13.2" customHeight="1" x14ac:dyDescent="0.25">
      <c r="B32" s="222" t="s">
        <v>1641</v>
      </c>
      <c r="C32" s="222"/>
      <c r="D32" s="80">
        <f>DatosDelitos!C201</f>
        <v>11</v>
      </c>
      <c r="E32" s="81">
        <f>DatosDelitos!H201</f>
        <v>0</v>
      </c>
      <c r="F32" s="81">
        <f>DatosDelitos!I201</f>
        <v>1</v>
      </c>
      <c r="G32" s="81">
        <f>DatosDelitos!J201</f>
        <v>0</v>
      </c>
      <c r="H32" s="81">
        <f>DatosDelitos!K201</f>
        <v>0</v>
      </c>
      <c r="I32" s="81">
        <f>DatosDelitos!L201</f>
        <v>1</v>
      </c>
      <c r="J32" s="81">
        <f>DatosDelitos!M201</f>
        <v>2</v>
      </c>
      <c r="K32" s="81">
        <f>DatosDelitos!O201</f>
        <v>0</v>
      </c>
      <c r="L32" s="81">
        <f>DatosDelitos!P201</f>
        <v>3</v>
      </c>
    </row>
    <row r="33" spans="2:13" ht="13.2" customHeight="1" x14ac:dyDescent="0.25">
      <c r="B33" s="222" t="s">
        <v>1642</v>
      </c>
      <c r="C33" s="222"/>
      <c r="D33" s="80">
        <f>DatosDelitos!C223</f>
        <v>675</v>
      </c>
      <c r="E33" s="81">
        <f>DatosDelitos!H223</f>
        <v>222</v>
      </c>
      <c r="F33" s="81">
        <f>DatosDelitos!I223</f>
        <v>196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14</v>
      </c>
      <c r="L33" s="81">
        <f>DatosDelitos!P223</f>
        <v>373</v>
      </c>
    </row>
    <row r="34" spans="2:13" ht="13.2" customHeight="1" x14ac:dyDescent="0.25">
      <c r="B34" s="222" t="s">
        <v>1643</v>
      </c>
      <c r="C34" s="222"/>
      <c r="D34" s="80">
        <f>DatosDelitos!C244</f>
        <v>0</v>
      </c>
      <c r="E34" s="81">
        <f>DatosDelitos!H244</f>
        <v>6</v>
      </c>
      <c r="F34" s="81">
        <f>DatosDelitos!I244</f>
        <v>3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0</v>
      </c>
    </row>
    <row r="35" spans="2:13" ht="13.2" customHeight="1" x14ac:dyDescent="0.25">
      <c r="B35" s="222" t="s">
        <v>1644</v>
      </c>
      <c r="C35" s="222"/>
      <c r="D35" s="80">
        <f>DatosDelitos!C271</f>
        <v>164</v>
      </c>
      <c r="E35" s="81">
        <f>DatosDelitos!H271</f>
        <v>118</v>
      </c>
      <c r="F35" s="81">
        <f>DatosDelitos!I271</f>
        <v>150</v>
      </c>
      <c r="G35" s="81">
        <f>DatosDelitos!J271</f>
        <v>0</v>
      </c>
      <c r="H35" s="81">
        <f>DatosDelitos!K271</f>
        <v>2</v>
      </c>
      <c r="I35" s="81">
        <f>DatosDelitos!L271</f>
        <v>0</v>
      </c>
      <c r="J35" s="81">
        <f>DatosDelitos!M271</f>
        <v>1</v>
      </c>
      <c r="K35" s="81">
        <f>DatosDelitos!O271</f>
        <v>1</v>
      </c>
      <c r="L35" s="81">
        <f>DatosDelitos!P271</f>
        <v>207</v>
      </c>
    </row>
    <row r="36" spans="2:13" ht="38.25" customHeight="1" x14ac:dyDescent="0.25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1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6</v>
      </c>
      <c r="E38" s="81">
        <f>DatosDelitos!H312+DatosDelitos!H318+DatosDelitos!H320</f>
        <v>5</v>
      </c>
      <c r="F38" s="81">
        <f>DatosDelitos!I312+DatosDelitos!I318+DatosDelitos!I320</f>
        <v>3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2</v>
      </c>
    </row>
    <row r="39" spans="2:13" ht="13.2" customHeight="1" x14ac:dyDescent="0.25">
      <c r="B39" s="222" t="s">
        <v>1648</v>
      </c>
      <c r="C39" s="222"/>
      <c r="D39" s="80">
        <f>DatosDelitos!C323</f>
        <v>10895</v>
      </c>
      <c r="E39" s="81">
        <f>DatosDelitos!H323</f>
        <v>0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0</v>
      </c>
    </row>
    <row r="40" spans="2:13" ht="13.2" customHeight="1" x14ac:dyDescent="0.25">
      <c r="B40" s="222" t="s">
        <v>1649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26167</v>
      </c>
      <c r="E43" s="83">
        <f t="shared" ref="E43:L43" si="0">SUM(E11:E42)</f>
        <v>2250</v>
      </c>
      <c r="F43" s="83">
        <f t="shared" si="0"/>
        <v>2113</v>
      </c>
      <c r="G43" s="83">
        <f t="shared" si="0"/>
        <v>24</v>
      </c>
      <c r="H43" s="83">
        <f t="shared" si="0"/>
        <v>25</v>
      </c>
      <c r="I43" s="83">
        <f t="shared" si="0"/>
        <v>9</v>
      </c>
      <c r="J43" s="83">
        <f t="shared" si="0"/>
        <v>16</v>
      </c>
      <c r="K43" s="83">
        <f t="shared" si="0"/>
        <v>132</v>
      </c>
      <c r="L43" s="83">
        <f t="shared" si="0"/>
        <v>3630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19</v>
      </c>
      <c r="E50" s="86">
        <f>DatosDelitos!G13-DatosDelitos!G17</f>
        <v>39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412</v>
      </c>
      <c r="E54" s="86">
        <f>DatosDelitos!G17+DatosDelitos!G44</f>
        <v>178</v>
      </c>
    </row>
    <row r="55" spans="2:5" ht="13.2" customHeight="1" x14ac:dyDescent="0.3">
      <c r="B55" s="224" t="s">
        <v>1626</v>
      </c>
      <c r="C55" s="224"/>
      <c r="D55" s="86">
        <f>DatosDelitos!F30</f>
        <v>98</v>
      </c>
      <c r="E55" s="86">
        <f>DatosDelitos!G30</f>
        <v>163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1</v>
      </c>
      <c r="E56" s="86">
        <f>DatosDelitos!G42-DatosDelitos!G44</f>
        <v>0</v>
      </c>
    </row>
    <row r="57" spans="2:5" ht="13.2" customHeight="1" x14ac:dyDescent="0.3">
      <c r="B57" s="224" t="s">
        <v>1628</v>
      </c>
      <c r="C57" s="224"/>
      <c r="D57" s="86">
        <f>DatosDelitos!F50</f>
        <v>9</v>
      </c>
      <c r="E57" s="86">
        <f>DatosDelitos!G50</f>
        <v>7</v>
      </c>
    </row>
    <row r="58" spans="2:5" ht="13.2" customHeight="1" x14ac:dyDescent="0.3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4</v>
      </c>
      <c r="E59" s="86">
        <f>DatosDelitos!G74</f>
        <v>2</v>
      </c>
    </row>
    <row r="60" spans="2:5" ht="13.2" customHeight="1" x14ac:dyDescent="0.3">
      <c r="B60" s="224" t="s">
        <v>1631</v>
      </c>
      <c r="C60" s="224"/>
      <c r="D60" s="86">
        <f>DatosDelitos!F82</f>
        <v>1</v>
      </c>
      <c r="E60" s="86">
        <f>DatosDelitos!G82</f>
        <v>1</v>
      </c>
    </row>
    <row r="61" spans="2:5" ht="13.2" customHeight="1" x14ac:dyDescent="0.3">
      <c r="B61" s="224" t="s">
        <v>1632</v>
      </c>
      <c r="C61" s="224"/>
      <c r="D61" s="86">
        <f>DatosDelitos!F85</f>
        <v>10</v>
      </c>
      <c r="E61" s="86">
        <f>DatosDelitos!G85</f>
        <v>2</v>
      </c>
    </row>
    <row r="62" spans="2:5" ht="13.2" customHeight="1" x14ac:dyDescent="0.3">
      <c r="B62" s="224" t="s">
        <v>970</v>
      </c>
      <c r="C62" s="224"/>
      <c r="D62" s="86">
        <f>DatosDelitos!F97</f>
        <v>95</v>
      </c>
      <c r="E62" s="86">
        <f>DatosDelitos!G97</f>
        <v>74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8</v>
      </c>
      <c r="E66" s="86">
        <f>DatosDelitos!G147</f>
        <v>9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0</v>
      </c>
      <c r="E67" s="86">
        <f>DatosDelitos!G156+SUM(DatosDelitos!G167:H172)</f>
        <v>0</v>
      </c>
    </row>
    <row r="68" spans="2:5" ht="13.2" customHeight="1" x14ac:dyDescent="0.3">
      <c r="B68" s="224" t="s">
        <v>1638</v>
      </c>
      <c r="C68" s="224"/>
      <c r="D68" s="86">
        <f>SUM(DatosDelitos!F173:G177)</f>
        <v>17</v>
      </c>
      <c r="E68" s="86">
        <f>SUM(DatosDelitos!G173:H177)</f>
        <v>150</v>
      </c>
    </row>
    <row r="69" spans="2:5" ht="13.2" customHeight="1" x14ac:dyDescent="0.3">
      <c r="B69" s="224" t="s">
        <v>1639</v>
      </c>
      <c r="C69" s="224"/>
      <c r="D69" s="86">
        <f>DatosDelitos!F178</f>
        <v>832</v>
      </c>
      <c r="E69" s="86">
        <f>DatosDelitos!G178</f>
        <v>764</v>
      </c>
    </row>
    <row r="70" spans="2:5" ht="13.2" customHeight="1" x14ac:dyDescent="0.3">
      <c r="B70" s="224" t="s">
        <v>1640</v>
      </c>
      <c r="C70" s="224"/>
      <c r="D70" s="86">
        <f>DatosDelitos!F186</f>
        <v>8</v>
      </c>
      <c r="E70" s="86">
        <f>DatosDelitos!G186</f>
        <v>7</v>
      </c>
    </row>
    <row r="71" spans="2:5" ht="13.2" customHeight="1" x14ac:dyDescent="0.3">
      <c r="B71" s="224" t="s">
        <v>1641</v>
      </c>
      <c r="C71" s="224"/>
      <c r="D71" s="86">
        <f>DatosDelitos!F201</f>
        <v>0</v>
      </c>
      <c r="E71" s="86">
        <f>DatosDelitos!G201</f>
        <v>0</v>
      </c>
    </row>
    <row r="72" spans="2:5" ht="13.2" customHeight="1" x14ac:dyDescent="0.3">
      <c r="B72" s="224" t="s">
        <v>1642</v>
      </c>
      <c r="C72" s="224"/>
      <c r="D72" s="86">
        <f>DatosDelitos!F223</f>
        <v>199</v>
      </c>
      <c r="E72" s="86">
        <f>DatosDelitos!G223</f>
        <v>149</v>
      </c>
    </row>
    <row r="73" spans="2:5" ht="13.2" customHeight="1" x14ac:dyDescent="0.3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1644</v>
      </c>
      <c r="C74" s="224"/>
      <c r="D74" s="86">
        <f>DatosDelitos!F271</f>
        <v>70</v>
      </c>
      <c r="E74" s="86">
        <f>DatosDelitos!G271</f>
        <v>69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1648</v>
      </c>
      <c r="C78" s="224"/>
      <c r="D78" s="86">
        <f>DatosDelitos!F323</f>
        <v>0</v>
      </c>
      <c r="E78" s="86">
        <f>DatosDelitos!G323</f>
        <v>0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1783</v>
      </c>
      <c r="E82" s="86">
        <f>SUM(E49:E81)</f>
        <v>1614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47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56</v>
      </c>
    </row>
    <row r="92" spans="2:13" ht="13.2" customHeight="1" x14ac:dyDescent="0.3">
      <c r="B92" s="224" t="s">
        <v>1626</v>
      </c>
      <c r="C92" s="224"/>
      <c r="D92" s="86">
        <f>DatosDelitos!N30</f>
        <v>4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0</v>
      </c>
    </row>
    <row r="94" spans="2:13" ht="13.2" customHeight="1" x14ac:dyDescent="0.3">
      <c r="B94" s="224" t="s">
        <v>1628</v>
      </c>
      <c r="C94" s="224"/>
      <c r="D94" s="86">
        <f>DatosDelitos!N50</f>
        <v>6</v>
      </c>
    </row>
    <row r="95" spans="2:13" ht="13.2" customHeight="1" x14ac:dyDescent="0.3">
      <c r="B95" s="224" t="s">
        <v>1629</v>
      </c>
      <c r="C95" s="224"/>
      <c r="D95" s="86">
        <f>DatosDelitos!N72</f>
        <v>0</v>
      </c>
    </row>
    <row r="96" spans="2:13" ht="27" customHeight="1" x14ac:dyDescent="0.3">
      <c r="B96" s="224" t="s">
        <v>1654</v>
      </c>
      <c r="C96" s="224"/>
      <c r="D96" s="86">
        <f>DatosDelitos!N74</f>
        <v>0</v>
      </c>
    </row>
    <row r="97" spans="2:4" ht="13.2" customHeight="1" x14ac:dyDescent="0.3">
      <c r="B97" s="224" t="s">
        <v>1631</v>
      </c>
      <c r="C97" s="224"/>
      <c r="D97" s="86">
        <f>DatosDelitos!N82</f>
        <v>0</v>
      </c>
    </row>
    <row r="98" spans="2:4" ht="13.2" customHeight="1" x14ac:dyDescent="0.3">
      <c r="B98" s="224" t="s">
        <v>1632</v>
      </c>
      <c r="C98" s="224"/>
      <c r="D98" s="86">
        <f>DatosDelitos!N85</f>
        <v>36</v>
      </c>
    </row>
    <row r="99" spans="2:4" ht="13.2" customHeight="1" x14ac:dyDescent="0.3">
      <c r="B99" s="224" t="s">
        <v>970</v>
      </c>
      <c r="C99" s="224"/>
      <c r="D99" s="86">
        <f>DatosDelitos!N97</f>
        <v>9</v>
      </c>
    </row>
    <row r="100" spans="2:4" ht="27" customHeight="1" x14ac:dyDescent="0.3">
      <c r="B100" s="224" t="s">
        <v>1655</v>
      </c>
      <c r="C100" s="224"/>
      <c r="D100" s="86">
        <f>DatosDelitos!N131</f>
        <v>5</v>
      </c>
    </row>
    <row r="101" spans="2:4" ht="13.2" customHeight="1" x14ac:dyDescent="0.3">
      <c r="B101" s="224" t="s">
        <v>1634</v>
      </c>
      <c r="C101" s="224"/>
      <c r="D101" s="86">
        <f>DatosDelitos!N137</f>
        <v>0</v>
      </c>
    </row>
    <row r="102" spans="2:4" ht="13.2" customHeight="1" x14ac:dyDescent="0.3">
      <c r="B102" s="224" t="s">
        <v>1635</v>
      </c>
      <c r="C102" s="224"/>
      <c r="D102" s="86">
        <f>DatosDelitos!N144</f>
        <v>0</v>
      </c>
    </row>
    <row r="103" spans="2:4" ht="13.2" customHeight="1" x14ac:dyDescent="0.3">
      <c r="B103" s="224" t="s">
        <v>1659</v>
      </c>
      <c r="C103" s="224"/>
      <c r="D103" s="86">
        <f>DatosDelitos!N148</f>
        <v>39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2</v>
      </c>
    </row>
    <row r="105" spans="2:4" ht="13.2" customHeight="1" x14ac:dyDescent="0.3">
      <c r="B105" s="224" t="s">
        <v>1179</v>
      </c>
      <c r="C105" s="224"/>
      <c r="D105" s="86">
        <f>SUM(DatosDelitos!N151:N155)</f>
        <v>9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0</v>
      </c>
    </row>
    <row r="107" spans="2:4" ht="13.2" customHeight="1" x14ac:dyDescent="0.3">
      <c r="B107" s="224" t="s">
        <v>1660</v>
      </c>
      <c r="C107" s="224"/>
      <c r="D107" s="86">
        <f>SUM(DatosDelitos!N161:N165)</f>
        <v>0</v>
      </c>
    </row>
    <row r="108" spans="2:4" ht="13.2" customHeight="1" x14ac:dyDescent="0.3">
      <c r="B108" s="224" t="s">
        <v>1638</v>
      </c>
      <c r="C108" s="224"/>
      <c r="D108" s="86">
        <f>SUM(DatosDelitos!N173:N177)</f>
        <v>1</v>
      </c>
    </row>
    <row r="109" spans="2:4" ht="13.2" customHeight="1" x14ac:dyDescent="0.3">
      <c r="B109" s="224" t="s">
        <v>1639</v>
      </c>
      <c r="C109" s="224"/>
      <c r="D109" s="86">
        <f>DatosDelitos!N178</f>
        <v>8</v>
      </c>
    </row>
    <row r="110" spans="2:4" ht="13.2" customHeight="1" x14ac:dyDescent="0.3">
      <c r="B110" s="224" t="s">
        <v>1640</v>
      </c>
      <c r="C110" s="224"/>
      <c r="D110" s="86">
        <f>DatosDelitos!N186</f>
        <v>13</v>
      </c>
    </row>
    <row r="111" spans="2:4" ht="13.2" customHeight="1" x14ac:dyDescent="0.3">
      <c r="B111" s="224" t="s">
        <v>1641</v>
      </c>
      <c r="C111" s="224"/>
      <c r="D111" s="86">
        <f>DatosDelitos!N201</f>
        <v>14</v>
      </c>
    </row>
    <row r="112" spans="2:4" ht="13.2" customHeight="1" x14ac:dyDescent="0.3">
      <c r="B112" s="224" t="s">
        <v>1642</v>
      </c>
      <c r="C112" s="224"/>
      <c r="D112" s="86">
        <f>DatosDelitos!N223</f>
        <v>23</v>
      </c>
    </row>
    <row r="113" spans="2:4" ht="13.2" customHeight="1" x14ac:dyDescent="0.3">
      <c r="B113" s="224" t="s">
        <v>1643</v>
      </c>
      <c r="C113" s="224"/>
      <c r="D113" s="86">
        <f>DatosDelitos!N244</f>
        <v>5</v>
      </c>
    </row>
    <row r="114" spans="2:4" ht="13.2" customHeight="1" x14ac:dyDescent="0.3">
      <c r="B114" s="224" t="s">
        <v>1644</v>
      </c>
      <c r="C114" s="224"/>
      <c r="D114" s="86">
        <f>DatosDelitos!N271</f>
        <v>6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0</v>
      </c>
    </row>
    <row r="119" spans="2:4" ht="13.95" customHeight="1" x14ac:dyDescent="0.3">
      <c r="B119" s="224" t="s">
        <v>1648</v>
      </c>
      <c r="C119" s="224"/>
      <c r="D119" s="86">
        <f>DatosDelitos!N323</f>
        <v>2</v>
      </c>
    </row>
    <row r="120" spans="2:4" ht="12.75" customHeight="1" x14ac:dyDescent="0.3">
      <c r="B120" s="226" t="s">
        <v>1649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285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AF827-3514-4A39-8F16-99336741E4D8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773B4122-11AF-4E3F-8938-CBF44EC5B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E35EB-56B8-4722-A38E-8EDBCDE93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2023-04-13T08:16:30Z</dcterms:created>
  <dcterms:modified xsi:type="dcterms:W3CDTF">2023-05-29T14:41:47Z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