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9" documentId="13_ncr:1_{3B4029D5-EAB2-4DE6-9B36-1F4024F28CFD}" xr6:coauthVersionLast="47" xr6:coauthVersionMax="47" xr10:uidLastSave="{FC0E7B55-4B05-4FAA-8DB2-B28967BFC721}"/>
  <workbookProtection workbookAlgorithmName="SHA-512" workbookHashValue="aMaQhL/WI5XkjgMSop3iytgTASg9wbxE53YuIw/O5ZjXZe6PnPucgYLL2hZwHroFVZDMv1JxRlploUGkkRbB2Q==" workbookSaltValue="TJr3bBVyFLOOnLL0hHx9Z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V7" i="21" s="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K43" i="16" s="1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2FDAEE5-6989-41BF-A8C0-93F8AB99F4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6FE2433-0D16-4CB3-B8E0-ABF61D277B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C0E58C8-4EA4-473F-B7C6-6352B93A3B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7BBF9EE-3FE5-41AA-946A-DB8BF6B926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94B37BD-128C-4206-A02A-7A95BE50D4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BC3C3CB-8D4E-467F-8475-F0F0EC8D3E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C8E16D9-6A4F-4428-92F7-19C4ABBC2C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3D4A636-E030-48D3-B307-C1F1F6254F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2045427-31AB-43E5-8F53-AF04BEC87B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AA5CDA3-C3BF-4DD0-8C07-B975B83A0C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AB5AB4A-4B92-421B-A618-3642CC1166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3651905-D004-4D77-B0D1-3A67E2F175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09B56F7-F247-41D3-9ABF-28B330A717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B55AD78-8C45-4C08-A9BE-D844D8C6FA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0A49C02-CBC5-4BD9-A4F1-6E5840CA93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9428B60-20C0-4D8E-8B72-51A4077718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52ABAC8-9F84-4064-A075-4B7774E3BE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867ABC7-A9F2-4F84-8679-2B965EF3E1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E512567-C9EA-4422-AC70-46A47ACF55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FEBCE10-E8E1-4D50-B344-A8EE8714E0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0D380AA-7934-4B2A-913E-CCC1E9B16E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F68FBD8-23A3-4B31-B2FE-90F7E71B9E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DD07651-C31D-4846-AC38-5CF16CD793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09D62B4-EEC8-4F22-ACBD-57C21FA576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FA979F3-FDC1-48AA-820C-2C5446C358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869E910-F916-4DE4-BD83-3BAFD1FC1E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46EA58A-47D5-4290-AD20-BF2068838C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3103D98-E690-457A-804A-760ACFB4DC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3A8D4D6-5D58-4BE4-97A0-880788F1DF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A1A7627-C85C-4E24-802F-297A1B68C4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73750FD-E736-4994-ADE3-FA8A055CB9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D11FAA0-E93A-4DAD-8DF8-C059E34833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<sst xmlns="http://schemas.openxmlformats.org/spreadsheetml/2006/main" count="2917" uniqueCount="1831">
  <si>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</si>
  <si>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</si>
  <si>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</si>
  <si>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</si>
  <si>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</si>
  <si>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</si>
  <si>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Huelva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</si>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</sst>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2CD9ACB-6156-49DD-9E1D-0EB68448AAB2}"/>
    <cellStyle name="Normal" xfId="0" builtinId="0"/>
    <cellStyle name="Normal 2" xfId="1" xr:uid="{5263586A-3313-41C1-A6B4-F1AF96511552}"/>
    <cellStyle name="Normal 3" xfId="3" xr:uid="{BB88C738-8163-4AB7-B77C-44982657C4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21-4247-B2A0-9CCC234311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21-4247-B2A0-9CCC234311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2505</c:v>
                </c:pt>
                <c:pt idx="1">
                  <c:v>14973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1-4247-B2A0-9CCC2343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13-4EF6-B1F8-026CFAE24F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13-4EF6-B1F8-026CFAE24F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13-4EF6-B1F8-026CFAE24FB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563</c:v>
                </c:pt>
                <c:pt idx="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13-4EF6-B1F8-026CFAE2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55-47A1-9EB5-04259A1AA9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55-47A1-9EB5-04259A1AA9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55-47A1-9EB5-04259A1AA95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55-47A1-9EB5-04259A1AA95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5-47A1-9EB5-04259A1AA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55-47A1-9EB5-04259A1AA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B8-41F5-BEE1-0B6C9EB32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B8-41F5-BEE1-0B6C9EB32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8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8-41F5-BEE1-0B6C9EB3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10-489F-897B-CB9E2FCFEA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10-489F-897B-CB9E2FCFEA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295</c:v>
                </c:pt>
                <c:pt idx="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0-489F-897B-CB9E2FCFE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411</c:v>
              </c:pt>
              <c:pt idx="1">
                <c:v>1876</c:v>
              </c:pt>
              <c:pt idx="2">
                <c:v>31</c:v>
              </c:pt>
              <c:pt idx="3">
                <c:v>2</c:v>
              </c:pt>
              <c:pt idx="4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1DD2-4A2B-A1C2-AE6C3FC00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2073</c:v>
              </c:pt>
              <c:pt idx="1">
                <c:v>1299</c:v>
              </c:pt>
              <c:pt idx="2">
                <c:v>87</c:v>
              </c:pt>
              <c:pt idx="3">
                <c:v>23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A7B-45AC-A9DA-3ABF0663D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125</c:v>
              </c:pt>
              <c:pt idx="2">
                <c:v>9</c:v>
              </c:pt>
              <c:pt idx="3">
                <c:v>9</c:v>
              </c:pt>
              <c:pt idx="4">
                <c:v>22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DF0-4607-B63C-215F9A5A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117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4079-41CB-ABC0-E4266AF73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1925</c:v>
              </c:pt>
              <c:pt idx="1">
                <c:v>16</c:v>
              </c:pt>
              <c:pt idx="2">
                <c:v>139</c:v>
              </c:pt>
              <c:pt idx="3">
                <c:v>6</c:v>
              </c:pt>
              <c:pt idx="4">
                <c:v>22</c:v>
              </c:pt>
              <c:pt idx="5">
                <c:v>1</c:v>
              </c:pt>
              <c:pt idx="6">
                <c:v>7</c:v>
              </c:pt>
              <c:pt idx="7">
                <c:v>13</c:v>
              </c:pt>
              <c:pt idx="8">
                <c:v>360</c:v>
              </c:pt>
              <c:pt idx="9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51FA-49B5-B74F-4BE18DC9F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398</c:v>
              </c:pt>
              <c:pt idx="1">
                <c:v>232</c:v>
              </c:pt>
              <c:pt idx="2">
                <c:v>18</c:v>
              </c:pt>
              <c:pt idx="3">
                <c:v>20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CEC-47B0-A049-5B320FA33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C4-4A62-8229-D9691481D2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C4-4A62-8229-D9691481D2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C4-4A62-8229-D9691481D2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325</c:v>
                </c:pt>
                <c:pt idx="1">
                  <c:v>209</c:v>
                </c:pt>
                <c:pt idx="2">
                  <c:v>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C4-4A62-8229-D9691481D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5080</c:v>
              </c:pt>
              <c:pt idx="1">
                <c:v>1390</c:v>
              </c:pt>
              <c:pt idx="2">
                <c:v>542</c:v>
              </c:pt>
              <c:pt idx="3">
                <c:v>222</c:v>
              </c:pt>
              <c:pt idx="4">
                <c:v>558</c:v>
              </c:pt>
              <c:pt idx="5">
                <c:v>2489</c:v>
              </c:pt>
              <c:pt idx="6">
                <c:v>127</c:v>
              </c:pt>
              <c:pt idx="7">
                <c:v>206</c:v>
              </c:pt>
              <c:pt idx="8">
                <c:v>316</c:v>
              </c:pt>
              <c:pt idx="9">
                <c:v>122</c:v>
              </c:pt>
              <c:pt idx="10">
                <c:v>325</c:v>
              </c:pt>
              <c:pt idx="11">
                <c:v>107</c:v>
              </c:pt>
              <c:pt idx="12">
                <c:v>3719</c:v>
              </c:pt>
              <c:pt idx="13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0-635A-45F1-9248-74D28804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7189288563599143E-3"/>
          <c:w val="0.31433257532523212"/>
          <c:h val="0.9932810711436400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55</c:v>
              </c:pt>
              <c:pt idx="1">
                <c:v>677</c:v>
              </c:pt>
              <c:pt idx="2">
                <c:v>288</c:v>
              </c:pt>
              <c:pt idx="3">
                <c:v>161</c:v>
              </c:pt>
              <c:pt idx="4">
                <c:v>1159</c:v>
              </c:pt>
              <c:pt idx="5">
                <c:v>246</c:v>
              </c:pt>
              <c:pt idx="6">
                <c:v>72</c:v>
              </c:pt>
              <c:pt idx="7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29E2-4222-AB2A-A3C1AF11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82</c:v>
              </c:pt>
              <c:pt idx="1">
                <c:v>353</c:v>
              </c:pt>
              <c:pt idx="2">
                <c:v>266</c:v>
              </c:pt>
              <c:pt idx="3">
                <c:v>173</c:v>
              </c:pt>
              <c:pt idx="4">
                <c:v>143</c:v>
              </c:pt>
              <c:pt idx="5">
                <c:v>1092</c:v>
              </c:pt>
              <c:pt idx="6">
                <c:v>12</c:v>
              </c:pt>
              <c:pt idx="7">
                <c:v>14</c:v>
              </c:pt>
              <c:pt idx="8">
                <c:v>221</c:v>
              </c:pt>
              <c:pt idx="9">
                <c:v>65</c:v>
              </c:pt>
              <c:pt idx="1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C408-4765-8DDE-C725AC3E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198</c:v>
              </c:pt>
              <c:pt idx="1">
                <c:v>186</c:v>
              </c:pt>
              <c:pt idx="2">
                <c:v>73</c:v>
              </c:pt>
              <c:pt idx="3">
                <c:v>63</c:v>
              </c:pt>
              <c:pt idx="4">
                <c:v>153</c:v>
              </c:pt>
              <c:pt idx="5">
                <c:v>653</c:v>
              </c:pt>
              <c:pt idx="6">
                <c:v>96</c:v>
              </c:pt>
              <c:pt idx="7">
                <c:v>142</c:v>
              </c:pt>
              <c:pt idx="8">
                <c:v>198</c:v>
              </c:pt>
              <c:pt idx="9">
                <c:v>191</c:v>
              </c:pt>
              <c:pt idx="10">
                <c:v>82</c:v>
              </c:pt>
              <c:pt idx="11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BF04-4E88-8635-252E374CF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0"/>
          <c:w val="0.308280398105964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219</c:v>
              </c:pt>
              <c:pt idx="1">
                <c:v>89</c:v>
              </c:pt>
              <c:pt idx="2">
                <c:v>79</c:v>
              </c:pt>
              <c:pt idx="3">
                <c:v>454</c:v>
              </c:pt>
              <c:pt idx="4">
                <c:v>92</c:v>
              </c:pt>
              <c:pt idx="5">
                <c:v>191</c:v>
              </c:pt>
              <c:pt idx="6">
                <c:v>140</c:v>
              </c:pt>
              <c:pt idx="7">
                <c:v>87</c:v>
              </c:pt>
              <c:pt idx="8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A7B7-4771-9336-3D0B180D6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28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70-4417-BDDE-434200D29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1</c:v>
              </c:pt>
              <c:pt idx="2">
                <c:v>14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AA5-43BE-9177-267F45935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01-4095-8BF2-8B09392C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Justicia</c:v>
                </c:pt>
                <c:pt idx="4">
                  <c:v>Constitución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AF-48F9-A273-94EBF915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24</c:v>
              </c:pt>
              <c:pt idx="2">
                <c:v>34</c:v>
              </c:pt>
              <c:pt idx="3">
                <c:v>16</c:v>
              </c:pt>
              <c:pt idx="4">
                <c:v>28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36D5-4D67-8596-2A3DFFB38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9D-42BB-88AB-520C350C7B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9D-42BB-88AB-520C350C7B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1632</c:v>
                </c:pt>
                <c:pt idx="1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2BB-88AB-520C350C7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Leyes especiales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11</c:v>
              </c:pt>
              <c:pt idx="2">
                <c:v>5</c:v>
              </c:pt>
              <c:pt idx="3">
                <c:v>44</c:v>
              </c:pt>
              <c:pt idx="4">
                <c:v>1</c:v>
              </c:pt>
              <c:pt idx="5">
                <c:v>68</c:v>
              </c:pt>
              <c:pt idx="6">
                <c:v>1</c:v>
              </c:pt>
              <c:pt idx="7">
                <c:v>7</c:v>
              </c:pt>
              <c:pt idx="8">
                <c:v>7</c:v>
              </c:pt>
              <c:pt idx="9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254-4ADE-9643-1ED854A6A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221</c:v>
              </c:pt>
              <c:pt idx="1">
                <c:v>339</c:v>
              </c:pt>
              <c:pt idx="2">
                <c:v>262</c:v>
              </c:pt>
              <c:pt idx="3">
                <c:v>391</c:v>
              </c:pt>
              <c:pt idx="4">
                <c:v>57</c:v>
              </c:pt>
              <c:pt idx="5">
                <c:v>1228</c:v>
              </c:pt>
              <c:pt idx="6">
                <c:v>259</c:v>
              </c:pt>
              <c:pt idx="7">
                <c:v>130</c:v>
              </c:pt>
              <c:pt idx="8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50C4-4B23-8DA5-D43F290D3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5E-475A-9358-F1273EFFDD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5E-475A-9358-F1273EFFDD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5E-475A-9358-F1273EFFDD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5E-475A-9358-F1273EFFDD5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5E-475A-9358-F1273EFFD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23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E-475A-9358-F1273EFFD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FC-4C72-83EE-1F2FDD4890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FC-4C72-83EE-1F2FDD4890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FC-4C72-83EE-1F2FDD4890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FC-4C72-83EE-1F2FDD4890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DFC-4C72-83EE-1F2FDD4890E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C-4C72-83EE-1F2FDD4890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C-4C72-83EE-1F2FDD4890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C-4C72-83EE-1F2FDD4890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C-4C72-83EE-1F2FDD489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C-4C72-83EE-1F2FDD489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854</c:v>
              </c:pt>
              <c:pt idx="1">
                <c:v>168</c:v>
              </c:pt>
              <c:pt idx="2">
                <c:v>69</c:v>
              </c:pt>
              <c:pt idx="3">
                <c:v>603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A6E-4C26-9A37-28426DAC0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283</c:v>
              </c:pt>
              <c:pt idx="1">
                <c:v>55</c:v>
              </c:pt>
              <c:pt idx="2">
                <c:v>9</c:v>
              </c:pt>
              <c:pt idx="3">
                <c:v>112</c:v>
              </c:pt>
              <c:pt idx="4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8B35-4B0F-BC72-9685F6F09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13</c:v>
              </c:pt>
              <c:pt idx="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0F27-4675-89EC-D734A07F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88</c:v>
              </c:pt>
              <c:pt idx="1">
                <c:v>27</c:v>
              </c:pt>
              <c:pt idx="2">
                <c:v>28</c:v>
              </c:pt>
              <c:pt idx="3">
                <c:v>11</c:v>
              </c:pt>
              <c:pt idx="4">
                <c:v>5</c:v>
              </c:pt>
              <c:pt idx="5">
                <c:v>3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D53-44BB-8849-54812BEF8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17</c:v>
              </c:pt>
              <c:pt idx="2">
                <c:v>11</c:v>
              </c:pt>
              <c:pt idx="3">
                <c:v>6</c:v>
              </c:pt>
              <c:pt idx="4">
                <c:v>19</c:v>
              </c:pt>
              <c:pt idx="5">
                <c:v>16</c:v>
              </c:pt>
              <c:pt idx="6">
                <c:v>6</c:v>
              </c:pt>
              <c:pt idx="7">
                <c:v>8</c:v>
              </c:pt>
              <c:pt idx="8">
                <c:v>6</c:v>
              </c:pt>
              <c:pt idx="9">
                <c:v>5</c:v>
              </c:pt>
              <c:pt idx="10">
                <c:v>26</c:v>
              </c:pt>
              <c:pt idx="11">
                <c:v>20</c:v>
              </c:pt>
              <c:pt idx="12">
                <c:v>5</c:v>
              </c:pt>
              <c:pt idx="13">
                <c:v>49</c:v>
              </c:pt>
              <c:pt idx="1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91C-4880-8D8F-ACB0805A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adopciones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290</c:v>
              </c:pt>
              <c:pt idx="1">
                <c:v>907</c:v>
              </c:pt>
              <c:pt idx="2">
                <c:v>16</c:v>
              </c:pt>
              <c:pt idx="3">
                <c:v>11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1D22-41DC-A994-B4DCBC68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A3-4DD2-BF0F-E3AD39A8B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A3-4DD2-BF0F-E3AD39A8B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720</c:v>
                </c:pt>
                <c:pt idx="1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3-4DD2-BF0F-E3AD39A8B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52-4A80-AEF7-513E13BA66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52-4A80-AEF7-513E13BA66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52-4A80-AEF7-513E13BA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F3-4CFD-9ECF-6C6A3ED3F1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F3-4CFD-9ECF-6C6A3ED3F1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F3-4CFD-9ECF-6C6A3ED3F1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F3-4CFD-9ECF-6C6A3ED3F17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3-4CFD-9ECF-6C6A3ED3F17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3-4CFD-9ECF-6C6A3ED3F1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132</c:v>
              </c:pt>
              <c:pt idx="1">
                <c:v>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B00-4EAA-B7B7-64BBA2A85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70</c:v>
              </c:pt>
              <c:pt idx="1">
                <c:v>8</c:v>
              </c:pt>
              <c:pt idx="2">
                <c:v>2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31B-4D98-88CC-E8EDE190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5</c:v>
              </c:pt>
              <c:pt idx="2">
                <c:v>2</c:v>
              </c:pt>
              <c:pt idx="3">
                <c:v>83</c:v>
              </c:pt>
              <c:pt idx="4">
                <c:v>25</c:v>
              </c:pt>
              <c:pt idx="5">
                <c:v>25</c:v>
              </c:pt>
              <c:pt idx="6">
                <c:v>2</c:v>
              </c:pt>
              <c:pt idx="7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854E-4FD0-90DF-9F2B24BC3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8E0-4FD2-A4C7-E9F1B681C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33-40FF-A906-376117FA33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33-40FF-A906-376117FA33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92</c:v>
                </c:pt>
                <c:pt idx="1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3-40FF-A906-376117FA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3D-43EC-8819-8C53F8332F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3D-43EC-8819-8C53F8332F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3D-43EC-8819-8C53F8332F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3D-43EC-8819-8C53F8332F5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3D-43EC-8819-8C53F8332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127</c:v>
                </c:pt>
                <c:pt idx="1">
                  <c:v>207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D-43EC-8819-8C53F8332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1408</c:v>
              </c:pt>
              <c:pt idx="1">
                <c:v>321</c:v>
              </c:pt>
              <c:pt idx="2">
                <c:v>19</c:v>
              </c:pt>
              <c:pt idx="3">
                <c:v>296</c:v>
              </c:pt>
            </c:numLit>
          </c:val>
          <c:extLst>
            <c:ext xmlns:c16="http://schemas.microsoft.com/office/drawing/2014/chart" uri="{C3380CC4-5D6E-409C-BE32-E72D297353CC}">
              <c16:uniqueId val="{00000000-2B1F-4437-9A05-98082187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413</c:v>
              </c:pt>
              <c:pt idx="1">
                <c:v>176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1694-44D1-9CF3-7C2B441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C7-480C-8EE2-F4C3DAEA32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C7-480C-8EE2-F4C3DAEA32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468</c:v>
                </c:pt>
                <c:pt idx="1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7-480C-8EE2-F4C3DAEA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10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402-471D-80F1-93665822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336</c:v>
              </c:pt>
              <c:pt idx="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1509-4D6F-8F29-49FA63FA5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894B-4953-8A83-D0DA9E27F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13</c:v>
              </c:pt>
              <c:pt idx="2">
                <c:v>7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AC3-49B9-A0C7-4A8A8FE4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41C-4EA7-AA08-3D77EE83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2DA-4D10-865F-2D5E3315F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133</c:v>
              </c:pt>
              <c:pt idx="1">
                <c:v>48</c:v>
              </c:pt>
              <c:pt idx="2">
                <c:v>1</c:v>
              </c:pt>
              <c:pt idx="3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9793-4F4D-ABE1-935D3778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488</c:v>
              </c:pt>
              <c:pt idx="2">
                <c:v>20</c:v>
              </c:pt>
              <c:pt idx="3">
                <c:v>1</c:v>
              </c:pt>
              <c:pt idx="4">
                <c:v>6</c:v>
              </c:pt>
              <c:pt idx="5">
                <c:v>638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D6-4AD3-BFE3-814CFBD2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F-4C36-A962-9A49F71A01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5F-4C36-A962-9A49F71A01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F-4C36-A962-9A49F71A0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462</c:v>
              </c:pt>
              <c:pt idx="2">
                <c:v>19</c:v>
              </c:pt>
              <c:pt idx="3">
                <c:v>4</c:v>
              </c:pt>
              <c:pt idx="4">
                <c:v>24</c:v>
              </c:pt>
              <c:pt idx="5">
                <c:v>575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107-4575-BFFF-0D0717E13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84</c:v>
              </c:pt>
              <c:pt idx="2">
                <c:v>27</c:v>
              </c:pt>
              <c:pt idx="3">
                <c:v>2</c:v>
              </c:pt>
              <c:pt idx="4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2D01-470A-AA70-1990E556A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</c:v>
              </c:pt>
              <c:pt idx="1">
                <c:v>19</c:v>
              </c:pt>
              <c:pt idx="2">
                <c:v>2</c:v>
              </c:pt>
              <c:pt idx="3">
                <c:v>12</c:v>
              </c:pt>
              <c:pt idx="4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5C22-4843-93C1-4C8B03D4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C55-4F58-8125-8A32F2628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72-4D15-99EF-29F4C0DDD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514</c:v>
              </c:pt>
              <c:pt idx="2">
                <c:v>33</c:v>
              </c:pt>
              <c:pt idx="3">
                <c:v>1</c:v>
              </c:pt>
              <c:pt idx="4">
                <c:v>30</c:v>
              </c:pt>
              <c:pt idx="5">
                <c:v>644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50-43FB-925F-B2B82F9F6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28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138-45B7-8C51-789559F49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152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98D4-4456-8E85-2C58243D9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9</c:v>
              </c:pt>
              <c:pt idx="2">
                <c:v>10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EB44-4345-B84B-79D844C18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616-4A68-9C5F-93F4826FE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7D-4E4B-98FD-6794FEB8DD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7D-4E4B-98FD-6794FEB8DD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79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D-4E4B-98FD-6794FEB8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52-4EA4-9F40-6E8A46A38B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52-4EA4-9F40-6E8A46A38B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52-4EA4-9F40-6E8A46A38BFF}"/>
              </c:ext>
            </c:extLst>
          </c:dPt>
          <c:dLbls>
            <c:dLbl>
              <c:idx val="1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F52-4EA4-9F40-6E8A46A38B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52-4EA4-9F40-6E8A46A38BF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2-4EA4-9F40-6E8A46A3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E3-4D77-9E4B-EB71B40AE6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E3-4D77-9E4B-EB71B40AE6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689</c:v>
                </c:pt>
                <c:pt idx="1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3-4D77-9E4B-EB71B40AE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95885</xdr:colOff>
      <xdr:row>3</xdr:row>
      <xdr:rowOff>20955</xdr:rowOff>
    </xdr:from>
    <xdr:to>
      <xdr:col>4</xdr:col>
      <xdr:colOff>3089910</xdr:colOff>
      <xdr:row>19</xdr:row>
      <xdr:rowOff>90805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BB2BEC0-DB4E-1736-791B-F885FAD32A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D88ED80-9822-DE06-D840-2BE789A69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3173B74-851A-FD4D-E44B-986D66A43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95EB811-25B7-C6C6-53EA-37AE2069CC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07DB328-B6D7-16FF-2B3B-FEDA8CB08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3CF7E31-3A8C-0D4B-F8A8-B173E6A4B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118E60E-C8B7-F1D4-F61A-211CCB033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30E4A1E-69A8-E9D5-9159-408FF27EF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CD1D19E-6759-B410-D7ED-495D41E01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1003D62-0568-AD45-E41E-19A3465F8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83C7721-2A1A-0383-4648-EAA4BAB59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1DCB1C1-52FA-4901-E064-5AACAC77F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9CD349-36D4-4D19-B1BD-A962732AC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772ECC-23A2-452A-9FDC-EEA9DE5B2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DED610F-DA57-E86F-81FF-39667A5AF6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14B5F11-0FFC-BC7A-9785-7D1F3F310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98D853B-58D6-DC6E-55BD-050B4C28B0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BBFE9BB-EC3D-3016-D3D4-E8D60395F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658277EB-9EB1-EAFE-29E1-2A2BA5C41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29CB7EB2-2C17-D2A3-1BE6-79978C0D6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BD9564B-9E56-4C04-AF40-5DA8C0F6A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2013809-041A-4DED-AC6E-39A876BE0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0AE14EC-13DE-40B0-B435-F3217D556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499451A-C9DF-4428-9610-1696716D4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983FFB0-69C8-465F-A191-D9DB80797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05DC020-AF28-44C5-A0F4-B68C936BA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AFF386B-E400-4AAF-A714-7F2F1D61B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86306A9-603A-49AA-AF96-52CCB1857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AB7C7D5-7260-40FB-B9F4-DD8530C8F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142AC91-3174-41AA-918F-C24BBB11C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4EA2725-C27A-49D9-866A-14915A8B8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38DD5BD-74BF-4367-B289-1B39A5666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72E89B3-E582-462B-A346-9912012AD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8F0507B-35B4-0310-FDFB-265B972DE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637540</xdr:colOff>
      <xdr:row>7</xdr:row>
      <xdr:rowOff>32385</xdr:rowOff>
    </xdr:from>
    <xdr:to>
      <xdr:col>22</xdr:col>
      <xdr:colOff>297180</xdr:colOff>
      <xdr:row>18</xdr:row>
      <xdr:rowOff>144780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A300697-DCBD-AF7A-1BF6-1BB1D98798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BA3664D-931F-F1D3-5EF0-2567930B1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356235</xdr:colOff>
      <xdr:row>6</xdr:row>
      <xdr:rowOff>184150</xdr:rowOff>
    </xdr:from>
    <xdr:to>
      <xdr:col>60</xdr:col>
      <xdr:colOff>251460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71A36C0-A0AE-A405-7FC1-7BBCE0388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A89A768-6FD3-5734-6C43-74B38D018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02A8850-AEDA-AE29-BD46-DBF874E4EE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4710275-DB99-4CB2-ABE1-93C30E306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1D1CCD7-BA5B-4898-BE97-9B2E0CD6A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70075D6-3F35-BE9C-B3C3-6F7FDC75C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A8F6DAB-8BA4-116C-D656-845D25E54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B3283E2-CB36-D60F-18CF-D347070C4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92E187F-0102-863D-D13C-DCC90F4F74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99C56FB-E4A3-4859-934C-38F3256E0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9B6EA90-EB14-41F9-90E6-939B0E95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80E8967-C09A-7068-4447-D34C4BC18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61A508A-1813-2D97-758E-97EAAF4AD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1FF2A4C-241F-0CFE-3491-AFA10EE3D0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EEF218E-9754-4FE1-9F07-86D57A794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28E1971-F901-4601-A487-F41E90973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538AA15-713C-B142-29C8-64F816569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2D7C640-3E13-7AC5-FD3B-145BD5A5D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847A02B-85C9-714F-65CD-7710F0245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2BEB18C-8A6E-8671-1CAF-DD8E69570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C3C34A7-6792-D27E-4850-3F69F017D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CF329B0-021E-3BB0-FE4F-131DC3768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5B5F9BA-3FB9-C10C-71A7-CF52402D8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E7A90EF-F120-6123-DDDA-BCCD441E6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13ACD7D-A67E-DDFD-DB21-8444F39B5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8ACB8B7-AAC5-AB76-D279-A0A1A1556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FFB48C83-1005-CB91-24D4-D5C33627A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59A8F75E-F62A-61C8-7668-82D119454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4FCFEE83-7C9E-C339-2115-3E14E6609F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1F1A302-C735-BE84-3941-CB8FFE24B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55C0ED1-03D0-4E93-D554-823531B2C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329F8DA-56A2-304A-8646-5F8CA63E4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284836F-A56A-B838-CB6E-1FFC02242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zejrJoxHtY1r+adC84nBBmDd7omzk2cjkUzg+KhpAcMWngIza8IYGOuAJPFA5crAdQgD+cG2d1sOQwnG51DYTA==" saltValue="iZ0nFdl8PQz8/npAPOo57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1</v>
      </c>
      <c r="D5" s="14">
        <v>0</v>
      </c>
      <c r="E5" s="24">
        <v>1</v>
      </c>
    </row>
    <row r="6" spans="1:5" x14ac:dyDescent="0.3">
      <c r="A6" s="22" t="s">
        <v>1180</v>
      </c>
      <c r="B6" s="17"/>
      <c r="C6" s="14">
        <v>28</v>
      </c>
      <c r="D6" s="14">
        <v>6</v>
      </c>
      <c r="E6" s="24">
        <v>4</v>
      </c>
    </row>
    <row r="7" spans="1:5" x14ac:dyDescent="0.3">
      <c r="A7" s="22" t="s">
        <v>1181</v>
      </c>
      <c r="B7" s="17"/>
      <c r="C7" s="14">
        <v>1</v>
      </c>
      <c r="D7" s="14">
        <v>0</v>
      </c>
      <c r="E7" s="24">
        <v>2</v>
      </c>
    </row>
    <row r="8" spans="1:5" x14ac:dyDescent="0.3">
      <c r="A8" s="22" t="s">
        <v>1182</v>
      </c>
      <c r="B8" s="17"/>
      <c r="C8" s="14">
        <v>3</v>
      </c>
      <c r="D8" s="14">
        <v>2</v>
      </c>
      <c r="E8" s="24">
        <v>1</v>
      </c>
    </row>
    <row r="9" spans="1:5" x14ac:dyDescent="0.3">
      <c r="A9" s="22" t="s">
        <v>610</v>
      </c>
      <c r="B9" s="17"/>
      <c r="C9" s="14">
        <v>1</v>
      </c>
      <c r="D9" s="14">
        <v>0</v>
      </c>
      <c r="E9" s="24">
        <v>1</v>
      </c>
    </row>
    <row r="10" spans="1:5" x14ac:dyDescent="0.3">
      <c r="A10" s="22" t="s">
        <v>1183</v>
      </c>
      <c r="B10" s="17"/>
      <c r="C10" s="18"/>
      <c r="D10" s="18"/>
      <c r="E10" s="23"/>
    </row>
    <row r="11" spans="1:5" x14ac:dyDescent="0.3">
      <c r="A11" s="203" t="s">
        <v>951</v>
      </c>
      <c r="B11" s="204"/>
      <c r="C11" s="32">
        <v>34</v>
      </c>
      <c r="D11" s="32">
        <v>8</v>
      </c>
      <c r="E11" s="32">
        <v>9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3"/>
    </row>
    <row r="15" spans="1:5" x14ac:dyDescent="0.3">
      <c r="A15" s="22" t="s">
        <v>1186</v>
      </c>
      <c r="B15" s="17"/>
      <c r="C15" s="23"/>
    </row>
    <row r="16" spans="1:5" x14ac:dyDescent="0.3">
      <c r="A16" s="22" t="s">
        <v>1187</v>
      </c>
      <c r="B16" s="17"/>
      <c r="C16" s="23"/>
    </row>
    <row r="17" spans="1:3" x14ac:dyDescent="0.3">
      <c r="A17" s="203" t="s">
        <v>951</v>
      </c>
      <c r="B17" s="204"/>
      <c r="C17" s="49"/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4">
        <v>3</v>
      </c>
    </row>
    <row r="22" spans="1:3" x14ac:dyDescent="0.3">
      <c r="A22" s="22" t="s">
        <v>1180</v>
      </c>
      <c r="B22" s="17"/>
      <c r="C22" s="24">
        <v>40</v>
      </c>
    </row>
    <row r="23" spans="1:3" x14ac:dyDescent="0.3">
      <c r="A23" s="22" t="s">
        <v>1181</v>
      </c>
      <c r="B23" s="17"/>
      <c r="C23" s="24">
        <v>2</v>
      </c>
    </row>
    <row r="24" spans="1:3" x14ac:dyDescent="0.3">
      <c r="A24" s="22" t="s">
        <v>1182</v>
      </c>
      <c r="B24" s="17"/>
      <c r="C24" s="24">
        <v>47</v>
      </c>
    </row>
    <row r="25" spans="1:3" x14ac:dyDescent="0.3">
      <c r="A25" s="22" t="s">
        <v>610</v>
      </c>
      <c r="B25" s="17"/>
      <c r="C25" s="24">
        <v>22</v>
      </c>
    </row>
    <row r="26" spans="1:3" x14ac:dyDescent="0.3">
      <c r="A26" s="22" t="s">
        <v>1183</v>
      </c>
      <c r="B26" s="17"/>
      <c r="C26" s="24">
        <v>17</v>
      </c>
    </row>
    <row r="27" spans="1:3" x14ac:dyDescent="0.3">
      <c r="A27" s="203" t="s">
        <v>951</v>
      </c>
      <c r="B27" s="204"/>
      <c r="C27" s="32">
        <v>131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4">
        <v>5</v>
      </c>
    </row>
    <row r="32" spans="1:3" x14ac:dyDescent="0.3">
      <c r="A32" s="22" t="s">
        <v>1024</v>
      </c>
      <c r="B32" s="17"/>
      <c r="C32" s="23"/>
    </row>
    <row r="33" spans="1:3" x14ac:dyDescent="0.3">
      <c r="A33" s="22" t="s">
        <v>1189</v>
      </c>
      <c r="B33" s="17"/>
      <c r="C33" s="24">
        <v>152</v>
      </c>
    </row>
    <row r="34" spans="1:3" x14ac:dyDescent="0.3">
      <c r="A34" s="22" t="s">
        <v>1122</v>
      </c>
      <c r="B34" s="17"/>
      <c r="C34" s="23"/>
    </row>
    <row r="35" spans="1:3" x14ac:dyDescent="0.3">
      <c r="A35" s="22" t="s">
        <v>1190</v>
      </c>
      <c r="B35" s="17"/>
      <c r="C35" s="24">
        <v>40</v>
      </c>
    </row>
    <row r="36" spans="1:3" x14ac:dyDescent="0.3">
      <c r="A36" s="22" t="s">
        <v>1026</v>
      </c>
      <c r="B36" s="17"/>
      <c r="C36" s="23"/>
    </row>
    <row r="37" spans="1:3" x14ac:dyDescent="0.3">
      <c r="A37" s="22" t="s">
        <v>1027</v>
      </c>
      <c r="B37" s="17"/>
      <c r="C37" s="23"/>
    </row>
    <row r="38" spans="1:3" x14ac:dyDescent="0.3">
      <c r="A38" s="22" t="s">
        <v>1085</v>
      </c>
      <c r="B38" s="17"/>
      <c r="C38" s="23"/>
    </row>
    <row r="39" spans="1:3" x14ac:dyDescent="0.3">
      <c r="A39" s="22" t="s">
        <v>1086</v>
      </c>
      <c r="B39" s="17"/>
      <c r="C39" s="23"/>
    </row>
    <row r="40" spans="1:3" x14ac:dyDescent="0.3">
      <c r="A40" s="203" t="s">
        <v>951</v>
      </c>
      <c r="B40" s="204"/>
      <c r="C40" s="32">
        <v>197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4">
        <v>1</v>
      </c>
    </row>
    <row r="45" spans="1:3" x14ac:dyDescent="0.3">
      <c r="A45" s="22" t="s">
        <v>1180</v>
      </c>
      <c r="B45" s="17"/>
      <c r="C45" s="24">
        <v>18</v>
      </c>
    </row>
    <row r="46" spans="1:3" x14ac:dyDescent="0.3">
      <c r="A46" s="22" t="s">
        <v>1181</v>
      </c>
      <c r="B46" s="17"/>
      <c r="C46" s="23"/>
    </row>
    <row r="47" spans="1:3" x14ac:dyDescent="0.3">
      <c r="A47" s="22" t="s">
        <v>1182</v>
      </c>
      <c r="B47" s="17"/>
      <c r="C47" s="24">
        <v>24</v>
      </c>
    </row>
    <row r="48" spans="1:3" x14ac:dyDescent="0.3">
      <c r="A48" s="22" t="s">
        <v>610</v>
      </c>
      <c r="B48" s="17"/>
      <c r="C48" s="24">
        <v>1</v>
      </c>
    </row>
    <row r="49" spans="1:3" x14ac:dyDescent="0.3">
      <c r="A49" s="22" t="s">
        <v>1183</v>
      </c>
      <c r="B49" s="17"/>
      <c r="C49" s="24">
        <v>12</v>
      </c>
    </row>
    <row r="50" spans="1:3" x14ac:dyDescent="0.3">
      <c r="A50" s="203" t="s">
        <v>951</v>
      </c>
      <c r="B50" s="204"/>
      <c r="C50" s="32">
        <v>56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6" t="s">
        <v>1179</v>
      </c>
      <c r="B53" s="13" t="s">
        <v>76</v>
      </c>
      <c r="C53" s="24">
        <v>4</v>
      </c>
    </row>
    <row r="54" spans="1:3" x14ac:dyDescent="0.3">
      <c r="A54" s="188"/>
      <c r="B54" s="13" t="s">
        <v>77</v>
      </c>
      <c r="C54" s="24">
        <v>1</v>
      </c>
    </row>
    <row r="55" spans="1:3" x14ac:dyDescent="0.3">
      <c r="A55" s="186" t="s">
        <v>1180</v>
      </c>
      <c r="B55" s="13" t="s">
        <v>76</v>
      </c>
      <c r="C55" s="24">
        <v>9</v>
      </c>
    </row>
    <row r="56" spans="1:3" x14ac:dyDescent="0.3">
      <c r="A56" s="188"/>
      <c r="B56" s="13" t="s">
        <v>77</v>
      </c>
      <c r="C56" s="23"/>
    </row>
    <row r="57" spans="1:3" x14ac:dyDescent="0.3">
      <c r="A57" s="186" t="s">
        <v>1181</v>
      </c>
      <c r="B57" s="13" t="s">
        <v>76</v>
      </c>
      <c r="C57" s="23"/>
    </row>
    <row r="58" spans="1:3" x14ac:dyDescent="0.3">
      <c r="A58" s="188"/>
      <c r="B58" s="13" t="s">
        <v>77</v>
      </c>
      <c r="C58" s="23"/>
    </row>
    <row r="59" spans="1:3" x14ac:dyDescent="0.3">
      <c r="A59" s="186" t="s">
        <v>1182</v>
      </c>
      <c r="B59" s="13" t="s">
        <v>76</v>
      </c>
      <c r="C59" s="24">
        <v>10</v>
      </c>
    </row>
    <row r="60" spans="1:3" x14ac:dyDescent="0.3">
      <c r="A60" s="188"/>
      <c r="B60" s="13" t="s">
        <v>77</v>
      </c>
      <c r="C60" s="24">
        <v>3</v>
      </c>
    </row>
    <row r="61" spans="1:3" x14ac:dyDescent="0.3">
      <c r="A61" s="186" t="s">
        <v>610</v>
      </c>
      <c r="B61" s="13" t="s">
        <v>76</v>
      </c>
      <c r="C61" s="24">
        <v>0</v>
      </c>
    </row>
    <row r="62" spans="1:3" x14ac:dyDescent="0.3">
      <c r="A62" s="188"/>
      <c r="B62" s="13" t="s">
        <v>77</v>
      </c>
      <c r="C62" s="24">
        <v>3</v>
      </c>
    </row>
    <row r="63" spans="1:3" x14ac:dyDescent="0.3">
      <c r="A63" s="186" t="s">
        <v>1183</v>
      </c>
      <c r="B63" s="13" t="s">
        <v>76</v>
      </c>
      <c r="C63" s="24">
        <v>8</v>
      </c>
    </row>
    <row r="64" spans="1:3" x14ac:dyDescent="0.3">
      <c r="A64" s="188"/>
      <c r="B64" s="13" t="s">
        <v>77</v>
      </c>
      <c r="C64" s="24">
        <v>0</v>
      </c>
    </row>
    <row r="65" spans="1:3" x14ac:dyDescent="0.3">
      <c r="A65" s="203" t="s">
        <v>951</v>
      </c>
      <c r="B65" s="204"/>
      <c r="C65" s="32">
        <v>38</v>
      </c>
    </row>
  </sheetData>
  <sheetProtection algorithmName="SHA-512" hashValue="C4g5KKM2bqBeYce29POexV9FlpiBGbhmGRPWwChvyD9+nt26TptZhjGB2LYBjaLhsy95SkTUL154gh6D6spnSA==" saltValue="MEeqUTe8HCLk2xd6vqx+d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5" t="s">
        <v>1197</v>
      </c>
      <c r="B5" s="39" t="s">
        <v>1198</v>
      </c>
      <c r="C5" s="45">
        <v>1</v>
      </c>
      <c r="D5" s="45">
        <v>0</v>
      </c>
      <c r="E5" s="45">
        <v>0</v>
      </c>
      <c r="F5" s="40">
        <v>0</v>
      </c>
    </row>
    <row r="6" spans="1:6" x14ac:dyDescent="0.3">
      <c r="A6" s="197"/>
      <c r="B6" s="39" t="s">
        <v>1199</v>
      </c>
      <c r="C6" s="18"/>
      <c r="D6" s="18"/>
      <c r="E6" s="18"/>
      <c r="F6" s="23"/>
    </row>
    <row r="7" spans="1:6" x14ac:dyDescent="0.3">
      <c r="A7" s="38" t="s">
        <v>1200</v>
      </c>
      <c r="B7" s="39" t="s">
        <v>1201</v>
      </c>
      <c r="C7" s="18"/>
      <c r="D7" s="18"/>
      <c r="E7" s="18"/>
      <c r="F7" s="23"/>
    </row>
    <row r="8" spans="1:6" ht="20.399999999999999" x14ac:dyDescent="0.3">
      <c r="A8" s="195" t="s">
        <v>1202</v>
      </c>
      <c r="B8" s="39" t="s">
        <v>1203</v>
      </c>
      <c r="C8" s="45">
        <v>5</v>
      </c>
      <c r="D8" s="45">
        <v>3</v>
      </c>
      <c r="E8" s="45">
        <v>1</v>
      </c>
      <c r="F8" s="40">
        <v>0</v>
      </c>
    </row>
    <row r="9" spans="1:6" x14ac:dyDescent="0.3">
      <c r="A9" s="196"/>
      <c r="B9" s="39" t="s">
        <v>1204</v>
      </c>
      <c r="C9" s="45">
        <v>1</v>
      </c>
      <c r="D9" s="45">
        <v>2</v>
      </c>
      <c r="E9" s="45">
        <v>0</v>
      </c>
      <c r="F9" s="40">
        <v>0</v>
      </c>
    </row>
    <row r="10" spans="1:6" ht="20.399999999999999" x14ac:dyDescent="0.3">
      <c r="A10" s="197"/>
      <c r="B10" s="39" t="s">
        <v>1205</v>
      </c>
      <c r="C10" s="45">
        <v>0</v>
      </c>
      <c r="D10" s="45">
        <v>1</v>
      </c>
      <c r="E10" s="45">
        <v>1</v>
      </c>
      <c r="F10" s="40">
        <v>0</v>
      </c>
    </row>
    <row r="11" spans="1:6" ht="20.399999999999999" x14ac:dyDescent="0.3">
      <c r="A11" s="195" t="s">
        <v>1206</v>
      </c>
      <c r="B11" s="39" t="s">
        <v>1207</v>
      </c>
      <c r="C11" s="18"/>
      <c r="D11" s="18"/>
      <c r="E11" s="18"/>
      <c r="F11" s="23"/>
    </row>
    <row r="12" spans="1:6" x14ac:dyDescent="0.3">
      <c r="A12" s="196"/>
      <c r="B12" s="39" t="s">
        <v>1208</v>
      </c>
      <c r="C12" s="18"/>
      <c r="D12" s="18"/>
      <c r="E12" s="18"/>
      <c r="F12" s="23"/>
    </row>
    <row r="13" spans="1:6" ht="20.399999999999999" x14ac:dyDescent="0.3">
      <c r="A13" s="197"/>
      <c r="B13" s="39" t="s">
        <v>1209</v>
      </c>
      <c r="C13" s="45">
        <v>0</v>
      </c>
      <c r="D13" s="45">
        <v>1</v>
      </c>
      <c r="E13" s="45">
        <v>0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18"/>
      <c r="D14" s="18"/>
      <c r="E14" s="18"/>
      <c r="F14" s="23"/>
    </row>
    <row r="15" spans="1:6" x14ac:dyDescent="0.3">
      <c r="A15" s="195" t="s">
        <v>1212</v>
      </c>
      <c r="B15" s="39" t="s">
        <v>1213</v>
      </c>
      <c r="C15" s="45">
        <v>4</v>
      </c>
      <c r="D15" s="45">
        <v>1</v>
      </c>
      <c r="E15" s="45">
        <v>0</v>
      </c>
      <c r="F15" s="40">
        <v>0</v>
      </c>
    </row>
    <row r="16" spans="1:6" x14ac:dyDescent="0.3">
      <c r="A16" s="196"/>
      <c r="B16" s="39" t="s">
        <v>1214</v>
      </c>
      <c r="C16" s="18"/>
      <c r="D16" s="18"/>
      <c r="E16" s="18"/>
      <c r="F16" s="23"/>
    </row>
    <row r="17" spans="1:6" ht="20.399999999999999" x14ac:dyDescent="0.3">
      <c r="A17" s="196"/>
      <c r="B17" s="39" t="s">
        <v>1215</v>
      </c>
      <c r="C17" s="18"/>
      <c r="D17" s="18"/>
      <c r="E17" s="18"/>
      <c r="F17" s="23"/>
    </row>
    <row r="18" spans="1:6" x14ac:dyDescent="0.3">
      <c r="A18" s="196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0.399999999999999" x14ac:dyDescent="0.3">
      <c r="A19" s="197"/>
      <c r="B19" s="39" t="s">
        <v>1217</v>
      </c>
      <c r="C19" s="18"/>
      <c r="D19" s="18"/>
      <c r="E19" s="18"/>
      <c r="F19" s="23"/>
    </row>
    <row r="20" spans="1:6" x14ac:dyDescent="0.3">
      <c r="A20" s="38" t="s">
        <v>1218</v>
      </c>
      <c r="B20" s="39" t="s">
        <v>1219</v>
      </c>
      <c r="C20" s="18"/>
      <c r="D20" s="18"/>
      <c r="E20" s="18"/>
      <c r="F20" s="23"/>
    </row>
    <row r="21" spans="1:6" ht="20.399999999999999" x14ac:dyDescent="0.3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3">
      <c r="A22" s="193" t="s">
        <v>951</v>
      </c>
      <c r="B22" s="194"/>
      <c r="C22" s="46">
        <v>12</v>
      </c>
      <c r="D22" s="46">
        <v>8</v>
      </c>
      <c r="E22" s="46">
        <v>2</v>
      </c>
      <c r="F22" s="46">
        <v>0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40">
        <v>0</v>
      </c>
    </row>
    <row r="26" spans="1:6" x14ac:dyDescent="0.3">
      <c r="A26" s="43" t="s">
        <v>109</v>
      </c>
      <c r="B26" s="17"/>
      <c r="C26" s="40">
        <v>0</v>
      </c>
    </row>
    <row r="27" spans="1:6" x14ac:dyDescent="0.3">
      <c r="A27" s="43" t="s">
        <v>1055</v>
      </c>
      <c r="B27" s="17"/>
      <c r="C27" s="40">
        <v>0</v>
      </c>
    </row>
    <row r="28" spans="1:6" x14ac:dyDescent="0.3">
      <c r="A28" s="193" t="s">
        <v>951</v>
      </c>
      <c r="B28" s="194"/>
      <c r="C28" s="46">
        <v>0</v>
      </c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0</v>
      </c>
    </row>
    <row r="33" spans="1:3" x14ac:dyDescent="0.3">
      <c r="A33" s="43" t="s">
        <v>1224</v>
      </c>
      <c r="B33" s="17"/>
      <c r="C33" s="40">
        <v>2</v>
      </c>
    </row>
    <row r="34" spans="1:3" x14ac:dyDescent="0.3">
      <c r="A34" s="43" t="s">
        <v>77</v>
      </c>
      <c r="B34" s="17"/>
      <c r="C34" s="40">
        <v>1</v>
      </c>
    </row>
    <row r="35" spans="1:3" x14ac:dyDescent="0.3">
      <c r="A35" s="193" t="s">
        <v>951</v>
      </c>
      <c r="B35" s="194"/>
      <c r="C35" s="46">
        <v>3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21</v>
      </c>
    </row>
    <row r="40" spans="1:3" x14ac:dyDescent="0.3">
      <c r="A40" s="43" t="s">
        <v>1227</v>
      </c>
      <c r="B40" s="17"/>
      <c r="C40" s="40">
        <v>3</v>
      </c>
    </row>
    <row r="41" spans="1:3" x14ac:dyDescent="0.3">
      <c r="A41" s="193" t="s">
        <v>951</v>
      </c>
      <c r="B41" s="194"/>
      <c r="C41" s="46">
        <v>24</v>
      </c>
    </row>
    <row r="42" spans="1:3" ht="15.9" customHeight="1" x14ac:dyDescent="0.3"/>
  </sheetData>
  <sheetProtection algorithmName="SHA-512" hashValue="StUv7NR7Qr3getHZiSR3aJi7PB1C4pdj20UXPMkVokq9BoFKTxBDBPwpYgGpze8nea6kwjcsneE/Zgu95KXU7g==" saltValue="FNF+I8URqcTZ7Bbq6bzvP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50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9" t="s">
        <v>1230</v>
      </c>
      <c r="B5" s="13" t="s">
        <v>1231</v>
      </c>
      <c r="C5" s="14">
        <v>1217</v>
      </c>
      <c r="D5" s="14">
        <v>871</v>
      </c>
      <c r="E5" s="15">
        <v>0.39724454649827801</v>
      </c>
    </row>
    <row r="6" spans="1:5" x14ac:dyDescent="0.3">
      <c r="A6" s="180"/>
      <c r="B6" s="13" t="s">
        <v>1232</v>
      </c>
      <c r="C6" s="14">
        <v>719</v>
      </c>
      <c r="D6" s="14">
        <v>344</v>
      </c>
      <c r="E6" s="15">
        <v>1.09011627906977</v>
      </c>
    </row>
    <row r="7" spans="1:5" x14ac:dyDescent="0.3">
      <c r="A7" s="181"/>
      <c r="B7" s="13" t="s">
        <v>1233</v>
      </c>
      <c r="C7" s="14">
        <v>171</v>
      </c>
      <c r="D7" s="14">
        <v>205</v>
      </c>
      <c r="E7" s="15">
        <v>-0.16585365853658501</v>
      </c>
    </row>
    <row r="8" spans="1:5" x14ac:dyDescent="0.3">
      <c r="A8" s="16"/>
    </row>
    <row r="9" spans="1:5" x14ac:dyDescent="0.3">
      <c r="A9" s="50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79" t="s">
        <v>1235</v>
      </c>
      <c r="B11" s="13" t="s">
        <v>1236</v>
      </c>
      <c r="C11" s="14">
        <v>8</v>
      </c>
      <c r="D11" s="14">
        <v>16</v>
      </c>
      <c r="E11" s="15">
        <v>-0.5</v>
      </c>
    </row>
    <row r="12" spans="1:5" x14ac:dyDescent="0.3">
      <c r="A12" s="180"/>
      <c r="B12" s="13" t="s">
        <v>1237</v>
      </c>
      <c r="C12" s="14">
        <v>0</v>
      </c>
      <c r="D12" s="14">
        <v>0</v>
      </c>
      <c r="E12" s="15">
        <v>0</v>
      </c>
    </row>
    <row r="13" spans="1:5" x14ac:dyDescent="0.3">
      <c r="A13" s="180"/>
      <c r="B13" s="13" t="s">
        <v>1238</v>
      </c>
      <c r="C13" s="14">
        <v>461</v>
      </c>
      <c r="D13" s="14">
        <v>464</v>
      </c>
      <c r="E13" s="15">
        <v>-6.4655172413793103E-3</v>
      </c>
    </row>
    <row r="14" spans="1:5" x14ac:dyDescent="0.3">
      <c r="A14" s="180"/>
      <c r="B14" s="13" t="s">
        <v>1239</v>
      </c>
      <c r="C14" s="14">
        <v>185</v>
      </c>
      <c r="D14" s="14">
        <v>121</v>
      </c>
      <c r="E14" s="15">
        <v>0.52892561983471098</v>
      </c>
    </row>
    <row r="15" spans="1:5" x14ac:dyDescent="0.3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1241</v>
      </c>
      <c r="C16" s="14">
        <v>4</v>
      </c>
      <c r="D16" s="14">
        <v>0</v>
      </c>
      <c r="E16" s="15">
        <v>4</v>
      </c>
    </row>
    <row r="17" spans="1:5" x14ac:dyDescent="0.3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1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50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80"/>
      <c r="B24" s="13" t="s">
        <v>1248</v>
      </c>
      <c r="C24" s="14">
        <v>34</v>
      </c>
      <c r="D24" s="14">
        <v>16</v>
      </c>
      <c r="E24" s="15">
        <v>1.125</v>
      </c>
    </row>
    <row r="25" spans="1:5" x14ac:dyDescent="0.3">
      <c r="A25" s="180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1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50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79" t="s">
        <v>1251</v>
      </c>
      <c r="B30" s="13" t="s">
        <v>1252</v>
      </c>
      <c r="C30" s="14">
        <v>8</v>
      </c>
      <c r="D30" s="14">
        <v>13</v>
      </c>
      <c r="E30" s="15">
        <v>-0.38461538461538503</v>
      </c>
    </row>
    <row r="31" spans="1:5" x14ac:dyDescent="0.3">
      <c r="A31" s="180"/>
      <c r="B31" s="13" t="s">
        <v>1253</v>
      </c>
      <c r="C31" s="14">
        <v>4</v>
      </c>
      <c r="D31" s="14">
        <v>6</v>
      </c>
      <c r="E31" s="15">
        <v>-0.33333333333333298</v>
      </c>
    </row>
    <row r="32" spans="1:5" x14ac:dyDescent="0.3">
      <c r="A32" s="181"/>
      <c r="B32" s="13" t="s">
        <v>1254</v>
      </c>
      <c r="C32" s="14">
        <v>3</v>
      </c>
      <c r="D32" s="14">
        <v>5</v>
      </c>
      <c r="E32" s="15">
        <v>-0.4</v>
      </c>
    </row>
  </sheetData>
  <sheetProtection algorithmName="SHA-512" hashValue="NkLgZ3Uv3EuacMDBzzQRx3jHC/arI33a+KgsUF1x+FQQP+s8RI/HYv8wX0r07rM7tLtab9vgtjMxCMCmdNz52A==" saltValue="iu9eM3D1z3T2m99wAClxg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50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9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80"/>
      <c r="B6" s="13" t="s">
        <v>1259</v>
      </c>
      <c r="C6" s="14">
        <v>7</v>
      </c>
      <c r="D6" s="14">
        <v>5</v>
      </c>
      <c r="E6" s="15">
        <v>0.4</v>
      </c>
    </row>
    <row r="7" spans="1:5" x14ac:dyDescent="0.3">
      <c r="A7" s="180"/>
      <c r="B7" s="13" t="s">
        <v>1260</v>
      </c>
      <c r="C7" s="14">
        <v>0</v>
      </c>
      <c r="D7" s="14">
        <v>0</v>
      </c>
      <c r="E7" s="15">
        <v>0</v>
      </c>
    </row>
    <row r="8" spans="1:5" x14ac:dyDescent="0.3">
      <c r="A8" s="180"/>
      <c r="B8" s="13" t="s">
        <v>1261</v>
      </c>
      <c r="C8" s="14">
        <v>6</v>
      </c>
      <c r="D8" s="14">
        <v>1</v>
      </c>
      <c r="E8" s="15">
        <v>5</v>
      </c>
    </row>
    <row r="9" spans="1:5" x14ac:dyDescent="0.3">
      <c r="A9" s="180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80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80"/>
      <c r="B11" s="13" t="s">
        <v>1264</v>
      </c>
      <c r="C11" s="14">
        <v>11</v>
      </c>
      <c r="D11" s="14">
        <v>21</v>
      </c>
      <c r="E11" s="15">
        <v>-0.476190476190476</v>
      </c>
    </row>
    <row r="12" spans="1:5" x14ac:dyDescent="0.3">
      <c r="A12" s="180"/>
      <c r="B12" s="13" t="s">
        <v>1265</v>
      </c>
      <c r="C12" s="14">
        <v>2</v>
      </c>
      <c r="D12" s="14">
        <v>1</v>
      </c>
      <c r="E12" s="15">
        <v>1</v>
      </c>
    </row>
    <row r="13" spans="1:5" x14ac:dyDescent="0.3">
      <c r="A13" s="180"/>
      <c r="B13" s="13" t="s">
        <v>1266</v>
      </c>
      <c r="C13" s="14">
        <v>1</v>
      </c>
      <c r="D13" s="14">
        <v>0</v>
      </c>
      <c r="E13" s="15">
        <v>1</v>
      </c>
    </row>
    <row r="14" spans="1:5" x14ac:dyDescent="0.3">
      <c r="A14" s="180"/>
      <c r="B14" s="13" t="s">
        <v>1267</v>
      </c>
      <c r="C14" s="14">
        <v>0</v>
      </c>
      <c r="D14" s="14">
        <v>0</v>
      </c>
      <c r="E14" s="15">
        <v>0</v>
      </c>
    </row>
    <row r="15" spans="1:5" x14ac:dyDescent="0.3">
      <c r="A15" s="180"/>
      <c r="B15" s="13" t="s">
        <v>1268</v>
      </c>
      <c r="C15" s="14">
        <v>0</v>
      </c>
      <c r="D15" s="14">
        <v>1</v>
      </c>
      <c r="E15" s="15">
        <v>-1</v>
      </c>
    </row>
    <row r="16" spans="1:5" x14ac:dyDescent="0.3">
      <c r="A16" s="181"/>
      <c r="B16" s="13" t="s">
        <v>106</v>
      </c>
      <c r="C16" s="14">
        <v>22</v>
      </c>
      <c r="D16" s="14">
        <v>16</v>
      </c>
      <c r="E16" s="15">
        <v>0.375</v>
      </c>
    </row>
  </sheetData>
  <sheetProtection algorithmName="SHA-512" hashValue="Kw5Q6q/hOaOKjTLPIw2MPTSiwBgIIkVq7A2CKterAyaR3yN5QaMl7OeuetwQ/4xHOgLmFJmaMoRr4Qq295QGsw==" saltValue="pk1pEtBV+04Bq5NsbJj9Z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9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2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3">
      <c r="A5" s="180"/>
      <c r="B5" s="53" t="s">
        <v>1023</v>
      </c>
      <c r="C5" s="54">
        <v>13</v>
      </c>
      <c r="D5" s="54">
        <v>0</v>
      </c>
      <c r="E5" s="54">
        <v>15</v>
      </c>
      <c r="F5" s="54">
        <v>47</v>
      </c>
      <c r="G5" s="54">
        <v>0</v>
      </c>
      <c r="H5" s="54">
        <v>28</v>
      </c>
      <c r="I5" s="54">
        <v>0</v>
      </c>
      <c r="J5" s="54">
        <v>1</v>
      </c>
      <c r="K5" s="54">
        <v>0</v>
      </c>
      <c r="L5" s="55">
        <v>0</v>
      </c>
    </row>
    <row r="6" spans="1:12" x14ac:dyDescent="0.3">
      <c r="A6" s="180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1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3">
      <c r="A7" s="181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3">
      <c r="A8" s="179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3">
      <c r="A9" s="180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3">
      <c r="A10" s="180"/>
      <c r="B10" s="53" t="s">
        <v>1287</v>
      </c>
      <c r="C10" s="54">
        <v>6</v>
      </c>
      <c r="D10" s="54">
        <v>0</v>
      </c>
      <c r="E10" s="54">
        <v>5</v>
      </c>
      <c r="F10" s="54">
        <v>0</v>
      </c>
      <c r="G10" s="54">
        <v>0</v>
      </c>
      <c r="H10" s="54">
        <v>6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3">
      <c r="A11" s="180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3">
      <c r="A12" s="180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3">
      <c r="A13" s="180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3">
      <c r="A14" s="180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3">
      <c r="A15" s="180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3">
      <c r="A16" s="180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3">
      <c r="A17" s="180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3">
      <c r="A18" s="180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3">
      <c r="A19" s="180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3">
      <c r="A20" s="180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3">
      <c r="A21" s="180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3">
      <c r="A22" s="180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x14ac:dyDescent="0.3">
      <c r="A23" s="180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3">
      <c r="A24" s="180"/>
      <c r="B24" s="53" t="s">
        <v>1301</v>
      </c>
      <c r="C24" s="54">
        <v>2</v>
      </c>
      <c r="D24" s="54">
        <v>0</v>
      </c>
      <c r="E24" s="54">
        <v>1</v>
      </c>
      <c r="F24" s="54">
        <v>0</v>
      </c>
      <c r="G24" s="54">
        <v>0</v>
      </c>
      <c r="H24" s="54">
        <v>1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3">
      <c r="A25" s="180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3">
      <c r="A26" s="180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3">
      <c r="A27" s="180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3">
      <c r="A28" s="180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3">
      <c r="A29" s="180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3">
      <c r="A30" s="180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3">
      <c r="A31" s="180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3">
      <c r="A32" s="180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3">
      <c r="A33" s="180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3">
      <c r="A34" s="180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3">
      <c r="A35" s="180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3">
      <c r="A36" s="180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3">
      <c r="A37" s="180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3">
      <c r="A38" s="180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3">
      <c r="A39" s="180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3">
      <c r="A40" s="180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3">
      <c r="A41" s="180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3">
      <c r="A42" s="180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1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3">
      <c r="A43" s="180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3">
      <c r="A44" s="180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3">
      <c r="A45" s="180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3">
      <c r="A46" s="180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3">
      <c r="A47" s="180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3">
      <c r="A48" s="180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3">
      <c r="A49" s="180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3">
      <c r="A50" s="180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3">
      <c r="A51" s="180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3">
      <c r="A52" s="180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3">
      <c r="A53" s="180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3">
      <c r="A54" s="180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3">
      <c r="A55" s="180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3">
      <c r="A56" s="180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3">
      <c r="A57" s="180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3">
      <c r="A58" s="180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3">
      <c r="A59" s="180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3">
      <c r="A60" s="180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3">
      <c r="A61" s="180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3">
      <c r="A62" s="180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3">
      <c r="A63" s="180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3">
      <c r="A64" s="180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3">
      <c r="A65" s="180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3">
      <c r="A66" s="180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3">
      <c r="A67" s="180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3">
      <c r="A68" s="180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3">
      <c r="A69" s="180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3">
      <c r="A70" s="180"/>
      <c r="B70" s="53" t="s">
        <v>1347</v>
      </c>
      <c r="C70" s="54">
        <v>1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3">
      <c r="A71" s="180"/>
      <c r="B71" s="53" t="s">
        <v>1348</v>
      </c>
      <c r="C71" s="54">
        <v>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3">
      <c r="A72" s="180"/>
      <c r="B72" s="53" t="s">
        <v>1349</v>
      </c>
      <c r="C72" s="54">
        <v>0</v>
      </c>
      <c r="D72" s="54">
        <v>0</v>
      </c>
      <c r="E72" s="54">
        <v>0</v>
      </c>
      <c r="F72" s="54">
        <v>46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3">
      <c r="A73" s="180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3">
      <c r="A74" s="180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3">
      <c r="A75" s="180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3">
      <c r="A76" s="180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3">
      <c r="A77" s="180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3">
      <c r="A78" s="180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3">
      <c r="A79" s="180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3">
      <c r="A80" s="180"/>
      <c r="B80" s="53" t="s">
        <v>1357</v>
      </c>
      <c r="C80" s="54">
        <v>0</v>
      </c>
      <c r="D80" s="54">
        <v>0</v>
      </c>
      <c r="E80" s="54">
        <v>1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3">
      <c r="A81" s="180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3">
      <c r="A82" s="180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3">
      <c r="A83" s="180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3">
      <c r="A84" s="180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3">
      <c r="A85" s="180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3">
      <c r="A86" s="180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3">
      <c r="A87" s="180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3">
      <c r="A88" s="180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1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3">
      <c r="A89" s="180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3">
      <c r="A90" s="180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3">
      <c r="A91" s="180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3">
      <c r="A92" s="180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3">
      <c r="A93" s="180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3">
      <c r="A94" s="180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3">
      <c r="A95" s="180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3">
      <c r="A96" s="180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3">
      <c r="A97" s="180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3">
      <c r="A98" s="180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3">
      <c r="A99" s="180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3">
      <c r="A100" s="180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3">
      <c r="A101" s="180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3">
      <c r="A102" s="180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3">
      <c r="A103" s="180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3">
      <c r="A104" s="180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3">
      <c r="A105" s="180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3">
      <c r="A106" s="180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3">
      <c r="A107" s="180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3">
      <c r="A108" s="180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3">
      <c r="A109" s="180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3">
      <c r="A110" s="180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3">
      <c r="A111" s="180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3">
      <c r="A112" s="180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3">
      <c r="A113" s="180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3">
      <c r="A114" s="180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3">
      <c r="A115" s="180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3">
      <c r="A116" s="180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3">
      <c r="A117" s="180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3">
      <c r="A118" s="180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3">
      <c r="A119" s="180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3">
      <c r="A120" s="180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3">
      <c r="A121" s="180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3">
      <c r="A122" s="180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3">
      <c r="A123" s="180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3">
      <c r="A124" s="180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3">
      <c r="A125" s="180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3">
      <c r="A126" s="180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3">
      <c r="A127" s="180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3">
      <c r="A128" s="180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3">
      <c r="A129" s="180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1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3">
      <c r="A130" s="180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3">
      <c r="A131" s="180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3">
      <c r="A132" s="180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3">
      <c r="A133" s="180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3">
      <c r="A134" s="180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3">
      <c r="A135" s="180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3">
      <c r="A136" s="180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3">
      <c r="A137" s="180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3">
      <c r="A138" s="180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3">
      <c r="A139" s="180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3">
      <c r="A140" s="180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3">
      <c r="A141" s="180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3">
      <c r="A142" s="180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3">
      <c r="A143" s="180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3">
      <c r="A144" s="180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3">
      <c r="A145" s="180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3">
      <c r="A146" s="180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3">
      <c r="A147" s="180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3">
      <c r="A148" s="180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3">
      <c r="A149" s="180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3">
      <c r="A150" s="180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3">
      <c r="A151" s="180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3">
      <c r="A152" s="180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3">
      <c r="A153" s="180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3">
      <c r="A154" s="180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3">
      <c r="A155" s="180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3">
      <c r="A156" s="180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3">
      <c r="A157" s="180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3">
      <c r="A158" s="180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3">
      <c r="A159" s="180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3">
      <c r="A160" s="180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3">
      <c r="A161" s="180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3">
      <c r="A162" s="180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3">
      <c r="A163" s="180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3">
      <c r="A164" s="180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3">
      <c r="A165" s="180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3">
      <c r="A166" s="180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3">
      <c r="A167" s="180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3">
      <c r="A168" s="180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3">
      <c r="A169" s="180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3">
      <c r="A170" s="180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3">
      <c r="A171" s="180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3">
      <c r="A172" s="180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3">
      <c r="A173" s="180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3">
      <c r="A174" s="180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3">
      <c r="A175" s="180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3">
      <c r="A176" s="180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3">
      <c r="A177" s="180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3">
      <c r="A178" s="180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3">
      <c r="A179" s="180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3">
      <c r="A180" s="180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3">
      <c r="A181" s="180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3">
      <c r="A182" s="180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3">
      <c r="A183" s="180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3">
      <c r="A184" s="180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3">
      <c r="A185" s="180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3">
      <c r="A186" s="180"/>
      <c r="B186" s="53" t="s">
        <v>1463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2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3">
      <c r="A187" s="180"/>
      <c r="B187" s="53" t="s">
        <v>1464</v>
      </c>
      <c r="C187" s="54">
        <v>3</v>
      </c>
      <c r="D187" s="54">
        <v>0</v>
      </c>
      <c r="E187" s="54">
        <v>6</v>
      </c>
      <c r="F187" s="54">
        <v>1</v>
      </c>
      <c r="G187" s="54">
        <v>0</v>
      </c>
      <c r="H187" s="54">
        <v>14</v>
      </c>
      <c r="I187" s="54">
        <v>0</v>
      </c>
      <c r="J187" s="54">
        <v>1</v>
      </c>
      <c r="K187" s="54">
        <v>0</v>
      </c>
      <c r="L187" s="55">
        <v>0</v>
      </c>
    </row>
    <row r="188" spans="1:12" x14ac:dyDescent="0.3">
      <c r="A188" s="180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3">
      <c r="A189" s="180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3">
      <c r="A190" s="180"/>
      <c r="B190" s="53" t="s">
        <v>1467</v>
      </c>
      <c r="C190" s="54">
        <v>0</v>
      </c>
      <c r="D190" s="54">
        <v>0</v>
      </c>
      <c r="E190" s="54">
        <v>1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3">
      <c r="A191" s="180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3">
      <c r="A192" s="180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3">
      <c r="A193" s="180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3">
      <c r="A194" s="180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3">
      <c r="A195" s="180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3">
      <c r="A196" s="180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3">
      <c r="A197" s="180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3">
      <c r="A198" s="180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3">
      <c r="A199" s="180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3">
      <c r="A200" s="180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3">
      <c r="A201" s="180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3">
      <c r="A202" s="180"/>
      <c r="B202" s="53" t="s">
        <v>1479</v>
      </c>
      <c r="C202" s="54">
        <v>0</v>
      </c>
      <c r="D202" s="54">
        <v>0</v>
      </c>
      <c r="E202" s="54">
        <v>1</v>
      </c>
      <c r="F202" s="54">
        <v>0</v>
      </c>
      <c r="G202" s="54">
        <v>0</v>
      </c>
      <c r="H202" s="54">
        <v>2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3">
      <c r="A203" s="180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3">
      <c r="A204" s="180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3">
      <c r="A205" s="180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3">
      <c r="A206" s="180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3">
      <c r="A207" s="180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3">
      <c r="A208" s="180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3">
      <c r="A209" s="180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3">
      <c r="A210" s="180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3">
      <c r="A211" s="180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3">
      <c r="A212" s="180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x14ac:dyDescent="0.3">
      <c r="A213" s="180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3">
      <c r="A214" s="180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3">
      <c r="A215" s="180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3">
      <c r="A216" s="180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3">
      <c r="A217" s="180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3">
      <c r="A218" s="180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3">
      <c r="A219" s="180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3">
      <c r="A220" s="180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3">
      <c r="A221" s="180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3">
      <c r="A222" s="180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3">
      <c r="A223" s="180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3">
      <c r="A224" s="180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3">
      <c r="A225" s="180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3">
      <c r="A226" s="180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3">
      <c r="A227" s="180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3">
      <c r="A228" s="180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3">
      <c r="A229" s="180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3">
      <c r="A230" s="180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3">
      <c r="A231" s="180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3">
      <c r="A232" s="180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3">
      <c r="A233" s="180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3">
      <c r="A234" s="180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3">
      <c r="A235" s="180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3">
      <c r="A236" s="180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3">
      <c r="A237" s="180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3">
      <c r="A238" s="180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3">
      <c r="A239" s="180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3">
      <c r="A240" s="180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3">
      <c r="A241" s="180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3">
      <c r="A242" s="180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3">
      <c r="A243" s="180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3">
      <c r="A244" s="180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3">
      <c r="A245" s="180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3">
      <c r="A246" s="180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3">
      <c r="A247" s="180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3">
      <c r="A248" s="180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3">
      <c r="A249" s="180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3">
      <c r="A250" s="180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3">
      <c r="A251" s="180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3">
      <c r="A252" s="180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3">
      <c r="A253" s="180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3">
      <c r="A254" s="180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3">
      <c r="A255" s="180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3">
      <c r="A256" s="180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3">
      <c r="A257" s="180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3">
      <c r="A258" s="180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3">
      <c r="A259" s="181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3">
      <c r="A260" s="179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3">
      <c r="A261" s="180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3">
      <c r="A262" s="180"/>
      <c r="B262" s="53" t="s">
        <v>1540</v>
      </c>
      <c r="C262" s="54">
        <v>13</v>
      </c>
      <c r="D262" s="54">
        <v>0</v>
      </c>
      <c r="E262" s="54">
        <v>2</v>
      </c>
      <c r="F262" s="54">
        <v>42</v>
      </c>
      <c r="G262" s="54">
        <v>0</v>
      </c>
      <c r="H262" s="54">
        <v>29</v>
      </c>
      <c r="I262" s="54">
        <v>0</v>
      </c>
      <c r="J262" s="54">
        <v>1</v>
      </c>
      <c r="K262" s="54">
        <v>0</v>
      </c>
      <c r="L262" s="55">
        <v>11</v>
      </c>
    </row>
    <row r="263" spans="1:12" x14ac:dyDescent="0.3">
      <c r="A263" s="180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1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3">
      <c r="A264" s="180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3">
      <c r="A265" s="180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3">
      <c r="A266" s="180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3">
      <c r="A267" s="180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1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3">
      <c r="A268" s="180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3">
      <c r="A269" s="180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3">
      <c r="A270" s="180"/>
      <c r="B270" s="53" t="s">
        <v>1548</v>
      </c>
      <c r="C270" s="54">
        <v>0</v>
      </c>
      <c r="D270" s="54">
        <v>0</v>
      </c>
      <c r="E270" s="54">
        <v>1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3">
      <c r="A271" s="180"/>
      <c r="B271" s="53" t="s">
        <v>961</v>
      </c>
      <c r="C271" s="54">
        <v>0</v>
      </c>
      <c r="D271" s="54">
        <v>0</v>
      </c>
      <c r="E271" s="54">
        <v>5</v>
      </c>
      <c r="F271" s="54">
        <v>1</v>
      </c>
      <c r="G271" s="54">
        <v>0</v>
      </c>
      <c r="H271" s="54">
        <v>2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3">
      <c r="A272" s="180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3">
      <c r="A273" s="180"/>
      <c r="B273" s="53" t="s">
        <v>1550</v>
      </c>
      <c r="C273" s="54">
        <v>0</v>
      </c>
      <c r="D273" s="54">
        <v>0</v>
      </c>
      <c r="E273" s="54">
        <v>1</v>
      </c>
      <c r="F273" s="54">
        <v>0</v>
      </c>
      <c r="G273" s="54">
        <v>0</v>
      </c>
      <c r="H273" s="54">
        <v>0</v>
      </c>
      <c r="I273" s="54">
        <v>0</v>
      </c>
      <c r="J273" s="54">
        <v>1</v>
      </c>
      <c r="K273" s="54">
        <v>0</v>
      </c>
      <c r="L273" s="55">
        <v>0</v>
      </c>
    </row>
    <row r="274" spans="1:12" x14ac:dyDescent="0.3">
      <c r="A274" s="180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2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3">
      <c r="A275" s="180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3">
      <c r="A276" s="180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3">
      <c r="A277" s="180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3">
      <c r="A278" s="180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2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3">
      <c r="A279" s="180"/>
      <c r="B279" s="53" t="s">
        <v>1556</v>
      </c>
      <c r="C279" s="54">
        <v>0</v>
      </c>
      <c r="D279" s="54">
        <v>0</v>
      </c>
      <c r="E279" s="54">
        <v>1</v>
      </c>
      <c r="F279" s="54">
        <v>1</v>
      </c>
      <c r="G279" s="54">
        <v>0</v>
      </c>
      <c r="H279" s="54">
        <v>2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3">
      <c r="A280" s="180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3">
      <c r="A281" s="180"/>
      <c r="B281" s="53" t="s">
        <v>1558</v>
      </c>
      <c r="C281" s="54">
        <v>0</v>
      </c>
      <c r="D281" s="54">
        <v>0</v>
      </c>
      <c r="E281" s="54">
        <v>1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3">
      <c r="A282" s="180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3">
      <c r="A283" s="180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3">
      <c r="A284" s="180"/>
      <c r="B284" s="53" t="s">
        <v>1561</v>
      </c>
      <c r="C284" s="54">
        <v>0</v>
      </c>
      <c r="D284" s="54">
        <v>0</v>
      </c>
      <c r="E284" s="54">
        <v>0</v>
      </c>
      <c r="F284" s="54">
        <v>2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3">
      <c r="A285" s="180"/>
      <c r="B285" s="53" t="s">
        <v>921</v>
      </c>
      <c r="C285" s="54">
        <v>0</v>
      </c>
      <c r="D285" s="54">
        <v>0</v>
      </c>
      <c r="E285" s="54">
        <v>1</v>
      </c>
      <c r="F285" s="54">
        <v>27</v>
      </c>
      <c r="G285" s="54">
        <v>0</v>
      </c>
      <c r="H285" s="54">
        <v>2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3">
      <c r="A286" s="180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3">
      <c r="A287" s="180"/>
      <c r="B287" s="53" t="s">
        <v>1562</v>
      </c>
      <c r="C287" s="54">
        <v>0</v>
      </c>
      <c r="D287" s="54">
        <v>0</v>
      </c>
      <c r="E287" s="54">
        <v>3</v>
      </c>
      <c r="F287" s="54">
        <v>3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3">
      <c r="A288" s="180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3">
      <c r="A289" s="180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3">
      <c r="A290" s="180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x14ac:dyDescent="0.3">
      <c r="A291" s="180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3">
      <c r="A292" s="181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3">
      <c r="A293" s="179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3">
      <c r="A294" s="180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17</v>
      </c>
      <c r="I294" s="54">
        <v>0</v>
      </c>
      <c r="J294" s="54">
        <v>0</v>
      </c>
      <c r="K294" s="54">
        <v>0</v>
      </c>
      <c r="L294" s="55">
        <v>0</v>
      </c>
    </row>
    <row r="295" spans="1:12" ht="20.399999999999999" x14ac:dyDescent="0.3">
      <c r="A295" s="180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2</v>
      </c>
      <c r="I295" s="54">
        <v>0</v>
      </c>
      <c r="J295" s="54">
        <v>0</v>
      </c>
      <c r="K295" s="54">
        <v>0</v>
      </c>
      <c r="L295" s="55">
        <v>0</v>
      </c>
    </row>
    <row r="296" spans="1:12" ht="20.399999999999999" x14ac:dyDescent="0.3">
      <c r="A296" s="180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0.399999999999999" x14ac:dyDescent="0.3">
      <c r="A297" s="180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9</v>
      </c>
      <c r="I297" s="54">
        <v>0</v>
      </c>
      <c r="J297" s="54">
        <v>0</v>
      </c>
      <c r="K297" s="54">
        <v>0</v>
      </c>
      <c r="L297" s="55">
        <v>0</v>
      </c>
    </row>
    <row r="298" spans="1:12" ht="20.399999999999999" x14ac:dyDescent="0.3">
      <c r="A298" s="180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2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3">
      <c r="A299" s="180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1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3">
      <c r="A300" s="180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40.799999999999997" x14ac:dyDescent="0.3">
      <c r="A301" s="180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2</v>
      </c>
      <c r="I301" s="54">
        <v>0</v>
      </c>
      <c r="J301" s="54">
        <v>0</v>
      </c>
      <c r="K301" s="54">
        <v>0</v>
      </c>
      <c r="L301" s="55">
        <v>0</v>
      </c>
    </row>
    <row r="302" spans="1:12" ht="30.6" x14ac:dyDescent="0.3">
      <c r="A302" s="180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1</v>
      </c>
      <c r="I302" s="54">
        <v>0</v>
      </c>
      <c r="J302" s="54">
        <v>0</v>
      </c>
      <c r="K302" s="54">
        <v>0</v>
      </c>
      <c r="L302" s="55">
        <v>0</v>
      </c>
    </row>
    <row r="303" spans="1:12" ht="20.399999999999999" x14ac:dyDescent="0.3">
      <c r="A303" s="180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5">
        <v>0</v>
      </c>
    </row>
    <row r="304" spans="1:12" ht="20.399999999999999" x14ac:dyDescent="0.3">
      <c r="A304" s="180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1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3">
      <c r="A305" s="180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3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3">
      <c r="A306" s="180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3">
      <c r="A307" s="181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IdAeGC/Y6CZ5QpbLObqRagWEyyBD7Bof11kO3FS/yGbXOj25AP7cZo35YV/z13F1TVT9IO/eikH1JqBSoAZgvw==" saltValue="Q5xIgduOtO8q3eKo7PlmF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8</v>
      </c>
      <c r="D5" s="45">
        <v>28</v>
      </c>
      <c r="E5" s="57">
        <v>-0.71428571428571397</v>
      </c>
    </row>
    <row r="6" spans="1:5" ht="20.399999999999999" x14ac:dyDescent="0.3">
      <c r="A6" s="38" t="s">
        <v>1587</v>
      </c>
      <c r="B6" s="44" t="s">
        <v>1588</v>
      </c>
      <c r="C6" s="18"/>
      <c r="D6" s="18"/>
      <c r="E6" s="57">
        <v>0</v>
      </c>
    </row>
    <row r="7" spans="1:5" ht="20.399999999999999" x14ac:dyDescent="0.3">
      <c r="A7" s="38" t="s">
        <v>1585</v>
      </c>
      <c r="B7" s="44" t="s">
        <v>1589</v>
      </c>
      <c r="C7" s="45">
        <v>5</v>
      </c>
      <c r="D7" s="45">
        <v>17</v>
      </c>
      <c r="E7" s="57">
        <v>-0.70588235294117596</v>
      </c>
    </row>
    <row r="8" spans="1:5" ht="20.399999999999999" x14ac:dyDescent="0.3">
      <c r="A8" s="38" t="s">
        <v>1587</v>
      </c>
      <c r="B8" s="44" t="s">
        <v>1590</v>
      </c>
      <c r="C8" s="18"/>
      <c r="D8" s="18"/>
      <c r="E8" s="57">
        <v>0</v>
      </c>
    </row>
    <row r="9" spans="1:5" ht="20.399999999999999" x14ac:dyDescent="0.3">
      <c r="A9" s="38" t="s">
        <v>1585</v>
      </c>
      <c r="B9" s="44" t="s">
        <v>1591</v>
      </c>
      <c r="C9" s="18"/>
      <c r="D9" s="45">
        <v>0</v>
      </c>
      <c r="E9" s="57">
        <v>0</v>
      </c>
    </row>
    <row r="10" spans="1:5" ht="20.399999999999999" x14ac:dyDescent="0.3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3">
      <c r="A11" s="38" t="s">
        <v>1593</v>
      </c>
      <c r="B11" s="17"/>
      <c r="C11" s="45">
        <v>51</v>
      </c>
      <c r="D11" s="45">
        <v>148</v>
      </c>
      <c r="E11" s="57">
        <v>-0.65540540540540504</v>
      </c>
    </row>
    <row r="12" spans="1:5" x14ac:dyDescent="0.3">
      <c r="A12" s="38" t="s">
        <v>1594</v>
      </c>
      <c r="B12" s="17"/>
      <c r="C12" s="18"/>
      <c r="D12" s="18"/>
      <c r="E12" s="57">
        <v>0</v>
      </c>
    </row>
    <row r="13" spans="1:5" x14ac:dyDescent="0.3">
      <c r="A13" s="195" t="s">
        <v>1595</v>
      </c>
      <c r="B13" s="44" t="s">
        <v>1596</v>
      </c>
      <c r="C13" s="45">
        <v>1</v>
      </c>
      <c r="D13" s="18"/>
      <c r="E13" s="57">
        <v>0</v>
      </c>
    </row>
    <row r="14" spans="1:5" x14ac:dyDescent="0.3">
      <c r="A14" s="197"/>
      <c r="B14" s="44" t="s">
        <v>1597</v>
      </c>
      <c r="C14" s="45">
        <v>6</v>
      </c>
      <c r="D14" s="18"/>
      <c r="E14" s="57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3">
      <c r="A17" s="198" t="s">
        <v>1599</v>
      </c>
      <c r="B17" s="44" t="s">
        <v>1600</v>
      </c>
      <c r="C17" s="18"/>
      <c r="D17" s="18"/>
      <c r="E17" s="23"/>
    </row>
    <row r="18" spans="1:5" x14ac:dyDescent="0.3">
      <c r="A18" s="199"/>
      <c r="B18" s="44" t="s">
        <v>1601</v>
      </c>
      <c r="C18" s="45">
        <v>42</v>
      </c>
      <c r="D18" s="45">
        <v>69</v>
      </c>
      <c r="E18" s="40">
        <v>5</v>
      </c>
    </row>
    <row r="19" spans="1:5" x14ac:dyDescent="0.3">
      <c r="A19" s="199"/>
      <c r="B19" s="44" t="s">
        <v>1602</v>
      </c>
      <c r="C19" s="18"/>
      <c r="D19" s="18"/>
      <c r="E19" s="23"/>
    </row>
    <row r="20" spans="1:5" x14ac:dyDescent="0.3">
      <c r="A20" s="199"/>
      <c r="B20" s="44" t="s">
        <v>1603</v>
      </c>
      <c r="C20" s="18"/>
      <c r="D20" s="18"/>
      <c r="E20" s="23"/>
    </row>
    <row r="21" spans="1:5" x14ac:dyDescent="0.3">
      <c r="A21" s="199"/>
      <c r="B21" s="44" t="s">
        <v>1604</v>
      </c>
      <c r="C21" s="18"/>
      <c r="D21" s="18"/>
      <c r="E21" s="23"/>
    </row>
    <row r="22" spans="1:5" x14ac:dyDescent="0.3">
      <c r="A22" s="199"/>
      <c r="B22" s="44" t="s">
        <v>975</v>
      </c>
      <c r="C22" s="45">
        <v>469</v>
      </c>
      <c r="D22" s="45">
        <v>649</v>
      </c>
      <c r="E22" s="40">
        <v>0</v>
      </c>
    </row>
    <row r="23" spans="1:5" x14ac:dyDescent="0.3">
      <c r="A23" s="199"/>
      <c r="B23" s="44" t="s">
        <v>1605</v>
      </c>
      <c r="C23" s="45">
        <v>1</v>
      </c>
      <c r="D23" s="45">
        <v>1</v>
      </c>
      <c r="E23" s="40">
        <v>1</v>
      </c>
    </row>
    <row r="24" spans="1:5" x14ac:dyDescent="0.3">
      <c r="A24" s="199"/>
      <c r="B24" s="44" t="s">
        <v>1606</v>
      </c>
      <c r="C24" s="18"/>
      <c r="D24" s="18"/>
      <c r="E24" s="23"/>
    </row>
    <row r="25" spans="1:5" x14ac:dyDescent="0.3">
      <c r="A25" s="199"/>
      <c r="B25" s="44" t="s">
        <v>1607</v>
      </c>
      <c r="C25" s="45">
        <v>2</v>
      </c>
      <c r="D25" s="45">
        <v>15</v>
      </c>
      <c r="E25" s="40">
        <v>1</v>
      </c>
    </row>
    <row r="26" spans="1:5" x14ac:dyDescent="0.3">
      <c r="A26" s="199"/>
      <c r="B26" s="44" t="s">
        <v>1608</v>
      </c>
      <c r="C26" s="45">
        <v>54</v>
      </c>
      <c r="D26" s="45">
        <v>177</v>
      </c>
      <c r="E26" s="40">
        <v>1</v>
      </c>
    </row>
    <row r="27" spans="1:5" x14ac:dyDescent="0.3">
      <c r="A27" s="199"/>
      <c r="B27" s="44" t="s">
        <v>1609</v>
      </c>
      <c r="C27" s="18"/>
      <c r="D27" s="18"/>
      <c r="E27" s="23"/>
    </row>
    <row r="28" spans="1:5" x14ac:dyDescent="0.3">
      <c r="A28" s="199"/>
      <c r="B28" s="44" t="s">
        <v>1610</v>
      </c>
      <c r="C28" s="18"/>
      <c r="D28" s="18"/>
      <c r="E28" s="23"/>
    </row>
    <row r="29" spans="1:5" x14ac:dyDescent="0.3">
      <c r="A29" s="199"/>
      <c r="B29" s="44" t="s">
        <v>1611</v>
      </c>
      <c r="C29" s="18"/>
      <c r="D29" s="18"/>
      <c r="E29" s="23"/>
    </row>
    <row r="30" spans="1:5" x14ac:dyDescent="0.3">
      <c r="A30" s="200"/>
      <c r="B30" s="44" t="s">
        <v>1612</v>
      </c>
      <c r="C30" s="18"/>
      <c r="D30" s="18"/>
      <c r="E30" s="23"/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phyErPBGzJSJNxV9ZbcMfQj20K5ynsmAJt3Za4EHUpITJxkkBY2J4GRQNI2tjJcVpR5jLlBAl0RgbSuYAROHSA==" saltValue="QhTSt/Quk9ycEB7mJUdIw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444CD-4AC0-424D-806B-64687CB33798}">
  <dimension ref="A1:CO66"/>
  <sheetViews>
    <sheetView showGridLines="0" workbookViewId="0">
      <selection activeCell="C23" sqref="C23"/>
    </sheetView>
  </sheetViews>
  <sheetFormatPr baseColWidth="10" defaultColWidth="11.44140625" defaultRowHeight="13.2" x14ac:dyDescent="0.3"/>
  <cols>
    <col min="1" max="1" width="2.6640625" style="108" customWidth="1"/>
    <col min="2" max="2" width="4.44140625" style="108" customWidth="1"/>
    <col min="3" max="3" width="18.6640625" style="108" customWidth="1"/>
    <col min="4" max="4" width="36.44140625" style="108" customWidth="1"/>
    <col min="5" max="5" width="18.6640625" style="108" customWidth="1"/>
    <col min="6" max="6" width="7.44140625" style="108" customWidth="1"/>
    <col min="7" max="7" width="2.6640625" style="108" customWidth="1"/>
    <col min="8" max="8" width="10.109375" style="108" customWidth="1"/>
    <col min="9" max="13" width="11.44140625" style="108"/>
    <col min="14" max="14" width="5.5546875" style="108" customWidth="1"/>
    <col min="15" max="15" width="11" style="108" customWidth="1"/>
    <col min="16" max="16" width="2.6640625" style="108" customWidth="1"/>
    <col min="17" max="17" width="11.44140625" style="108"/>
    <col min="18" max="19" width="12.88671875" style="108" customWidth="1"/>
    <col min="20" max="23" width="11.44140625" style="108"/>
    <col min="24" max="24" width="2.6640625" style="108" customWidth="1"/>
    <col min="25" max="25" width="6.33203125" style="108" customWidth="1"/>
    <col min="26" max="29" width="13.88671875" style="108" customWidth="1"/>
    <col min="30" max="30" width="11.44140625" style="108"/>
    <col min="31" max="31" width="9.44140625" style="108" customWidth="1"/>
    <col min="32" max="32" width="2.6640625" style="108" customWidth="1"/>
    <col min="33" max="38" width="11.44140625" style="108"/>
    <col min="39" max="39" width="14.5546875" style="108" customWidth="1"/>
    <col min="40" max="40" width="2.6640625" style="108" customWidth="1"/>
    <col min="41" max="41" width="11.44140625" style="108"/>
    <col min="42" max="44" width="19.33203125" style="108" customWidth="1"/>
    <col min="45" max="45" width="14.88671875" style="108" customWidth="1"/>
    <col min="46" max="46" width="2.6640625" style="108" customWidth="1"/>
    <col min="47" max="47" width="7" style="108" customWidth="1"/>
    <col min="48" max="48" width="14" style="108" customWidth="1"/>
    <col min="49" max="53" width="11.44140625" style="108"/>
    <col min="54" max="54" width="5.44140625" style="108" customWidth="1"/>
    <col min="55" max="55" width="2.6640625" style="108" customWidth="1"/>
    <col min="56" max="56" width="11.44140625" style="108"/>
    <col min="57" max="59" width="13.88671875" style="108" customWidth="1"/>
    <col min="60" max="60" width="11.44140625" style="108"/>
    <col min="61" max="61" width="19.33203125" style="108" customWidth="1"/>
    <col min="62" max="62" width="2.6640625" style="108" customWidth="1"/>
    <col min="63" max="63" width="7.109375" style="108" customWidth="1"/>
    <col min="64" max="65" width="6.5546875" style="108" customWidth="1"/>
    <col min="66" max="66" width="9" style="108" customWidth="1"/>
    <col min="67" max="67" width="7.109375" style="108" bestFit="1" customWidth="1"/>
    <col min="68" max="68" width="7" style="108" customWidth="1"/>
    <col min="69" max="69" width="8.6640625" style="108" customWidth="1"/>
    <col min="70" max="70" width="6.6640625" style="108" customWidth="1"/>
    <col min="71" max="71" width="9" style="108" customWidth="1"/>
    <col min="72" max="73" width="6.109375" style="108" customWidth="1"/>
    <col min="74" max="74" width="6.6640625" style="108" customWidth="1"/>
    <col min="75" max="75" width="2.6640625" style="108" customWidth="1"/>
    <col min="76" max="76" width="21.109375" style="108" customWidth="1"/>
    <col min="77" max="80" width="11.44140625" style="108"/>
    <col min="81" max="81" width="16.44140625" style="108" customWidth="1"/>
    <col min="82" max="82" width="2.6640625" style="108" customWidth="1"/>
    <col min="83" max="83" width="17" style="108" customWidth="1"/>
    <col min="84" max="85" width="21.109375" style="108" customWidth="1"/>
    <col min="86" max="88" width="11.44140625" style="108"/>
    <col min="89" max="89" width="2.6640625" style="108" customWidth="1"/>
    <col min="90" max="90" width="15.109375" style="108" customWidth="1"/>
    <col min="91" max="91" width="8.33203125" style="108" customWidth="1"/>
    <col min="92" max="92" width="23.44140625" style="108" customWidth="1"/>
    <col min="93" max="93" width="14.88671875" style="108" customWidth="1"/>
    <col min="94" max="94" width="18" style="108" customWidth="1"/>
    <col min="95" max="16384" width="11.44140625" style="108"/>
  </cols>
  <sheetData>
    <row r="1" spans="1:93" ht="17.399999999999999" x14ac:dyDescent="0.3">
      <c r="A1" s="106"/>
      <c r="B1" s="107"/>
      <c r="C1" s="207" t="s">
        <v>1735</v>
      </c>
      <c r="D1" s="207"/>
      <c r="E1" s="207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0.199999999999999" x14ac:dyDescent="0.3">
      <c r="A2" s="109">
        <v>0</v>
      </c>
      <c r="H2" s="111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1"/>
    </row>
    <row r="3" spans="1:93" s="110" customFormat="1" ht="10.199999999999999" x14ac:dyDescent="0.3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1"/>
    </row>
    <row r="4" spans="1:93" s="112" customFormat="1" ht="21.75" customHeight="1" x14ac:dyDescent="0.3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2" customFormat="1" ht="14.25" customHeight="1" x14ac:dyDescent="0.3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2" customFormat="1" ht="14.25" customHeight="1" x14ac:dyDescent="0.3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09"/>
      <c r="AW6" s="208"/>
      <c r="AX6" s="208"/>
      <c r="AY6" s="208"/>
      <c r="AZ6" s="208"/>
      <c r="BA6" s="210"/>
      <c r="BE6" s="118" t="s">
        <v>108</v>
      </c>
      <c r="BF6" s="117" t="s">
        <v>109</v>
      </c>
      <c r="BG6" s="119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3">
      <c r="C7" s="125">
        <f>DatosGenerales!C8</f>
        <v>15480</v>
      </c>
      <c r="D7" s="126">
        <f>SUM(DatosGenerales!C15:C19)</f>
        <v>2505</v>
      </c>
      <c r="E7" s="125">
        <f>SUM(DatosGenerales!C12:C14)</f>
        <v>14973</v>
      </c>
      <c r="I7" s="127">
        <f>DatosGenerales!C31</f>
        <v>2736</v>
      </c>
      <c r="J7" s="126">
        <f>DatosGenerales!C32</f>
        <v>325</v>
      </c>
      <c r="K7" s="125">
        <f>SUM(DatosGenerales!C33:C34)</f>
        <v>209</v>
      </c>
      <c r="L7" s="126">
        <f>DatosGenerales!C36</f>
        <v>2073</v>
      </c>
      <c r="M7" s="125">
        <f>DatosGenerales!C95</f>
        <v>1632</v>
      </c>
      <c r="N7" s="128">
        <f>L7-M7</f>
        <v>441</v>
      </c>
      <c r="O7" s="128"/>
      <c r="Q7" s="127">
        <f>DatosGenerales!C36</f>
        <v>2073</v>
      </c>
      <c r="R7" s="126">
        <f>DatosGenerales!C49</f>
        <v>1299</v>
      </c>
      <c r="S7" s="126">
        <f>DatosGenerales!C50</f>
        <v>87</v>
      </c>
      <c r="T7" s="126">
        <f>DatosGenerales!C62</f>
        <v>23</v>
      </c>
      <c r="U7" s="126">
        <f>DatosGenerales!C78</f>
        <v>6</v>
      </c>
      <c r="V7" s="129">
        <f>SUM(Q7:U7)</f>
        <v>3488</v>
      </c>
      <c r="Z7" s="127">
        <f>SUM(DatosGenerales!C106,DatosGenerales!C107,DatosGenerales!C109)</f>
        <v>720</v>
      </c>
      <c r="AA7" s="126">
        <f>SUM(DatosGenerales!C108,DatosGenerales!C110)</f>
        <v>559</v>
      </c>
      <c r="AB7" s="126">
        <f>DatosGenerales!C106</f>
        <v>468</v>
      </c>
      <c r="AC7" s="129">
        <f>DatosGenerales!C107</f>
        <v>227</v>
      </c>
      <c r="AH7" s="127">
        <f>SUM(DatosGenerales!C115,DatosGenerales!C116,DatosGenerales!C118)</f>
        <v>79</v>
      </c>
      <c r="AI7" s="126">
        <f>SUM(DatosGenerales!C117,DatosGenerales!C119)</f>
        <v>37</v>
      </c>
      <c r="AJ7" s="126">
        <f>DatosGenerales!C115</f>
        <v>52</v>
      </c>
      <c r="AK7" s="129">
        <f>DatosGenerales!C116</f>
        <v>21</v>
      </c>
      <c r="AP7" s="127">
        <f>SUM(DatosGenerales!C135:C136)</f>
        <v>172</v>
      </c>
      <c r="AQ7" s="126">
        <f>SUM(DatosGenerales!C137:C138)</f>
        <v>2</v>
      </c>
      <c r="AR7" s="129">
        <f>SUM(DatosGenerales!C139:C140)</f>
        <v>0</v>
      </c>
      <c r="AV7" s="127">
        <f>DatosGenerales!C145</f>
        <v>4</v>
      </c>
      <c r="AW7" s="126">
        <f>DatosGenerales!C146</f>
        <v>125</v>
      </c>
      <c r="AX7" s="126">
        <f>DatosGenerales!C147</f>
        <v>9</v>
      </c>
      <c r="AY7" s="126">
        <f>DatosGenerales!C148</f>
        <v>9</v>
      </c>
      <c r="AZ7" s="126">
        <f>DatosGenerales!C149</f>
        <v>22</v>
      </c>
      <c r="BA7" s="129">
        <f>DatosGenerales!C150</f>
        <v>3</v>
      </c>
      <c r="BE7" s="127">
        <f>DatosGenerales!C151</f>
        <v>58</v>
      </c>
      <c r="BF7" s="126">
        <f>DatosGenerales!C152</f>
        <v>117</v>
      </c>
      <c r="BG7" s="129">
        <f>DatosGenerales!C154</f>
        <v>31</v>
      </c>
      <c r="BK7" s="127">
        <f>SUM(DatosGenerales!C297:C311)</f>
        <v>1925</v>
      </c>
      <c r="BL7" s="126">
        <f>SUM(DatosGenerales!C294:C296)</f>
        <v>16</v>
      </c>
      <c r="BM7" s="126">
        <f>SUM(DatosGenerales!C312:C344)</f>
        <v>139</v>
      </c>
      <c r="BN7" s="126">
        <f>SUM(DatosGenerales!C289)</f>
        <v>6</v>
      </c>
      <c r="BO7" s="126">
        <f>SUM(DatosGenerales!C356:C364)</f>
        <v>22</v>
      </c>
      <c r="BP7" s="126">
        <f>SUM(DatosGenerales!C286:C288)</f>
        <v>1</v>
      </c>
      <c r="BQ7" s="126">
        <f>SUM(DatosGenerales!C345:C355)</f>
        <v>7</v>
      </c>
      <c r="BR7" s="126">
        <f>SUM(DatosGenerales!C290:C292)</f>
        <v>13</v>
      </c>
      <c r="BS7" s="129">
        <f>SUM(DatosGenerales!C283:C285)</f>
        <v>360</v>
      </c>
      <c r="BT7" s="129">
        <f>SUM(DatosGenerales!C293)</f>
        <v>0</v>
      </c>
      <c r="BU7" s="129">
        <f>SUM(DatosGenerales!C365:C377)</f>
        <v>78</v>
      </c>
      <c r="BY7" s="127">
        <f>DatosGenerales!C246</f>
        <v>0</v>
      </c>
      <c r="BZ7" s="126">
        <f>DatosGenerales!C247</f>
        <v>0</v>
      </c>
      <c r="CA7" s="129">
        <f>DatosGenerales!C248</f>
        <v>129</v>
      </c>
      <c r="CF7" s="127">
        <f>DatosDiscapacidad!C5</f>
        <v>8</v>
      </c>
      <c r="CG7" s="129">
        <f>DatosDiscapacidad!C11</f>
        <v>51</v>
      </c>
      <c r="CM7" s="127">
        <f>DatosGenerales!C40</f>
        <v>295</v>
      </c>
      <c r="CN7" s="129">
        <f>DatosGenerales!C41</f>
        <v>280</v>
      </c>
    </row>
    <row r="8" spans="1:93" x14ac:dyDescent="0.3">
      <c r="B8" s="130"/>
    </row>
    <row r="11" spans="1:93" x14ac:dyDescent="0.3">
      <c r="R11" s="108" t="s">
        <v>1771</v>
      </c>
    </row>
    <row r="16" spans="1:93" ht="12.75" customHeight="1" x14ac:dyDescent="0.3">
      <c r="AV16" s="131"/>
      <c r="AW16" s="131"/>
      <c r="AX16" s="131"/>
      <c r="AY16" s="131"/>
      <c r="AZ16" s="131"/>
      <c r="BA16" s="131"/>
    </row>
    <row r="17" spans="19:93" x14ac:dyDescent="0.3">
      <c r="AV17" s="131"/>
      <c r="AW17" s="131"/>
      <c r="AX17" s="131"/>
      <c r="AY17" s="131"/>
      <c r="AZ17" s="131"/>
      <c r="BA17" s="131"/>
    </row>
    <row r="19" spans="19:93" x14ac:dyDescent="0.3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3">
      <c r="S23" s="133"/>
      <c r="Z23" s="134"/>
      <c r="AH23" s="134"/>
    </row>
    <row r="30" spans="19:93" x14ac:dyDescent="0.3">
      <c r="BJ30" s="135"/>
    </row>
    <row r="31" spans="19:93" s="112" customFormat="1" ht="12.75" customHeight="1" x14ac:dyDescent="0.3">
      <c r="BJ31" s="136"/>
    </row>
    <row r="32" spans="19:93" s="124" customFormat="1" ht="12" x14ac:dyDescent="0.3">
      <c r="BJ32" s="137"/>
    </row>
    <row r="33" spans="62:67" x14ac:dyDescent="0.3">
      <c r="BJ33" s="135"/>
    </row>
    <row r="38" spans="62:67" ht="15.6" x14ac:dyDescent="0.3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3">
      <c r="BK51" s="136" t="s">
        <v>1776</v>
      </c>
      <c r="BL51" s="136" t="s">
        <v>1776</v>
      </c>
      <c r="BM51" s="135"/>
    </row>
    <row r="52" spans="63:74" x14ac:dyDescent="0.3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3">
      <c r="BK53" s="137">
        <f>SUM(DatosGenerales!C310,DatosGenerales!C299,DatosGenerales!C308)</f>
        <v>689</v>
      </c>
      <c r="BL53" s="137">
        <f>SUM(DatosGenerales!C311,DatosGenerales!C300,DatosGenerales!C309)</f>
        <v>517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3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3">
      <c r="BK66" s="137">
        <f>SUM(DatosGenerales!C310:C311)</f>
        <v>13</v>
      </c>
      <c r="BL66" s="137">
        <f>SUM(DatosGenerales!C299:C300)</f>
        <v>563</v>
      </c>
      <c r="BM66" s="137">
        <f>SUM(DatosGenerales!C308:C309)</f>
        <v>630</v>
      </c>
      <c r="BN66" s="137"/>
      <c r="BO66" s="124"/>
      <c r="BP66" s="124"/>
      <c r="BQ66" s="124"/>
      <c r="BR66" s="124"/>
      <c r="BS66" s="124"/>
    </row>
  </sheetData>
  <sheetProtection algorithmName="SHA-512" hashValue="70If6598Z0RxUB/QcmBNexTlR2lBcYJduS6r5ErgTfkjayrHG0xRbxeRhr/xu0T0uICJ7qLWNpfjIS3cJhqyow==" saltValue="YAwVq+EJsamUs7u7NuQ9K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1B9-D63F-48B5-A3AF-CB506B385102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1" customWidth="1"/>
    <col min="2" max="2" width="7.88671875" style="141" customWidth="1"/>
    <col min="3" max="3" width="11.44140625" style="141"/>
    <col min="4" max="4" width="12" style="141" customWidth="1"/>
    <col min="5" max="5" width="51.33203125" style="141" customWidth="1"/>
    <col min="6" max="6" width="2.6640625" style="141" customWidth="1"/>
    <col min="7" max="7" width="7.88671875" style="141" customWidth="1"/>
    <col min="8" max="9" width="11.44140625" style="141"/>
    <col min="10" max="10" width="51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1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1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1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1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1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1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1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1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1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1.33203125" style="141" customWidth="1"/>
    <col min="61" max="61" width="2.6640625" style="141" customWidth="1"/>
    <col min="62" max="16384" width="11.44140625" style="141"/>
  </cols>
  <sheetData>
    <row r="1" spans="1:61" ht="18.75" customHeight="1" x14ac:dyDescent="0.25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5">
      <c r="BG2" s="142"/>
    </row>
    <row r="3" spans="1:61" s="132" customFormat="1" ht="11.4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3" customFormat="1" ht="15.6" x14ac:dyDescent="0.3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sMbM2lxYo0wZHNbAISk2NqhAlxW+DkhUH5W4C090zHdrYlVquaSIiF8BPvCrUL6TuzhlhW6NznWfL2CWPmWYzQ==" saltValue="jAp5ieQQ/k7BL8Hx+2HkX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10A6-F085-427A-9B7C-8307C56BE42F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8" customWidth="1"/>
    <col min="2" max="2" width="4.44140625" style="108" customWidth="1"/>
    <col min="3" max="8" width="18.88671875" style="108" customWidth="1"/>
    <col min="9" max="9" width="4.44140625" style="108" customWidth="1"/>
    <col min="10" max="10" width="2.6640625" style="108" customWidth="1"/>
    <col min="11" max="11" width="4.5546875" style="108" customWidth="1"/>
    <col min="12" max="12" width="20.88671875" style="108" customWidth="1"/>
    <col min="13" max="13" width="20.6640625" style="108" customWidth="1"/>
    <col min="14" max="16" width="20.88671875" style="108" customWidth="1"/>
    <col min="17" max="17" width="2.6640625" style="108" customWidth="1"/>
    <col min="18" max="18" width="4.5546875" style="108" customWidth="1"/>
    <col min="19" max="27" width="14.88671875" style="108" customWidth="1"/>
    <col min="28" max="28" width="4.5546875" style="108" customWidth="1"/>
    <col min="29" max="29" width="2.6640625" style="108" customWidth="1"/>
    <col min="30" max="30" width="4.5546875" style="108" customWidth="1"/>
    <col min="31" max="38" width="13.88671875" style="108" customWidth="1"/>
    <col min="39" max="39" width="13.44140625" style="108" customWidth="1"/>
    <col min="40" max="40" width="2.6640625" style="108" customWidth="1"/>
    <col min="41" max="41" width="4.5546875" style="108" customWidth="1"/>
    <col min="42" max="47" width="13.88671875" style="108" customWidth="1"/>
    <col min="48" max="48" width="4.5546875" style="108" customWidth="1"/>
    <col min="49" max="50" width="11.44140625" style="108" hidden="1" customWidth="1"/>
    <col min="51" max="16384" width="11.44140625" style="108"/>
  </cols>
  <sheetData>
    <row r="1" spans="1:50" ht="19.649999999999999" customHeight="1" x14ac:dyDescent="0.3">
      <c r="A1" s="106"/>
      <c r="B1" s="107"/>
      <c r="C1" s="214" t="s">
        <v>1796</v>
      </c>
      <c r="D1" s="214"/>
      <c r="E1" s="214"/>
      <c r="F1" s="214"/>
      <c r="G1" s="214"/>
      <c r="H1" s="214"/>
      <c r="J1" s="106"/>
      <c r="Q1" s="106"/>
      <c r="AC1" s="106"/>
      <c r="AN1" s="106"/>
    </row>
    <row r="2" spans="1:50" s="110" customFormat="1" ht="12.45" customHeight="1" x14ac:dyDescent="0.3">
      <c r="I2" s="111"/>
      <c r="S2" s="111"/>
      <c r="T2" s="111"/>
    </row>
    <row r="3" spans="1:50" s="110" customFormat="1" ht="14.85" customHeight="1" x14ac:dyDescent="0.3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3">
      <c r="C4" s="205" t="s">
        <v>998</v>
      </c>
      <c r="D4" s="205"/>
      <c r="E4" s="205"/>
      <c r="F4" s="205"/>
      <c r="G4" s="205"/>
      <c r="H4" s="205"/>
      <c r="I4" s="108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2" customFormat="1" ht="14.25" customHeight="1" x14ac:dyDescent="0.3">
      <c r="I5" s="108"/>
      <c r="AC5" s="110"/>
      <c r="AN5" s="110"/>
    </row>
    <row r="6" spans="1:50" s="112" customFormat="1" ht="14.25" customHeight="1" x14ac:dyDescent="0.3">
      <c r="I6" s="108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10"/>
      <c r="AN6" s="110"/>
    </row>
    <row r="7" spans="1:50" s="112" customFormat="1" ht="20.85" customHeight="1" x14ac:dyDescent="0.3">
      <c r="C7" s="213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5"/>
      <c r="M7" s="216"/>
      <c r="N7" s="216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290</v>
      </c>
    </row>
    <row r="8" spans="1:50" s="124" customFormat="1" ht="14.85" customHeight="1" x14ac:dyDescent="0.3">
      <c r="C8" s="213"/>
      <c r="D8" s="126">
        <f>DatosMenores!C56</f>
        <v>854</v>
      </c>
      <c r="E8" s="126">
        <f>DatosMenores!C57</f>
        <v>168</v>
      </c>
      <c r="F8" s="126">
        <f>DatosMenores!C58</f>
        <v>69</v>
      </c>
      <c r="G8" s="126">
        <f>DatosMenores!C59</f>
        <v>603</v>
      </c>
      <c r="H8" s="125">
        <f>DatosMenores!C60</f>
        <v>14</v>
      </c>
      <c r="I8" s="108"/>
      <c r="L8" s="125">
        <f>DatosMenores!C48</f>
        <v>16</v>
      </c>
      <c r="M8" s="126">
        <f>DatosMenores!C49</f>
        <v>13</v>
      </c>
      <c r="N8" s="126">
        <f>DatosMenores!C50</f>
        <v>93</v>
      </c>
      <c r="O8" s="126">
        <f>DatosMenores!C51</f>
        <v>0</v>
      </c>
      <c r="P8" s="125">
        <f>DatosMenores!C52</f>
        <v>0</v>
      </c>
      <c r="S8" s="125">
        <f>DatosMenores!C28</f>
        <v>88</v>
      </c>
      <c r="T8" s="126">
        <f>SUM(DatosMenores!C29:C32)</f>
        <v>27</v>
      </c>
      <c r="U8" s="126">
        <f>DatosMenores!C33</f>
        <v>0</v>
      </c>
      <c r="V8" s="126">
        <f>DatosMenores!C34</f>
        <v>28</v>
      </c>
      <c r="W8" s="126">
        <f>DatosMenores!C35</f>
        <v>11</v>
      </c>
      <c r="X8" s="126">
        <f>DatosMenores!C36</f>
        <v>0</v>
      </c>
      <c r="Y8" s="126">
        <f>DatosMenores!C38</f>
        <v>5</v>
      </c>
      <c r="Z8" s="126">
        <f>DatosMenores!C37</f>
        <v>3</v>
      </c>
      <c r="AA8" s="125">
        <f>DatosMenores!C39</f>
        <v>10</v>
      </c>
      <c r="AC8" s="110"/>
      <c r="AE8" s="127">
        <f>DatosMenores!C5</f>
        <v>1</v>
      </c>
      <c r="AF8" s="126">
        <f>DatosMenores!C6</f>
        <v>17</v>
      </c>
      <c r="AG8" s="126">
        <f>DatosMenores!C7</f>
        <v>11</v>
      </c>
      <c r="AH8" s="126">
        <f>DatosMenores!C8</f>
        <v>6</v>
      </c>
      <c r="AI8" s="126">
        <f>DatosMenores!C9</f>
        <v>19</v>
      </c>
      <c r="AJ8" s="125">
        <f>DatosMenores!C10</f>
        <v>16</v>
      </c>
      <c r="AK8" s="126">
        <f>DatosMenores!C11</f>
        <v>6</v>
      </c>
      <c r="AL8" s="126">
        <f>DatosMenores!C12</f>
        <v>8</v>
      </c>
      <c r="AM8" s="125">
        <f>DatosMenores!C13</f>
        <v>6</v>
      </c>
      <c r="AN8" s="110"/>
      <c r="AP8" s="127">
        <f>DatosMenores!C69</f>
        <v>290</v>
      </c>
      <c r="AQ8" s="127">
        <f>DatosMenores!C70</f>
        <v>0</v>
      </c>
      <c r="AR8" s="126">
        <f>DatosMenores!C71</f>
        <v>907</v>
      </c>
      <c r="AS8" s="126">
        <f>DatosMenores!C74</f>
        <v>0</v>
      </c>
      <c r="AT8" s="126">
        <f>DatosMenores!C75</f>
        <v>11</v>
      </c>
      <c r="AU8" s="125">
        <f>DatosMenores!C76</f>
        <v>0</v>
      </c>
      <c r="AW8" s="148" t="s">
        <v>1663</v>
      </c>
      <c r="AX8" s="149">
        <f>DatosMenores!C70</f>
        <v>0</v>
      </c>
    </row>
    <row r="9" spans="1:50" ht="14.85" customHeight="1" x14ac:dyDescent="0.3">
      <c r="B9" s="130"/>
      <c r="C9" s="213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907</v>
      </c>
    </row>
    <row r="10" spans="1:50" ht="29.85" customHeight="1" x14ac:dyDescent="0.3">
      <c r="C10" s="213"/>
      <c r="D10" s="125">
        <f>DatosMenores!C61</f>
        <v>283</v>
      </c>
      <c r="E10" s="126">
        <f>DatosMenores!C62</f>
        <v>55</v>
      </c>
      <c r="F10" s="129">
        <f>DatosMenores!C63</f>
        <v>9</v>
      </c>
      <c r="G10" s="129">
        <f>DatosMenores!C64</f>
        <v>112</v>
      </c>
      <c r="H10" s="129">
        <f>DatosMenores!C65</f>
        <v>163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3">
      <c r="AE11" s="127">
        <f>DatosMenores!C14</f>
        <v>0</v>
      </c>
      <c r="AF11" s="126">
        <f>DatosMenores!C15</f>
        <v>5</v>
      </c>
      <c r="AG11" s="126">
        <f>DatosMenores!C16</f>
        <v>26</v>
      </c>
      <c r="AH11" s="126">
        <f>DatosMenores!C17</f>
        <v>20</v>
      </c>
      <c r="AI11" s="126">
        <f>DatosMenores!C18</f>
        <v>5</v>
      </c>
      <c r="AJ11" s="126">
        <f>DatosMenores!C20</f>
        <v>7</v>
      </c>
      <c r="AK11" s="126">
        <f>DatosMenores!C21</f>
        <v>0</v>
      </c>
      <c r="AL11" s="125">
        <f>DatosMenores!C19</f>
        <v>49</v>
      </c>
      <c r="AP11" s="127">
        <f>DatosMenores!C78</f>
        <v>0</v>
      </c>
      <c r="AQ11" s="126">
        <f>DatosMenores!C77</f>
        <v>20</v>
      </c>
      <c r="AR11" s="126">
        <f>DatosMenores!C79</f>
        <v>0</v>
      </c>
      <c r="AS11" s="127">
        <f>DatosMenores!C72</f>
        <v>0</v>
      </c>
      <c r="AT11" s="125">
        <f>DatosMenores!C73</f>
        <v>16</v>
      </c>
      <c r="AW11" s="148" t="s">
        <v>1804</v>
      </c>
      <c r="AX11" s="149">
        <f>DatosMenores!C73</f>
        <v>16</v>
      </c>
    </row>
    <row r="12" spans="1:50" ht="12.75" customHeight="1" x14ac:dyDescent="0.3">
      <c r="AW12" s="148" t="s">
        <v>1665</v>
      </c>
      <c r="AX12" s="149">
        <f>DatosMenores!C74</f>
        <v>0</v>
      </c>
    </row>
    <row r="13" spans="1:50" ht="12.75" customHeight="1" x14ac:dyDescent="0.3">
      <c r="AW13" s="148" t="s">
        <v>1016</v>
      </c>
      <c r="AX13" s="149">
        <f>DatosMenores!C75</f>
        <v>11</v>
      </c>
    </row>
    <row r="14" spans="1:50" ht="12.75" customHeight="1" x14ac:dyDescent="0.3">
      <c r="AW14" s="148" t="s">
        <v>1666</v>
      </c>
      <c r="AX14" s="149">
        <f>DatosMenores!C76</f>
        <v>0</v>
      </c>
    </row>
    <row r="15" spans="1:50" ht="12.75" customHeight="1" x14ac:dyDescent="0.3">
      <c r="AW15" s="148" t="s">
        <v>1667</v>
      </c>
      <c r="AX15" s="149">
        <f>DatosMenores!C77</f>
        <v>20</v>
      </c>
    </row>
    <row r="16" spans="1:50" ht="12.75" customHeight="1" x14ac:dyDescent="0.3">
      <c r="AW16" s="148" t="s">
        <v>260</v>
      </c>
      <c r="AX16" s="149">
        <f>DatosMenores!C78</f>
        <v>0</v>
      </c>
    </row>
    <row r="17" spans="49:50" ht="12.75" customHeight="1" x14ac:dyDescent="0.3">
      <c r="AW17" s="148" t="s">
        <v>1668</v>
      </c>
      <c r="AX17" s="149">
        <f>DatosMenores!C79</f>
        <v>0</v>
      </c>
    </row>
  </sheetData>
  <sheetProtection algorithmName="SHA-512" hashValue="GpG+6p38kQAWZMzx3zLd5uphcBXhA+c1a+PQYO0HAGV4tHYP5rLp2Eseh2VwtUSAV2IQ/vnI0fEDdUwDN7zGpw==" saltValue="nDv4up8L8QbyW4JYc36+j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59D5-CF99-4624-AC67-4A997B9C61F9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customWidth="1"/>
    <col min="20" max="20" width="7.88671875" style="157" customWidth="1"/>
    <col min="21" max="22" width="11.44140625" style="157"/>
    <col min="23" max="23" width="51.33203125" style="157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8" t="s">
        <v>1805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1811</v>
      </c>
      <c r="D4" s="163">
        <f>DatosViolenciaDoméstica!C5</f>
        <v>16</v>
      </c>
      <c r="F4" s="162" t="s">
        <v>1812</v>
      </c>
      <c r="G4" s="164">
        <f>DatosViolenciaDoméstica!E67</f>
        <v>9</v>
      </c>
      <c r="H4" s="165"/>
    </row>
    <row r="5" spans="1:30" x14ac:dyDescent="0.25">
      <c r="C5" s="162" t="s">
        <v>8</v>
      </c>
      <c r="D5" s="163">
        <f>DatosViolenciaDoméstica!C6</f>
        <v>88</v>
      </c>
      <c r="F5" s="162" t="s">
        <v>1813</v>
      </c>
      <c r="G5" s="166">
        <f>DatosViolenciaDoméstica!F67</f>
        <v>30</v>
      </c>
      <c r="H5" s="165"/>
    </row>
    <row r="6" spans="1:30" ht="26.4" x14ac:dyDescent="0.25">
      <c r="C6" s="162" t="s">
        <v>1814</v>
      </c>
      <c r="D6" s="163">
        <f>DatosViolenciaDoméstica!C7</f>
        <v>22</v>
      </c>
    </row>
    <row r="7" spans="1:30" x14ac:dyDescent="0.25">
      <c r="C7" s="162" t="s">
        <v>55</v>
      </c>
      <c r="D7" s="163">
        <f>DatosViolenciaDoméstica!C8</f>
        <v>1</v>
      </c>
    </row>
    <row r="8" spans="1:30" x14ac:dyDescent="0.25">
      <c r="C8" s="162" t="s">
        <v>1815</v>
      </c>
      <c r="D8" s="163">
        <f>DatosViolenciaDoméstica!C9</f>
        <v>2</v>
      </c>
    </row>
    <row r="9" spans="1:30" x14ac:dyDescent="0.25">
      <c r="C9" s="162" t="s">
        <v>1816</v>
      </c>
      <c r="D9" s="163">
        <f>SUM(DatosViolenciaDoméstica!C10:C11)</f>
        <v>1</v>
      </c>
    </row>
    <row r="21" spans="6:32" x14ac:dyDescent="0.25">
      <c r="F21" s="167"/>
      <c r="G21" s="167"/>
    </row>
    <row r="22" spans="6:32" s="167" customFormat="1" ht="12.75" customHeight="1" x14ac:dyDescent="0.25">
      <c r="F22" s="168"/>
      <c r="G22" s="168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8" customFormat="1" x14ac:dyDescent="0.25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5">
      <c r="AB24" s="155"/>
    </row>
    <row r="25" spans="6:32" ht="15.6" x14ac:dyDescent="0.3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gv2vh2R7jF+2xak8IP6mF1jJ/sjcJnISb7sR91hZLQf+mZtlER+DkDwTEjye2KJSqVRNW8ybsbzsjA8Y+1TrRw==" saltValue="U60g9Np9NF6S0ppY81xTS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F1B9-636A-45AD-A773-53924F8F5349}">
  <dimension ref="A3:E377"/>
  <sheetViews>
    <sheetView showGridLines="0" showRowColHeaders="0" workbookViewId="0"/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9" t="s">
        <v>13</v>
      </c>
      <c r="B7" s="13" t="s">
        <v>14</v>
      </c>
      <c r="C7" s="14">
        <v>6383</v>
      </c>
      <c r="D7" s="14">
        <v>5608</v>
      </c>
      <c r="E7" s="15">
        <v>0.138195435092725</v>
      </c>
    </row>
    <row r="8" spans="1:5" x14ac:dyDescent="0.3">
      <c r="A8" s="180"/>
      <c r="B8" s="13" t="s">
        <v>15</v>
      </c>
      <c r="C8" s="14">
        <v>15480</v>
      </c>
      <c r="D8" s="14">
        <v>14189</v>
      </c>
      <c r="E8" s="15">
        <v>9.0985975051095902E-2</v>
      </c>
    </row>
    <row r="9" spans="1:5" x14ac:dyDescent="0.3">
      <c r="A9" s="180"/>
      <c r="B9" s="13" t="s">
        <v>16</v>
      </c>
      <c r="C9" s="14">
        <v>15079</v>
      </c>
      <c r="D9" s="14">
        <v>13892</v>
      </c>
      <c r="E9" s="15">
        <v>8.5444860351281293E-2</v>
      </c>
    </row>
    <row r="10" spans="1:5" x14ac:dyDescent="0.3">
      <c r="A10" s="180"/>
      <c r="B10" s="13" t="s">
        <v>17</v>
      </c>
      <c r="C10" s="14">
        <v>114</v>
      </c>
      <c r="D10" s="14">
        <v>102</v>
      </c>
      <c r="E10" s="15">
        <v>0.11764705882352899</v>
      </c>
    </row>
    <row r="11" spans="1:5" x14ac:dyDescent="0.3">
      <c r="A11" s="181"/>
      <c r="B11" s="13" t="s">
        <v>18</v>
      </c>
      <c r="C11" s="14">
        <v>4578</v>
      </c>
      <c r="D11" s="14">
        <v>3800</v>
      </c>
      <c r="E11" s="15">
        <v>0.20473684210526299</v>
      </c>
    </row>
    <row r="12" spans="1:5" x14ac:dyDescent="0.3">
      <c r="A12" s="179" t="s">
        <v>19</v>
      </c>
      <c r="B12" s="13" t="s">
        <v>20</v>
      </c>
      <c r="C12" s="14">
        <v>2978</v>
      </c>
      <c r="D12" s="14">
        <v>3227</v>
      </c>
      <c r="E12" s="15">
        <v>-7.7161450263402501E-2</v>
      </c>
    </row>
    <row r="13" spans="1:5" x14ac:dyDescent="0.3">
      <c r="A13" s="180"/>
      <c r="B13" s="13" t="s">
        <v>21</v>
      </c>
      <c r="C13" s="14">
        <v>1481</v>
      </c>
      <c r="D13" s="14">
        <v>2001</v>
      </c>
      <c r="E13" s="15">
        <v>-0.25987006496751602</v>
      </c>
    </row>
    <row r="14" spans="1:5" x14ac:dyDescent="0.3">
      <c r="A14" s="181"/>
      <c r="B14" s="13" t="s">
        <v>22</v>
      </c>
      <c r="C14" s="14">
        <v>10514</v>
      </c>
      <c r="D14" s="14">
        <v>8259</v>
      </c>
      <c r="E14" s="15">
        <v>0.27303547644993298</v>
      </c>
    </row>
    <row r="15" spans="1:5" x14ac:dyDescent="0.3">
      <c r="A15" s="179" t="s">
        <v>23</v>
      </c>
      <c r="B15" s="13" t="s">
        <v>24</v>
      </c>
      <c r="C15" s="14">
        <v>411</v>
      </c>
      <c r="D15" s="14">
        <v>537</v>
      </c>
      <c r="E15" s="15">
        <v>-0.23463687150838</v>
      </c>
    </row>
    <row r="16" spans="1:5" x14ac:dyDescent="0.3">
      <c r="A16" s="180"/>
      <c r="B16" s="13" t="s">
        <v>25</v>
      </c>
      <c r="C16" s="14">
        <v>1876</v>
      </c>
      <c r="D16" s="14">
        <v>1902</v>
      </c>
      <c r="E16" s="15">
        <v>-1.36698212407992E-2</v>
      </c>
    </row>
    <row r="17" spans="1:5" x14ac:dyDescent="0.3">
      <c r="A17" s="180"/>
      <c r="B17" s="13" t="s">
        <v>26</v>
      </c>
      <c r="C17" s="14">
        <v>31</v>
      </c>
      <c r="D17" s="14">
        <v>21</v>
      </c>
      <c r="E17" s="15">
        <v>0.476190476190476</v>
      </c>
    </row>
    <row r="18" spans="1:5" x14ac:dyDescent="0.3">
      <c r="A18" s="180"/>
      <c r="B18" s="13" t="s">
        <v>27</v>
      </c>
      <c r="C18" s="14">
        <v>2</v>
      </c>
      <c r="D18" s="14">
        <v>9</v>
      </c>
      <c r="E18" s="15">
        <v>-0.77777777777777801</v>
      </c>
    </row>
    <row r="19" spans="1:5" x14ac:dyDescent="0.3">
      <c r="A19" s="181"/>
      <c r="B19" s="13" t="s">
        <v>28</v>
      </c>
      <c r="C19" s="14">
        <v>185</v>
      </c>
      <c r="D19" s="14">
        <v>217</v>
      </c>
      <c r="E19" s="15">
        <v>-0.14746543778801799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8"/>
      <c r="D23" s="18"/>
      <c r="E23" s="15">
        <v>0</v>
      </c>
    </row>
    <row r="24" spans="1:5" x14ac:dyDescent="0.3">
      <c r="A24" s="12" t="s">
        <v>31</v>
      </c>
      <c r="B24" s="17"/>
      <c r="C24" s="18"/>
      <c r="D24" s="18"/>
      <c r="E24" s="15">
        <v>0</v>
      </c>
    </row>
    <row r="25" spans="1:5" x14ac:dyDescent="0.3">
      <c r="A25" s="12" t="s">
        <v>32</v>
      </c>
      <c r="B25" s="17"/>
      <c r="C25" s="14">
        <v>162</v>
      </c>
      <c r="D25" s="14">
        <v>150</v>
      </c>
      <c r="E25" s="15">
        <v>0.08</v>
      </c>
    </row>
    <row r="26" spans="1:5" x14ac:dyDescent="0.3">
      <c r="A26" s="12" t="s">
        <v>33</v>
      </c>
      <c r="B26" s="17"/>
      <c r="C26" s="14">
        <v>153</v>
      </c>
      <c r="D26" s="14">
        <v>138</v>
      </c>
      <c r="E26" s="15">
        <v>0.108695652173913</v>
      </c>
    </row>
    <row r="27" spans="1:5" x14ac:dyDescent="0.3">
      <c r="A27" s="12" t="s">
        <v>34</v>
      </c>
      <c r="B27" s="17"/>
      <c r="C27" s="14">
        <v>28</v>
      </c>
      <c r="D27" s="14">
        <v>18</v>
      </c>
      <c r="E27" s="15">
        <v>0.55555555555555503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2736</v>
      </c>
      <c r="D31" s="14">
        <v>2277</v>
      </c>
      <c r="E31" s="15">
        <v>0.201581027667984</v>
      </c>
    </row>
    <row r="32" spans="1:5" x14ac:dyDescent="0.3">
      <c r="A32" s="179" t="s">
        <v>37</v>
      </c>
      <c r="B32" s="13" t="s">
        <v>38</v>
      </c>
      <c r="C32" s="14">
        <v>325</v>
      </c>
      <c r="D32" s="14">
        <v>275</v>
      </c>
      <c r="E32" s="15">
        <v>0.18181818181818199</v>
      </c>
    </row>
    <row r="33" spans="1:5" x14ac:dyDescent="0.3">
      <c r="A33" s="180"/>
      <c r="B33" s="13" t="s">
        <v>39</v>
      </c>
      <c r="C33" s="14">
        <v>209</v>
      </c>
      <c r="D33" s="14">
        <v>200</v>
      </c>
      <c r="E33" s="15">
        <v>4.4999999999999998E-2</v>
      </c>
    </row>
    <row r="34" spans="1:5" x14ac:dyDescent="0.3">
      <c r="A34" s="180"/>
      <c r="B34" s="13" t="s">
        <v>40</v>
      </c>
      <c r="C34" s="18"/>
      <c r="D34" s="18"/>
      <c r="E34" s="15">
        <v>0</v>
      </c>
    </row>
    <row r="35" spans="1:5" x14ac:dyDescent="0.3">
      <c r="A35" s="180"/>
      <c r="B35" s="13" t="s">
        <v>41</v>
      </c>
      <c r="C35" s="14">
        <v>54</v>
      </c>
      <c r="D35" s="14">
        <v>41</v>
      </c>
      <c r="E35" s="15">
        <v>0.31707317073170699</v>
      </c>
    </row>
    <row r="36" spans="1:5" x14ac:dyDescent="0.3">
      <c r="A36" s="181"/>
      <c r="B36" s="13" t="s">
        <v>42</v>
      </c>
      <c r="C36" s="14">
        <v>2073</v>
      </c>
      <c r="D36" s="14">
        <v>1762</v>
      </c>
      <c r="E36" s="15">
        <v>0.17650397275822899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295</v>
      </c>
      <c r="D40" s="14">
        <v>6157</v>
      </c>
      <c r="E40" s="15">
        <v>-0.95208705538411598</v>
      </c>
    </row>
    <row r="41" spans="1:5" x14ac:dyDescent="0.3">
      <c r="A41" s="12" t="s">
        <v>45</v>
      </c>
      <c r="B41" s="17"/>
      <c r="C41" s="14">
        <v>280</v>
      </c>
      <c r="D41" s="14">
        <v>1624</v>
      </c>
      <c r="E41" s="15">
        <v>-0.82758620689655205</v>
      </c>
    </row>
    <row r="42" spans="1:5" x14ac:dyDescent="0.3">
      <c r="A42" s="16"/>
    </row>
    <row r="43" spans="1:5" x14ac:dyDescent="0.3">
      <c r="A43" s="182" t="s">
        <v>46</v>
      </c>
      <c r="B43" s="182"/>
      <c r="C43" s="182"/>
      <c r="D43" s="182"/>
      <c r="E43" s="182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9" t="s">
        <v>47</v>
      </c>
      <c r="B45" s="13" t="s">
        <v>14</v>
      </c>
      <c r="C45" s="14">
        <v>1016</v>
      </c>
      <c r="D45" s="14">
        <v>822</v>
      </c>
      <c r="E45" s="15">
        <v>0.23600973236009701</v>
      </c>
    </row>
    <row r="46" spans="1:5" x14ac:dyDescent="0.3">
      <c r="A46" s="180"/>
      <c r="B46" s="13" t="s">
        <v>48</v>
      </c>
      <c r="C46" s="14">
        <v>19</v>
      </c>
      <c r="D46" s="14">
        <v>25</v>
      </c>
      <c r="E46" s="15">
        <v>-0.24</v>
      </c>
    </row>
    <row r="47" spans="1:5" x14ac:dyDescent="0.3">
      <c r="A47" s="180"/>
      <c r="B47" s="13" t="s">
        <v>49</v>
      </c>
      <c r="C47" s="14">
        <v>1876</v>
      </c>
      <c r="D47" s="14">
        <v>1902</v>
      </c>
      <c r="E47" s="15">
        <v>-1.36698212407992E-2</v>
      </c>
    </row>
    <row r="48" spans="1:5" x14ac:dyDescent="0.3">
      <c r="A48" s="181"/>
      <c r="B48" s="13" t="s">
        <v>18</v>
      </c>
      <c r="C48" s="14">
        <v>978</v>
      </c>
      <c r="D48" s="14">
        <v>822</v>
      </c>
      <c r="E48" s="15">
        <v>0.18978102189780999</v>
      </c>
    </row>
    <row r="49" spans="1:5" x14ac:dyDescent="0.3">
      <c r="A49" s="179" t="s">
        <v>50</v>
      </c>
      <c r="B49" s="13" t="s">
        <v>51</v>
      </c>
      <c r="C49" s="14">
        <v>1299</v>
      </c>
      <c r="D49" s="14">
        <v>1358</v>
      </c>
      <c r="E49" s="15">
        <v>-4.3446244477172297E-2</v>
      </c>
    </row>
    <row r="50" spans="1:5" x14ac:dyDescent="0.3">
      <c r="A50" s="180"/>
      <c r="B50" s="13" t="s">
        <v>52</v>
      </c>
      <c r="C50" s="14">
        <v>87</v>
      </c>
      <c r="D50" s="14">
        <v>88</v>
      </c>
      <c r="E50" s="15">
        <v>-1.13636363636364E-2</v>
      </c>
    </row>
    <row r="51" spans="1:5" x14ac:dyDescent="0.3">
      <c r="A51" s="180"/>
      <c r="B51" s="13" t="s">
        <v>53</v>
      </c>
      <c r="C51" s="14">
        <v>198</v>
      </c>
      <c r="D51" s="14">
        <v>188</v>
      </c>
      <c r="E51" s="15">
        <v>5.31914893617021E-2</v>
      </c>
    </row>
    <row r="52" spans="1:5" x14ac:dyDescent="0.3">
      <c r="A52" s="181"/>
      <c r="B52" s="13" t="s">
        <v>54</v>
      </c>
      <c r="C52" s="14">
        <v>36</v>
      </c>
      <c r="D52" s="14">
        <v>36</v>
      </c>
      <c r="E52" s="15">
        <v>0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9" t="s">
        <v>56</v>
      </c>
      <c r="B56" s="13" t="s">
        <v>49</v>
      </c>
      <c r="C56" s="14">
        <v>35</v>
      </c>
      <c r="D56" s="14">
        <v>17</v>
      </c>
      <c r="E56" s="15">
        <v>1.0588235294117601</v>
      </c>
    </row>
    <row r="57" spans="1:5" x14ac:dyDescent="0.3">
      <c r="A57" s="180"/>
      <c r="B57" s="13" t="s">
        <v>48</v>
      </c>
      <c r="C57" s="18"/>
      <c r="D57" s="18"/>
      <c r="E57" s="15">
        <v>0</v>
      </c>
    </row>
    <row r="58" spans="1:5" x14ac:dyDescent="0.3">
      <c r="A58" s="180"/>
      <c r="B58" s="13" t="s">
        <v>14</v>
      </c>
      <c r="C58" s="14">
        <v>26</v>
      </c>
      <c r="D58" s="14">
        <v>33</v>
      </c>
      <c r="E58" s="15">
        <v>-0.21212121212121199</v>
      </c>
    </row>
    <row r="59" spans="1:5" x14ac:dyDescent="0.3">
      <c r="A59" s="180"/>
      <c r="B59" s="13" t="s">
        <v>18</v>
      </c>
      <c r="C59" s="14">
        <v>45</v>
      </c>
      <c r="D59" s="14">
        <v>28</v>
      </c>
      <c r="E59" s="15">
        <v>0.60714285714285698</v>
      </c>
    </row>
    <row r="60" spans="1:5" x14ac:dyDescent="0.3">
      <c r="A60" s="180"/>
      <c r="B60" s="13" t="s">
        <v>57</v>
      </c>
      <c r="C60" s="14">
        <v>10</v>
      </c>
      <c r="D60" s="14">
        <v>15</v>
      </c>
      <c r="E60" s="15">
        <v>-0.33333333333333298</v>
      </c>
    </row>
    <row r="61" spans="1:5" x14ac:dyDescent="0.3">
      <c r="A61" s="181"/>
      <c r="B61" s="13" t="s">
        <v>58</v>
      </c>
      <c r="C61" s="18"/>
      <c r="D61" s="18"/>
      <c r="E61" s="15">
        <v>0</v>
      </c>
    </row>
    <row r="62" spans="1:5" x14ac:dyDescent="0.3">
      <c r="A62" s="179" t="s">
        <v>59</v>
      </c>
      <c r="B62" s="13" t="s">
        <v>60</v>
      </c>
      <c r="C62" s="14">
        <v>23</v>
      </c>
      <c r="D62" s="14">
        <v>16</v>
      </c>
      <c r="E62" s="15">
        <v>0.4375</v>
      </c>
    </row>
    <row r="63" spans="1:5" x14ac:dyDescent="0.3">
      <c r="A63" s="180"/>
      <c r="B63" s="13" t="s">
        <v>53</v>
      </c>
      <c r="C63" s="18"/>
      <c r="D63" s="18"/>
      <c r="E63" s="15">
        <v>0</v>
      </c>
    </row>
    <row r="64" spans="1:5" x14ac:dyDescent="0.3">
      <c r="A64" s="181"/>
      <c r="B64" s="13" t="s">
        <v>61</v>
      </c>
      <c r="C64" s="14">
        <v>1</v>
      </c>
      <c r="D64" s="14">
        <v>2</v>
      </c>
      <c r="E64" s="15">
        <v>-0.5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8"/>
      <c r="D68" s="18"/>
      <c r="E68" s="15">
        <v>0</v>
      </c>
    </row>
    <row r="69" spans="1:5" x14ac:dyDescent="0.3">
      <c r="A69" s="12" t="s">
        <v>31</v>
      </c>
      <c r="B69" s="17"/>
      <c r="C69" s="18"/>
      <c r="D69" s="18"/>
      <c r="E69" s="15">
        <v>0</v>
      </c>
    </row>
    <row r="70" spans="1:5" x14ac:dyDescent="0.3">
      <c r="A70" s="12" t="s">
        <v>32</v>
      </c>
      <c r="B70" s="17"/>
      <c r="C70" s="14">
        <v>1</v>
      </c>
      <c r="D70" s="18"/>
      <c r="E70" s="15">
        <v>0</v>
      </c>
    </row>
    <row r="71" spans="1:5" x14ac:dyDescent="0.3">
      <c r="A71" s="12" t="s">
        <v>33</v>
      </c>
      <c r="B71" s="17"/>
      <c r="C71" s="14">
        <v>1</v>
      </c>
      <c r="D71" s="18"/>
      <c r="E71" s="15">
        <v>0</v>
      </c>
    </row>
    <row r="72" spans="1:5" x14ac:dyDescent="0.3">
      <c r="A72" s="12" t="s">
        <v>34</v>
      </c>
      <c r="B72" s="17"/>
      <c r="C72" s="18"/>
      <c r="D72" s="18"/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3"/>
      <c r="B76" s="13" t="s">
        <v>44</v>
      </c>
      <c r="C76" s="14">
        <v>3</v>
      </c>
      <c r="D76" s="14">
        <v>10</v>
      </c>
      <c r="E76" s="15">
        <v>-0.7</v>
      </c>
    </row>
    <row r="77" spans="1:5" x14ac:dyDescent="0.3">
      <c r="A77" s="184"/>
      <c r="B77" s="13" t="s">
        <v>53</v>
      </c>
      <c r="C77" s="18"/>
      <c r="D77" s="14">
        <v>2</v>
      </c>
      <c r="E77" s="15">
        <v>0</v>
      </c>
    </row>
    <row r="78" spans="1:5" x14ac:dyDescent="0.3">
      <c r="A78" s="184"/>
      <c r="B78" s="13" t="s">
        <v>60</v>
      </c>
      <c r="C78" s="14">
        <v>6</v>
      </c>
      <c r="D78" s="14">
        <v>6</v>
      </c>
      <c r="E78" s="15">
        <v>0</v>
      </c>
    </row>
    <row r="79" spans="1:5" x14ac:dyDescent="0.3">
      <c r="A79" s="184"/>
      <c r="B79" s="13" t="s">
        <v>64</v>
      </c>
      <c r="C79" s="14">
        <v>8</v>
      </c>
      <c r="D79" s="14">
        <v>3</v>
      </c>
      <c r="E79" s="15">
        <v>1.6666666666666701</v>
      </c>
    </row>
    <row r="80" spans="1:5" x14ac:dyDescent="0.3">
      <c r="A80" s="185"/>
      <c r="B80" s="13" t="s">
        <v>65</v>
      </c>
      <c r="C80" s="18"/>
      <c r="D80" s="14">
        <v>1</v>
      </c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9" t="s">
        <v>67</v>
      </c>
      <c r="B84" s="13" t="s">
        <v>68</v>
      </c>
      <c r="C84" s="14">
        <v>280</v>
      </c>
      <c r="D84" s="14">
        <v>1624</v>
      </c>
      <c r="E84" s="15">
        <v>-0.82758620689655205</v>
      </c>
    </row>
    <row r="85" spans="1:5" x14ac:dyDescent="0.3">
      <c r="A85" s="181"/>
      <c r="B85" s="13" t="s">
        <v>69</v>
      </c>
      <c r="C85" s="14">
        <v>3</v>
      </c>
      <c r="D85" s="14">
        <v>2</v>
      </c>
      <c r="E85" s="15">
        <v>0.5</v>
      </c>
    </row>
    <row r="86" spans="1:5" x14ac:dyDescent="0.3">
      <c r="A86" s="179" t="s">
        <v>70</v>
      </c>
      <c r="B86" s="13" t="s">
        <v>68</v>
      </c>
      <c r="C86" s="14">
        <v>1375</v>
      </c>
      <c r="D86" s="14">
        <v>1370</v>
      </c>
      <c r="E86" s="15">
        <v>3.6496350364963498E-3</v>
      </c>
    </row>
    <row r="87" spans="1:5" x14ac:dyDescent="0.3">
      <c r="A87" s="181"/>
      <c r="B87" s="13" t="s">
        <v>69</v>
      </c>
      <c r="C87" s="14">
        <v>411</v>
      </c>
      <c r="D87" s="14">
        <v>477</v>
      </c>
      <c r="E87" s="15">
        <v>-0.138364779874214</v>
      </c>
    </row>
    <row r="88" spans="1:5" x14ac:dyDescent="0.3">
      <c r="A88" s="179" t="s">
        <v>71</v>
      </c>
      <c r="B88" s="13" t="s">
        <v>68</v>
      </c>
      <c r="C88" s="14">
        <v>121</v>
      </c>
      <c r="D88" s="14">
        <v>77</v>
      </c>
      <c r="E88" s="15">
        <v>0.57142857142857095</v>
      </c>
    </row>
    <row r="89" spans="1:5" x14ac:dyDescent="0.3">
      <c r="A89" s="181"/>
      <c r="B89" s="13" t="s">
        <v>69</v>
      </c>
      <c r="C89" s="14">
        <v>78</v>
      </c>
      <c r="D89" s="14">
        <v>45</v>
      </c>
      <c r="E89" s="15">
        <v>0.73333333333333295</v>
      </c>
    </row>
    <row r="90" spans="1:5" x14ac:dyDescent="0.3">
      <c r="A90" s="179" t="s">
        <v>72</v>
      </c>
      <c r="B90" s="13" t="s">
        <v>68</v>
      </c>
      <c r="C90" s="18"/>
      <c r="D90" s="18"/>
      <c r="E90" s="15">
        <v>0</v>
      </c>
    </row>
    <row r="91" spans="1:5" x14ac:dyDescent="0.3">
      <c r="A91" s="181"/>
      <c r="B91" s="13" t="s">
        <v>69</v>
      </c>
      <c r="C91" s="18"/>
      <c r="D91" s="18"/>
      <c r="E91" s="15">
        <v>0</v>
      </c>
    </row>
    <row r="92" spans="1:5" x14ac:dyDescent="0.3">
      <c r="A92" s="16"/>
    </row>
    <row r="93" spans="1:5" x14ac:dyDescent="0.3">
      <c r="A93" s="182" t="s">
        <v>73</v>
      </c>
      <c r="B93" s="182"/>
      <c r="C93" s="182"/>
      <c r="D93" s="182"/>
      <c r="E93" s="182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9"/>
      <c r="B95" s="17"/>
      <c r="C95" s="14">
        <v>1632</v>
      </c>
      <c r="D95" s="14">
        <v>1385</v>
      </c>
      <c r="E95" s="15">
        <v>0.17833935018050501</v>
      </c>
    </row>
    <row r="96" spans="1:5" x14ac:dyDescent="0.3">
      <c r="A96" s="12" t="s">
        <v>74</v>
      </c>
      <c r="B96" s="17"/>
      <c r="C96" s="18"/>
      <c r="D96" s="18"/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214</v>
      </c>
      <c r="D100" s="14">
        <v>440</v>
      </c>
      <c r="E100" s="15">
        <v>-0.513636363636364</v>
      </c>
    </row>
    <row r="101" spans="1:5" x14ac:dyDescent="0.3">
      <c r="A101" s="12" t="s">
        <v>77</v>
      </c>
      <c r="B101" s="17"/>
      <c r="C101" s="14">
        <v>37</v>
      </c>
      <c r="D101" s="14">
        <v>464</v>
      </c>
      <c r="E101" s="15">
        <v>-0.92025862068965503</v>
      </c>
    </row>
    <row r="102" spans="1:5" x14ac:dyDescent="0.3">
      <c r="A102" s="12" t="s">
        <v>74</v>
      </c>
      <c r="B102" s="17"/>
      <c r="C102" s="18"/>
      <c r="D102" s="18"/>
      <c r="E102" s="15">
        <v>0</v>
      </c>
    </row>
    <row r="103" spans="1:5" x14ac:dyDescent="0.3">
      <c r="A103" s="16"/>
    </row>
    <row r="104" spans="1:5" x14ac:dyDescent="0.3">
      <c r="A104" s="182" t="s">
        <v>78</v>
      </c>
      <c r="B104" s="182"/>
      <c r="C104" s="182"/>
      <c r="D104" s="182"/>
      <c r="E104" s="182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9" t="s">
        <v>76</v>
      </c>
      <c r="B106" s="13" t="s">
        <v>79</v>
      </c>
      <c r="C106" s="14">
        <v>468</v>
      </c>
      <c r="D106" s="14">
        <v>520</v>
      </c>
      <c r="E106" s="15">
        <v>-0.1</v>
      </c>
    </row>
    <row r="107" spans="1:5" x14ac:dyDescent="0.3">
      <c r="A107" s="180"/>
      <c r="B107" s="13" t="s">
        <v>80</v>
      </c>
      <c r="C107" s="14">
        <v>227</v>
      </c>
      <c r="D107" s="14">
        <v>227</v>
      </c>
      <c r="E107" s="15">
        <v>0</v>
      </c>
    </row>
    <row r="108" spans="1:5" x14ac:dyDescent="0.3">
      <c r="A108" s="181"/>
      <c r="B108" s="13" t="s">
        <v>81</v>
      </c>
      <c r="C108" s="14">
        <v>243</v>
      </c>
      <c r="D108" s="14">
        <v>267</v>
      </c>
      <c r="E108" s="15">
        <v>-8.98876404494382E-2</v>
      </c>
    </row>
    <row r="109" spans="1:5" x14ac:dyDescent="0.3">
      <c r="A109" s="179" t="s">
        <v>77</v>
      </c>
      <c r="B109" s="13" t="s">
        <v>82</v>
      </c>
      <c r="C109" s="14">
        <v>25</v>
      </c>
      <c r="D109" s="14">
        <v>29</v>
      </c>
      <c r="E109" s="15">
        <v>-0.13793103448275901</v>
      </c>
    </row>
    <row r="110" spans="1:5" x14ac:dyDescent="0.3">
      <c r="A110" s="181"/>
      <c r="B110" s="13" t="s">
        <v>81</v>
      </c>
      <c r="C110" s="14">
        <v>316</v>
      </c>
      <c r="D110" s="14">
        <v>299</v>
      </c>
      <c r="E110" s="15">
        <v>5.6856187290969903E-2</v>
      </c>
    </row>
    <row r="111" spans="1:5" x14ac:dyDescent="0.3">
      <c r="A111" s="12" t="s">
        <v>74</v>
      </c>
      <c r="B111" s="17"/>
      <c r="C111" s="14">
        <v>14</v>
      </c>
      <c r="D111" s="14">
        <v>22</v>
      </c>
      <c r="E111" s="15">
        <v>-0.36363636363636398</v>
      </c>
    </row>
    <row r="112" spans="1:5" x14ac:dyDescent="0.3">
      <c r="A112" s="16"/>
    </row>
    <row r="113" spans="1:5" x14ac:dyDescent="0.3">
      <c r="A113" s="182" t="s">
        <v>83</v>
      </c>
      <c r="B113" s="182"/>
      <c r="C113" s="182"/>
      <c r="D113" s="182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9" t="s">
        <v>76</v>
      </c>
      <c r="B115" s="13" t="s">
        <v>79</v>
      </c>
      <c r="C115" s="14">
        <v>52</v>
      </c>
      <c r="D115" s="14">
        <v>35</v>
      </c>
      <c r="E115" s="15">
        <v>0.48571428571428599</v>
      </c>
    </row>
    <row r="116" spans="1:5" x14ac:dyDescent="0.3">
      <c r="A116" s="180"/>
      <c r="B116" s="13" t="s">
        <v>80</v>
      </c>
      <c r="C116" s="14">
        <v>21</v>
      </c>
      <c r="D116" s="14">
        <v>11</v>
      </c>
      <c r="E116" s="15">
        <v>0.90909090909090895</v>
      </c>
    </row>
    <row r="117" spans="1:5" x14ac:dyDescent="0.3">
      <c r="A117" s="181"/>
      <c r="B117" s="13" t="s">
        <v>81</v>
      </c>
      <c r="C117" s="14">
        <v>24</v>
      </c>
      <c r="D117" s="14">
        <v>13</v>
      </c>
      <c r="E117" s="15">
        <v>0.84615384615384603</v>
      </c>
    </row>
    <row r="118" spans="1:5" x14ac:dyDescent="0.3">
      <c r="A118" s="179" t="s">
        <v>77</v>
      </c>
      <c r="B118" s="13" t="s">
        <v>82</v>
      </c>
      <c r="C118" s="14">
        <v>6</v>
      </c>
      <c r="D118" s="14">
        <v>3</v>
      </c>
      <c r="E118" s="15">
        <v>1</v>
      </c>
    </row>
    <row r="119" spans="1:5" x14ac:dyDescent="0.3">
      <c r="A119" s="181"/>
      <c r="B119" s="13" t="s">
        <v>81</v>
      </c>
      <c r="C119" s="14">
        <v>13</v>
      </c>
      <c r="D119" s="14">
        <v>9</v>
      </c>
      <c r="E119" s="15">
        <v>0.44444444444444398</v>
      </c>
    </row>
    <row r="120" spans="1:5" x14ac:dyDescent="0.3">
      <c r="A120" s="12" t="s">
        <v>74</v>
      </c>
      <c r="B120" s="17"/>
      <c r="C120" s="14">
        <v>3</v>
      </c>
      <c r="D120" s="14">
        <v>3</v>
      </c>
      <c r="E120" s="15">
        <v>0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9" t="s">
        <v>85</v>
      </c>
      <c r="B124" s="13" t="s">
        <v>86</v>
      </c>
      <c r="C124" s="18"/>
      <c r="D124" s="18"/>
      <c r="E124" s="15">
        <v>0</v>
      </c>
    </row>
    <row r="125" spans="1:5" x14ac:dyDescent="0.3">
      <c r="A125" s="181"/>
      <c r="B125" s="13" t="s">
        <v>87</v>
      </c>
      <c r="C125" s="18"/>
      <c r="D125" s="18"/>
      <c r="E125" s="15">
        <v>0</v>
      </c>
    </row>
    <row r="126" spans="1:5" x14ac:dyDescent="0.3">
      <c r="A126" s="179" t="s">
        <v>88</v>
      </c>
      <c r="B126" s="13" t="s">
        <v>86</v>
      </c>
      <c r="C126" s="14">
        <v>270</v>
      </c>
      <c r="D126" s="14">
        <v>240</v>
      </c>
      <c r="E126" s="15">
        <v>0.125</v>
      </c>
    </row>
    <row r="127" spans="1:5" x14ac:dyDescent="0.3">
      <c r="A127" s="181"/>
      <c r="B127" s="13" t="s">
        <v>87</v>
      </c>
      <c r="C127" s="14">
        <v>787</v>
      </c>
      <c r="D127" s="14">
        <v>444</v>
      </c>
      <c r="E127" s="15">
        <v>0.77252252252252296</v>
      </c>
    </row>
    <row r="128" spans="1:5" x14ac:dyDescent="0.3">
      <c r="A128" s="179" t="s">
        <v>89</v>
      </c>
      <c r="B128" s="13" t="s">
        <v>86</v>
      </c>
      <c r="C128" s="14">
        <v>3184</v>
      </c>
      <c r="D128" s="14">
        <v>3694</v>
      </c>
      <c r="E128" s="15">
        <v>-0.13806172171088199</v>
      </c>
    </row>
    <row r="129" spans="1:5" x14ac:dyDescent="0.3">
      <c r="A129" s="181"/>
      <c r="B129" s="13" t="s">
        <v>87</v>
      </c>
      <c r="C129" s="14">
        <v>4598</v>
      </c>
      <c r="D129" s="14">
        <v>5438</v>
      </c>
      <c r="E129" s="15">
        <v>-0.154468554615667</v>
      </c>
    </row>
    <row r="130" spans="1:5" x14ac:dyDescent="0.3">
      <c r="A130" s="179" t="s">
        <v>90</v>
      </c>
      <c r="B130" s="13" t="s">
        <v>86</v>
      </c>
      <c r="C130" s="14">
        <v>5</v>
      </c>
      <c r="D130" s="18"/>
      <c r="E130" s="15">
        <v>0</v>
      </c>
    </row>
    <row r="131" spans="1:5" x14ac:dyDescent="0.3">
      <c r="A131" s="181"/>
      <c r="B131" s="13" t="s">
        <v>87</v>
      </c>
      <c r="C131" s="14">
        <v>6</v>
      </c>
      <c r="D131" s="18"/>
      <c r="E131" s="15">
        <v>0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9" t="s">
        <v>92</v>
      </c>
      <c r="B135" s="13" t="s">
        <v>93</v>
      </c>
      <c r="C135" s="14">
        <v>172</v>
      </c>
      <c r="D135" s="14">
        <v>216</v>
      </c>
      <c r="E135" s="15">
        <v>-0.203703703703704</v>
      </c>
    </row>
    <row r="136" spans="1:5" x14ac:dyDescent="0.3">
      <c r="A136" s="181"/>
      <c r="B136" s="13" t="s">
        <v>94</v>
      </c>
      <c r="C136" s="18"/>
      <c r="D136" s="14">
        <v>4</v>
      </c>
      <c r="E136" s="15">
        <v>0</v>
      </c>
    </row>
    <row r="137" spans="1:5" x14ac:dyDescent="0.3">
      <c r="A137" s="179" t="s">
        <v>95</v>
      </c>
      <c r="B137" s="13" t="s">
        <v>93</v>
      </c>
      <c r="C137" s="14">
        <v>1</v>
      </c>
      <c r="D137" s="14">
        <v>12</v>
      </c>
      <c r="E137" s="15">
        <v>-0.91666666666666696</v>
      </c>
    </row>
    <row r="138" spans="1:5" x14ac:dyDescent="0.3">
      <c r="A138" s="181"/>
      <c r="B138" s="13" t="s">
        <v>94</v>
      </c>
      <c r="C138" s="14">
        <v>1</v>
      </c>
      <c r="D138" s="14">
        <v>1</v>
      </c>
      <c r="E138" s="15">
        <v>0</v>
      </c>
    </row>
    <row r="139" spans="1:5" x14ac:dyDescent="0.3">
      <c r="A139" s="179" t="s">
        <v>96</v>
      </c>
      <c r="B139" s="13" t="s">
        <v>93</v>
      </c>
      <c r="C139" s="18"/>
      <c r="D139" s="18"/>
      <c r="E139" s="15">
        <v>0</v>
      </c>
    </row>
    <row r="140" spans="1:5" x14ac:dyDescent="0.3">
      <c r="A140" s="181"/>
      <c r="B140" s="13" t="s">
        <v>97</v>
      </c>
      <c r="C140" s="18"/>
      <c r="D140" s="18"/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172</v>
      </c>
      <c r="D144" s="14">
        <v>202</v>
      </c>
      <c r="E144" s="15">
        <v>-0.14851485148514801</v>
      </c>
    </row>
    <row r="145" spans="1:5" x14ac:dyDescent="0.3">
      <c r="A145" s="179" t="s">
        <v>100</v>
      </c>
      <c r="B145" s="13" t="s">
        <v>101</v>
      </c>
      <c r="C145" s="14">
        <v>4</v>
      </c>
      <c r="D145" s="14">
        <v>6</v>
      </c>
      <c r="E145" s="15">
        <v>-0.33333333333333298</v>
      </c>
    </row>
    <row r="146" spans="1:5" x14ac:dyDescent="0.3">
      <c r="A146" s="180"/>
      <c r="B146" s="13" t="s">
        <v>102</v>
      </c>
      <c r="C146" s="14">
        <v>125</v>
      </c>
      <c r="D146" s="14">
        <v>163</v>
      </c>
      <c r="E146" s="15">
        <v>-0.23312883435582801</v>
      </c>
    </row>
    <row r="147" spans="1:5" x14ac:dyDescent="0.3">
      <c r="A147" s="180"/>
      <c r="B147" s="13" t="s">
        <v>103</v>
      </c>
      <c r="C147" s="14">
        <v>9</v>
      </c>
      <c r="D147" s="14">
        <v>9</v>
      </c>
      <c r="E147" s="15">
        <v>0</v>
      </c>
    </row>
    <row r="148" spans="1:5" x14ac:dyDescent="0.3">
      <c r="A148" s="180"/>
      <c r="B148" s="13" t="s">
        <v>104</v>
      </c>
      <c r="C148" s="14">
        <v>9</v>
      </c>
      <c r="D148" s="14">
        <v>2</v>
      </c>
      <c r="E148" s="15">
        <v>3.5</v>
      </c>
    </row>
    <row r="149" spans="1:5" x14ac:dyDescent="0.3">
      <c r="A149" s="180"/>
      <c r="B149" s="13" t="s">
        <v>105</v>
      </c>
      <c r="C149" s="14">
        <v>22</v>
      </c>
      <c r="D149" s="14">
        <v>21</v>
      </c>
      <c r="E149" s="15">
        <v>4.7619047619047603E-2</v>
      </c>
    </row>
    <row r="150" spans="1:5" x14ac:dyDescent="0.3">
      <c r="A150" s="181"/>
      <c r="B150" s="13" t="s">
        <v>106</v>
      </c>
      <c r="C150" s="14">
        <v>3</v>
      </c>
      <c r="D150" s="18"/>
      <c r="E150" s="15">
        <v>0</v>
      </c>
    </row>
    <row r="151" spans="1:5" x14ac:dyDescent="0.3">
      <c r="A151" s="179" t="s">
        <v>107</v>
      </c>
      <c r="B151" s="13" t="s">
        <v>108</v>
      </c>
      <c r="C151" s="14">
        <v>58</v>
      </c>
      <c r="D151" s="14">
        <v>46</v>
      </c>
      <c r="E151" s="15">
        <v>0.26086956521739102</v>
      </c>
    </row>
    <row r="152" spans="1:5" x14ac:dyDescent="0.3">
      <c r="A152" s="181"/>
      <c r="B152" s="13" t="s">
        <v>109</v>
      </c>
      <c r="C152" s="14">
        <v>117</v>
      </c>
      <c r="D152" s="14">
        <v>140</v>
      </c>
      <c r="E152" s="15">
        <v>-0.16428571428571401</v>
      </c>
    </row>
    <row r="153" spans="1:5" x14ac:dyDescent="0.3">
      <c r="A153" s="179" t="s">
        <v>110</v>
      </c>
      <c r="B153" s="13" t="s">
        <v>14</v>
      </c>
      <c r="C153" s="14">
        <v>34</v>
      </c>
      <c r="D153" s="14">
        <v>18</v>
      </c>
      <c r="E153" s="15">
        <v>0.88888888888888895</v>
      </c>
    </row>
    <row r="154" spans="1:5" x14ac:dyDescent="0.3">
      <c r="A154" s="181"/>
      <c r="B154" s="13" t="s">
        <v>18</v>
      </c>
      <c r="C154" s="14">
        <v>31</v>
      </c>
      <c r="D154" s="14">
        <v>34</v>
      </c>
      <c r="E154" s="15">
        <v>-8.8235294117647106E-2</v>
      </c>
    </row>
    <row r="155" spans="1:5" x14ac:dyDescent="0.3">
      <c r="A155" s="12" t="s">
        <v>111</v>
      </c>
      <c r="B155" s="17"/>
      <c r="C155" s="18"/>
      <c r="D155" s="18"/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9" t="s">
        <v>113</v>
      </c>
      <c r="B159" s="13" t="s">
        <v>114</v>
      </c>
      <c r="C159" s="14">
        <v>826</v>
      </c>
      <c r="D159" s="14">
        <v>757</v>
      </c>
      <c r="E159" s="15">
        <v>9.1149273447820298E-2</v>
      </c>
    </row>
    <row r="160" spans="1:5" x14ac:dyDescent="0.3">
      <c r="A160" s="180"/>
      <c r="B160" s="13" t="s">
        <v>115</v>
      </c>
      <c r="C160" s="14">
        <v>495</v>
      </c>
      <c r="D160" s="14">
        <v>417</v>
      </c>
      <c r="E160" s="15">
        <v>0.18705035971223</v>
      </c>
    </row>
    <row r="161" spans="1:5" x14ac:dyDescent="0.3">
      <c r="A161" s="180"/>
      <c r="B161" s="13" t="s">
        <v>116</v>
      </c>
      <c r="C161" s="14">
        <v>450</v>
      </c>
      <c r="D161" s="14">
        <v>389</v>
      </c>
      <c r="E161" s="15">
        <v>0.15681233933161901</v>
      </c>
    </row>
    <row r="162" spans="1:5" x14ac:dyDescent="0.3">
      <c r="A162" s="180"/>
      <c r="B162" s="13" t="s">
        <v>117</v>
      </c>
      <c r="C162" s="14">
        <v>19</v>
      </c>
      <c r="D162" s="14">
        <v>29</v>
      </c>
      <c r="E162" s="15">
        <v>-0.34482758620689602</v>
      </c>
    </row>
    <row r="163" spans="1:5" x14ac:dyDescent="0.3">
      <c r="A163" s="180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80"/>
      <c r="B164" s="13" t="s">
        <v>119</v>
      </c>
      <c r="C164" s="14">
        <v>4</v>
      </c>
      <c r="D164" s="14">
        <v>10</v>
      </c>
      <c r="E164" s="15">
        <v>-0.6</v>
      </c>
    </row>
    <row r="165" spans="1:5" x14ac:dyDescent="0.3">
      <c r="A165" s="180"/>
      <c r="B165" s="13" t="s">
        <v>120</v>
      </c>
      <c r="C165" s="14">
        <v>709</v>
      </c>
      <c r="D165" s="14">
        <v>799</v>
      </c>
      <c r="E165" s="15">
        <v>-0.112640801001252</v>
      </c>
    </row>
    <row r="166" spans="1:5" x14ac:dyDescent="0.3">
      <c r="A166" s="180"/>
      <c r="B166" s="13" t="s">
        <v>121</v>
      </c>
      <c r="C166" s="14">
        <v>1</v>
      </c>
      <c r="D166" s="14">
        <v>2</v>
      </c>
      <c r="E166" s="15">
        <v>-0.5</v>
      </c>
    </row>
    <row r="167" spans="1:5" x14ac:dyDescent="0.3">
      <c r="A167" s="180"/>
      <c r="B167" s="13" t="s">
        <v>122</v>
      </c>
      <c r="C167" s="14">
        <v>196</v>
      </c>
      <c r="D167" s="14">
        <v>183</v>
      </c>
      <c r="E167" s="15">
        <v>7.10382513661202E-2</v>
      </c>
    </row>
    <row r="168" spans="1:5" x14ac:dyDescent="0.3">
      <c r="A168" s="180"/>
      <c r="B168" s="13" t="s">
        <v>123</v>
      </c>
      <c r="C168" s="14">
        <v>1673</v>
      </c>
      <c r="D168" s="14">
        <v>1406</v>
      </c>
      <c r="E168" s="15">
        <v>0.18990042674253199</v>
      </c>
    </row>
    <row r="169" spans="1:5" x14ac:dyDescent="0.3">
      <c r="A169" s="180"/>
      <c r="B169" s="13" t="s">
        <v>124</v>
      </c>
      <c r="C169" s="14">
        <v>48</v>
      </c>
      <c r="D169" s="14">
        <v>46</v>
      </c>
      <c r="E169" s="15">
        <v>4.3478260869565202E-2</v>
      </c>
    </row>
    <row r="170" spans="1:5" x14ac:dyDescent="0.3">
      <c r="A170" s="180"/>
      <c r="B170" s="13" t="s">
        <v>125</v>
      </c>
      <c r="C170" s="14">
        <v>436</v>
      </c>
      <c r="D170" s="14">
        <v>378</v>
      </c>
      <c r="E170" s="15">
        <v>0.15343915343915299</v>
      </c>
    </row>
    <row r="171" spans="1:5" x14ac:dyDescent="0.3">
      <c r="A171" s="180"/>
      <c r="B171" s="13" t="s">
        <v>126</v>
      </c>
      <c r="C171" s="14">
        <v>2</v>
      </c>
      <c r="D171" s="14">
        <v>0</v>
      </c>
      <c r="E171" s="15">
        <v>0</v>
      </c>
    </row>
    <row r="172" spans="1:5" x14ac:dyDescent="0.3">
      <c r="A172" s="180"/>
      <c r="B172" s="13" t="s">
        <v>127</v>
      </c>
      <c r="C172" s="14">
        <v>1</v>
      </c>
      <c r="D172" s="14">
        <v>1</v>
      </c>
      <c r="E172" s="15">
        <v>0</v>
      </c>
    </row>
    <row r="173" spans="1:5" x14ac:dyDescent="0.3">
      <c r="A173" s="180"/>
      <c r="B173" s="13" t="s">
        <v>128</v>
      </c>
      <c r="C173" s="14">
        <v>26</v>
      </c>
      <c r="D173" s="14">
        <v>11</v>
      </c>
      <c r="E173" s="15">
        <v>1.36363636363636</v>
      </c>
    </row>
    <row r="174" spans="1:5" x14ac:dyDescent="0.3">
      <c r="A174" s="180"/>
      <c r="B174" s="13" t="s">
        <v>129</v>
      </c>
      <c r="C174" s="14">
        <v>2</v>
      </c>
      <c r="D174" s="14">
        <v>2</v>
      </c>
      <c r="E174" s="15">
        <v>0</v>
      </c>
    </row>
    <row r="175" spans="1:5" x14ac:dyDescent="0.3">
      <c r="A175" s="180"/>
      <c r="B175" s="13" t="s">
        <v>130</v>
      </c>
      <c r="C175" s="14">
        <v>33</v>
      </c>
      <c r="D175" s="14">
        <v>28</v>
      </c>
      <c r="E175" s="15">
        <v>0.17857142857142899</v>
      </c>
    </row>
    <row r="176" spans="1:5" x14ac:dyDescent="0.3">
      <c r="A176" s="180"/>
      <c r="B176" s="13" t="s">
        <v>131</v>
      </c>
      <c r="C176" s="14">
        <v>994</v>
      </c>
      <c r="D176" s="14">
        <v>947</v>
      </c>
      <c r="E176" s="15">
        <v>4.9630411826821499E-2</v>
      </c>
    </row>
    <row r="177" spans="1:5" x14ac:dyDescent="0.3">
      <c r="A177" s="180"/>
      <c r="B177" s="13" t="s">
        <v>132</v>
      </c>
      <c r="C177" s="14">
        <v>1327</v>
      </c>
      <c r="D177" s="14">
        <v>1817</v>
      </c>
      <c r="E177" s="15">
        <v>-0.26967528893781001</v>
      </c>
    </row>
    <row r="178" spans="1:5" x14ac:dyDescent="0.3">
      <c r="A178" s="180"/>
      <c r="B178" s="13" t="s">
        <v>133</v>
      </c>
      <c r="C178" s="14">
        <v>455</v>
      </c>
      <c r="D178" s="14">
        <v>431</v>
      </c>
      <c r="E178" s="15">
        <v>5.5684454756380501E-2</v>
      </c>
    </row>
    <row r="179" spans="1:5" x14ac:dyDescent="0.3">
      <c r="A179" s="180"/>
      <c r="B179" s="13" t="s">
        <v>134</v>
      </c>
      <c r="C179" s="14">
        <v>658</v>
      </c>
      <c r="D179" s="14">
        <v>521</v>
      </c>
      <c r="E179" s="15">
        <v>0.26295585412667899</v>
      </c>
    </row>
    <row r="180" spans="1:5" x14ac:dyDescent="0.3">
      <c r="A180" s="180"/>
      <c r="B180" s="13" t="s">
        <v>135</v>
      </c>
      <c r="C180" s="14">
        <v>57</v>
      </c>
      <c r="D180" s="14">
        <v>29</v>
      </c>
      <c r="E180" s="15">
        <v>0.96551724137931005</v>
      </c>
    </row>
    <row r="181" spans="1:5" x14ac:dyDescent="0.3">
      <c r="A181" s="180"/>
      <c r="B181" s="13" t="s">
        <v>136</v>
      </c>
      <c r="C181" s="14">
        <v>7</v>
      </c>
      <c r="D181" s="14">
        <v>3</v>
      </c>
      <c r="E181" s="15">
        <v>1.3333333333333299</v>
      </c>
    </row>
    <row r="182" spans="1:5" x14ac:dyDescent="0.3">
      <c r="A182" s="180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3">
      <c r="A183" s="180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3">
      <c r="A184" s="180"/>
      <c r="B184" s="13" t="s">
        <v>139</v>
      </c>
      <c r="C184" s="14">
        <v>5</v>
      </c>
      <c r="D184" s="14">
        <v>0</v>
      </c>
      <c r="E184" s="15">
        <v>0</v>
      </c>
    </row>
    <row r="185" spans="1:5" x14ac:dyDescent="0.3">
      <c r="A185" s="180"/>
      <c r="B185" s="13" t="s">
        <v>140</v>
      </c>
      <c r="C185" s="14">
        <v>12</v>
      </c>
      <c r="D185" s="14">
        <v>0</v>
      </c>
      <c r="E185" s="15">
        <v>0</v>
      </c>
    </row>
    <row r="186" spans="1:5" x14ac:dyDescent="0.3">
      <c r="A186" s="180"/>
      <c r="B186" s="13" t="s">
        <v>141</v>
      </c>
      <c r="C186" s="14">
        <v>4</v>
      </c>
      <c r="D186" s="14">
        <v>5</v>
      </c>
      <c r="E186" s="15">
        <v>-0.2</v>
      </c>
    </row>
    <row r="187" spans="1:5" x14ac:dyDescent="0.3">
      <c r="A187" s="180"/>
      <c r="B187" s="13" t="s">
        <v>142</v>
      </c>
      <c r="C187" s="14">
        <v>150</v>
      </c>
      <c r="D187" s="14">
        <v>137</v>
      </c>
      <c r="E187" s="15">
        <v>9.4890510948905105E-2</v>
      </c>
    </row>
    <row r="188" spans="1:5" x14ac:dyDescent="0.3">
      <c r="A188" s="180"/>
      <c r="B188" s="13" t="s">
        <v>143</v>
      </c>
      <c r="C188" s="14">
        <v>3</v>
      </c>
      <c r="D188" s="14">
        <v>11</v>
      </c>
      <c r="E188" s="15">
        <v>-0.72727272727272696</v>
      </c>
    </row>
    <row r="189" spans="1:5" x14ac:dyDescent="0.3">
      <c r="A189" s="180"/>
      <c r="B189" s="13" t="s">
        <v>144</v>
      </c>
      <c r="C189" s="14">
        <v>15</v>
      </c>
      <c r="D189" s="14">
        <v>31</v>
      </c>
      <c r="E189" s="15">
        <v>-0.51612903225806495</v>
      </c>
    </row>
    <row r="190" spans="1:5" x14ac:dyDescent="0.3">
      <c r="A190" s="180"/>
      <c r="B190" s="13" t="s">
        <v>145</v>
      </c>
      <c r="C190" s="14">
        <v>33</v>
      </c>
      <c r="D190" s="14">
        <v>26</v>
      </c>
      <c r="E190" s="15">
        <v>0.269230769230769</v>
      </c>
    </row>
    <row r="191" spans="1:5" x14ac:dyDescent="0.3">
      <c r="A191" s="180"/>
      <c r="B191" s="13" t="s">
        <v>146</v>
      </c>
      <c r="C191" s="14">
        <v>193</v>
      </c>
      <c r="D191" s="14">
        <v>174</v>
      </c>
      <c r="E191" s="15">
        <v>0.10919540229885</v>
      </c>
    </row>
    <row r="192" spans="1:5" x14ac:dyDescent="0.3">
      <c r="A192" s="180"/>
      <c r="B192" s="13" t="s">
        <v>147</v>
      </c>
      <c r="C192" s="14">
        <v>2</v>
      </c>
      <c r="D192" s="14">
        <v>0</v>
      </c>
      <c r="E192" s="15">
        <v>0</v>
      </c>
    </row>
    <row r="193" spans="1:5" x14ac:dyDescent="0.3">
      <c r="A193" s="180"/>
      <c r="B193" s="13" t="s">
        <v>148</v>
      </c>
      <c r="C193" s="14">
        <v>173</v>
      </c>
      <c r="D193" s="14">
        <v>115</v>
      </c>
      <c r="E193" s="15">
        <v>0.50434782608695605</v>
      </c>
    </row>
    <row r="194" spans="1:5" x14ac:dyDescent="0.3">
      <c r="A194" s="180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3">
      <c r="A195" s="180"/>
      <c r="B195" s="13" t="s">
        <v>150</v>
      </c>
      <c r="C195" s="14">
        <v>143</v>
      </c>
      <c r="D195" s="14">
        <v>134</v>
      </c>
      <c r="E195" s="15">
        <v>6.7164179104477598E-2</v>
      </c>
    </row>
    <row r="196" spans="1:5" x14ac:dyDescent="0.3">
      <c r="A196" s="180"/>
      <c r="B196" s="13" t="s">
        <v>151</v>
      </c>
      <c r="C196" s="14">
        <v>12</v>
      </c>
      <c r="D196" s="14">
        <v>7</v>
      </c>
      <c r="E196" s="15">
        <v>0.71428571428571397</v>
      </c>
    </row>
    <row r="197" spans="1:5" x14ac:dyDescent="0.3">
      <c r="A197" s="180"/>
      <c r="B197" s="13" t="s">
        <v>152</v>
      </c>
      <c r="C197" s="14">
        <v>20</v>
      </c>
      <c r="D197" s="14">
        <v>21</v>
      </c>
      <c r="E197" s="15">
        <v>-4.7619047619047603E-2</v>
      </c>
    </row>
    <row r="198" spans="1:5" x14ac:dyDescent="0.3">
      <c r="A198" s="180"/>
      <c r="B198" s="13" t="s">
        <v>153</v>
      </c>
      <c r="C198" s="14">
        <v>309</v>
      </c>
      <c r="D198" s="14">
        <v>303</v>
      </c>
      <c r="E198" s="15">
        <v>1.9801980198019799E-2</v>
      </c>
    </row>
    <row r="199" spans="1:5" x14ac:dyDescent="0.3">
      <c r="A199" s="180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81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3">
      <c r="A201" s="179" t="s">
        <v>156</v>
      </c>
      <c r="B201" s="13" t="s">
        <v>157</v>
      </c>
      <c r="C201" s="14">
        <v>856</v>
      </c>
      <c r="D201" s="14">
        <v>774</v>
      </c>
      <c r="E201" s="15">
        <v>0.10594315245478</v>
      </c>
    </row>
    <row r="202" spans="1:5" x14ac:dyDescent="0.3">
      <c r="A202" s="180"/>
      <c r="B202" s="13" t="s">
        <v>115</v>
      </c>
      <c r="C202" s="14">
        <v>504</v>
      </c>
      <c r="D202" s="14">
        <v>424</v>
      </c>
      <c r="E202" s="15">
        <v>0.18867924528301899</v>
      </c>
    </row>
    <row r="203" spans="1:5" x14ac:dyDescent="0.3">
      <c r="A203" s="180"/>
      <c r="B203" s="13" t="s">
        <v>158</v>
      </c>
      <c r="C203" s="14">
        <v>454</v>
      </c>
      <c r="D203" s="14">
        <v>392</v>
      </c>
      <c r="E203" s="15">
        <v>0.15816326530612199</v>
      </c>
    </row>
    <row r="204" spans="1:5" x14ac:dyDescent="0.3">
      <c r="A204" s="180"/>
      <c r="B204" s="13" t="s">
        <v>117</v>
      </c>
      <c r="C204" s="14">
        <v>19</v>
      </c>
      <c r="D204" s="14">
        <v>29</v>
      </c>
      <c r="E204" s="15">
        <v>-0.34482758620689602</v>
      </c>
    </row>
    <row r="205" spans="1:5" x14ac:dyDescent="0.3">
      <c r="A205" s="180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80"/>
      <c r="B206" s="13" t="s">
        <v>119</v>
      </c>
      <c r="C206" s="14">
        <v>4</v>
      </c>
      <c r="D206" s="14">
        <v>10</v>
      </c>
      <c r="E206" s="15">
        <v>-0.6</v>
      </c>
    </row>
    <row r="207" spans="1:5" x14ac:dyDescent="0.3">
      <c r="A207" s="180"/>
      <c r="B207" s="13" t="s">
        <v>120</v>
      </c>
      <c r="C207" s="14">
        <v>880</v>
      </c>
      <c r="D207" s="14">
        <v>910</v>
      </c>
      <c r="E207" s="15">
        <v>-3.2967032967033003E-2</v>
      </c>
    </row>
    <row r="208" spans="1:5" x14ac:dyDescent="0.3">
      <c r="A208" s="180"/>
      <c r="B208" s="13" t="s">
        <v>159</v>
      </c>
      <c r="C208" s="14">
        <v>1</v>
      </c>
      <c r="D208" s="14">
        <v>2</v>
      </c>
      <c r="E208" s="15">
        <v>-0.5</v>
      </c>
    </row>
    <row r="209" spans="1:5" x14ac:dyDescent="0.3">
      <c r="A209" s="180"/>
      <c r="B209" s="13" t="s">
        <v>122</v>
      </c>
      <c r="C209" s="14">
        <v>201</v>
      </c>
      <c r="D209" s="14">
        <v>184</v>
      </c>
      <c r="E209" s="15">
        <v>9.2391304347826095E-2</v>
      </c>
    </row>
    <row r="210" spans="1:5" x14ac:dyDescent="0.3">
      <c r="A210" s="180"/>
      <c r="B210" s="13" t="s">
        <v>160</v>
      </c>
      <c r="C210" s="14">
        <v>1731</v>
      </c>
      <c r="D210" s="14">
        <v>1455</v>
      </c>
      <c r="E210" s="15">
        <v>0.189690721649485</v>
      </c>
    </row>
    <row r="211" spans="1:5" x14ac:dyDescent="0.3">
      <c r="A211" s="180"/>
      <c r="B211" s="13" t="s">
        <v>124</v>
      </c>
      <c r="C211" s="14">
        <v>49</v>
      </c>
      <c r="D211" s="14">
        <v>47</v>
      </c>
      <c r="E211" s="15">
        <v>4.2553191489361701E-2</v>
      </c>
    </row>
    <row r="212" spans="1:5" x14ac:dyDescent="0.3">
      <c r="A212" s="180"/>
      <c r="B212" s="13" t="s">
        <v>125</v>
      </c>
      <c r="C212" s="14">
        <v>442</v>
      </c>
      <c r="D212" s="14">
        <v>383</v>
      </c>
      <c r="E212" s="15">
        <v>0.15404699738903399</v>
      </c>
    </row>
    <row r="213" spans="1:5" x14ac:dyDescent="0.3">
      <c r="A213" s="180"/>
      <c r="B213" s="13" t="s">
        <v>126</v>
      </c>
      <c r="C213" s="14">
        <v>2</v>
      </c>
      <c r="D213" s="14">
        <v>0</v>
      </c>
      <c r="E213" s="15">
        <v>0</v>
      </c>
    </row>
    <row r="214" spans="1:5" x14ac:dyDescent="0.3">
      <c r="A214" s="180"/>
      <c r="B214" s="13" t="s">
        <v>127</v>
      </c>
      <c r="C214" s="14">
        <v>1</v>
      </c>
      <c r="D214" s="14">
        <v>1</v>
      </c>
      <c r="E214" s="15">
        <v>0</v>
      </c>
    </row>
    <row r="215" spans="1:5" x14ac:dyDescent="0.3">
      <c r="A215" s="180"/>
      <c r="B215" s="13" t="s">
        <v>128</v>
      </c>
      <c r="C215" s="14">
        <v>29</v>
      </c>
      <c r="D215" s="14">
        <v>12</v>
      </c>
      <c r="E215" s="15">
        <v>1.4166666666666701</v>
      </c>
    </row>
    <row r="216" spans="1:5" x14ac:dyDescent="0.3">
      <c r="A216" s="180"/>
      <c r="B216" s="13" t="s">
        <v>129</v>
      </c>
      <c r="C216" s="14">
        <v>2</v>
      </c>
      <c r="D216" s="14">
        <v>2</v>
      </c>
      <c r="E216" s="15">
        <v>0</v>
      </c>
    </row>
    <row r="217" spans="1:5" x14ac:dyDescent="0.3">
      <c r="A217" s="180"/>
      <c r="B217" s="13" t="s">
        <v>130</v>
      </c>
      <c r="C217" s="14">
        <v>4</v>
      </c>
      <c r="D217" s="14">
        <v>4</v>
      </c>
      <c r="E217" s="15">
        <v>0</v>
      </c>
    </row>
    <row r="218" spans="1:5" x14ac:dyDescent="0.3">
      <c r="A218" s="180"/>
      <c r="B218" s="13" t="s">
        <v>131</v>
      </c>
      <c r="C218" s="14">
        <v>994</v>
      </c>
      <c r="D218" s="14">
        <v>947</v>
      </c>
      <c r="E218" s="15">
        <v>4.9630411826821499E-2</v>
      </c>
    </row>
    <row r="219" spans="1:5" x14ac:dyDescent="0.3">
      <c r="A219" s="180"/>
      <c r="B219" s="13" t="s">
        <v>132</v>
      </c>
      <c r="C219" s="14">
        <v>1327</v>
      </c>
      <c r="D219" s="14">
        <v>1817</v>
      </c>
      <c r="E219" s="15">
        <v>-0.26967528893781001</v>
      </c>
    </row>
    <row r="220" spans="1:5" x14ac:dyDescent="0.3">
      <c r="A220" s="180"/>
      <c r="B220" s="13" t="s">
        <v>133</v>
      </c>
      <c r="C220" s="14">
        <v>455</v>
      </c>
      <c r="D220" s="14">
        <v>431</v>
      </c>
      <c r="E220" s="15">
        <v>5.5684454756380501E-2</v>
      </c>
    </row>
    <row r="221" spans="1:5" x14ac:dyDescent="0.3">
      <c r="A221" s="180"/>
      <c r="B221" s="13" t="s">
        <v>134</v>
      </c>
      <c r="C221" s="14">
        <v>726</v>
      </c>
      <c r="D221" s="14">
        <v>566</v>
      </c>
      <c r="E221" s="15">
        <v>0.28268551236749101</v>
      </c>
    </row>
    <row r="222" spans="1:5" x14ac:dyDescent="0.3">
      <c r="A222" s="180"/>
      <c r="B222" s="13" t="s">
        <v>161</v>
      </c>
      <c r="C222" s="14">
        <v>57</v>
      </c>
      <c r="D222" s="14">
        <v>29</v>
      </c>
      <c r="E222" s="15">
        <v>0.96551724137931005</v>
      </c>
    </row>
    <row r="223" spans="1:5" x14ac:dyDescent="0.3">
      <c r="A223" s="180"/>
      <c r="B223" s="13" t="s">
        <v>136</v>
      </c>
      <c r="C223" s="14">
        <v>7</v>
      </c>
      <c r="D223" s="14">
        <v>3</v>
      </c>
      <c r="E223" s="15">
        <v>1.3333333333333299</v>
      </c>
    </row>
    <row r="224" spans="1:5" x14ac:dyDescent="0.3">
      <c r="A224" s="180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3">
      <c r="A225" s="180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80"/>
      <c r="B226" s="13" t="s">
        <v>139</v>
      </c>
      <c r="C226" s="14">
        <v>5</v>
      </c>
      <c r="D226" s="14">
        <v>0</v>
      </c>
      <c r="E226" s="15">
        <v>0</v>
      </c>
    </row>
    <row r="227" spans="1:5" x14ac:dyDescent="0.3">
      <c r="A227" s="180"/>
      <c r="B227" s="13" t="s">
        <v>162</v>
      </c>
      <c r="C227" s="14">
        <v>12</v>
      </c>
      <c r="D227" s="14">
        <v>0</v>
      </c>
      <c r="E227" s="15">
        <v>0</v>
      </c>
    </row>
    <row r="228" spans="1:5" x14ac:dyDescent="0.3">
      <c r="A228" s="180"/>
      <c r="B228" s="13" t="s">
        <v>141</v>
      </c>
      <c r="C228" s="14">
        <v>4</v>
      </c>
      <c r="D228" s="14">
        <v>5</v>
      </c>
      <c r="E228" s="15">
        <v>-0.2</v>
      </c>
    </row>
    <row r="229" spans="1:5" x14ac:dyDescent="0.3">
      <c r="A229" s="180"/>
      <c r="B229" s="13" t="s">
        <v>142</v>
      </c>
      <c r="C229" s="14">
        <v>158</v>
      </c>
      <c r="D229" s="14">
        <v>144</v>
      </c>
      <c r="E229" s="15">
        <v>9.7222222222222196E-2</v>
      </c>
    </row>
    <row r="230" spans="1:5" x14ac:dyDescent="0.3">
      <c r="A230" s="180"/>
      <c r="B230" s="13" t="s">
        <v>143</v>
      </c>
      <c r="C230" s="14">
        <v>3</v>
      </c>
      <c r="D230" s="14">
        <v>11</v>
      </c>
      <c r="E230" s="15">
        <v>-0.72727272727272696</v>
      </c>
    </row>
    <row r="231" spans="1:5" x14ac:dyDescent="0.3">
      <c r="A231" s="180"/>
      <c r="B231" s="13" t="s">
        <v>144</v>
      </c>
      <c r="C231" s="14">
        <v>15</v>
      </c>
      <c r="D231" s="14">
        <v>31</v>
      </c>
      <c r="E231" s="15">
        <v>-0.51612903225806495</v>
      </c>
    </row>
    <row r="232" spans="1:5" x14ac:dyDescent="0.3">
      <c r="A232" s="180"/>
      <c r="B232" s="13" t="s">
        <v>145</v>
      </c>
      <c r="C232" s="14">
        <v>33</v>
      </c>
      <c r="D232" s="14">
        <v>26</v>
      </c>
      <c r="E232" s="15">
        <v>0.269230769230769</v>
      </c>
    </row>
    <row r="233" spans="1:5" x14ac:dyDescent="0.3">
      <c r="A233" s="180"/>
      <c r="B233" s="13" t="s">
        <v>146</v>
      </c>
      <c r="C233" s="14">
        <v>196</v>
      </c>
      <c r="D233" s="14">
        <v>176</v>
      </c>
      <c r="E233" s="15">
        <v>0.11363636363636399</v>
      </c>
    </row>
    <row r="234" spans="1:5" x14ac:dyDescent="0.3">
      <c r="A234" s="180"/>
      <c r="B234" s="13" t="s">
        <v>147</v>
      </c>
      <c r="C234" s="14">
        <v>2</v>
      </c>
      <c r="D234" s="14">
        <v>0</v>
      </c>
      <c r="E234" s="15">
        <v>0</v>
      </c>
    </row>
    <row r="235" spans="1:5" x14ac:dyDescent="0.3">
      <c r="A235" s="180"/>
      <c r="B235" s="13" t="s">
        <v>148</v>
      </c>
      <c r="C235" s="14">
        <v>173</v>
      </c>
      <c r="D235" s="14">
        <v>115</v>
      </c>
      <c r="E235" s="15">
        <v>0.50434782608695605</v>
      </c>
    </row>
    <row r="236" spans="1:5" x14ac:dyDescent="0.3">
      <c r="A236" s="180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3">
      <c r="A237" s="180"/>
      <c r="B237" s="13" t="s">
        <v>150</v>
      </c>
      <c r="C237" s="14">
        <v>151</v>
      </c>
      <c r="D237" s="14">
        <v>141</v>
      </c>
      <c r="E237" s="15">
        <v>7.09219858156028E-2</v>
      </c>
    </row>
    <row r="238" spans="1:5" x14ac:dyDescent="0.3">
      <c r="A238" s="180"/>
      <c r="B238" s="13" t="s">
        <v>151</v>
      </c>
      <c r="C238" s="14">
        <v>25</v>
      </c>
      <c r="D238" s="14">
        <v>17</v>
      </c>
      <c r="E238" s="15">
        <v>0.47058823529411797</v>
      </c>
    </row>
    <row r="239" spans="1:5" x14ac:dyDescent="0.3">
      <c r="A239" s="180"/>
      <c r="B239" s="13" t="s">
        <v>152</v>
      </c>
      <c r="C239" s="14">
        <v>20</v>
      </c>
      <c r="D239" s="14">
        <v>21</v>
      </c>
      <c r="E239" s="15">
        <v>-4.7619047619047603E-2</v>
      </c>
    </row>
    <row r="240" spans="1:5" x14ac:dyDescent="0.3">
      <c r="A240" s="180"/>
      <c r="B240" s="13" t="s">
        <v>153</v>
      </c>
      <c r="C240" s="14">
        <v>325</v>
      </c>
      <c r="D240" s="14">
        <v>306</v>
      </c>
      <c r="E240" s="15">
        <v>6.2091503267973899E-2</v>
      </c>
    </row>
    <row r="241" spans="1:5" x14ac:dyDescent="0.3">
      <c r="A241" s="180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1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8"/>
      <c r="D246" s="14">
        <v>847</v>
      </c>
      <c r="E246" s="15">
        <v>0</v>
      </c>
    </row>
    <row r="247" spans="1:5" x14ac:dyDescent="0.3">
      <c r="A247" s="12" t="s">
        <v>165</v>
      </c>
      <c r="B247" s="17"/>
      <c r="C247" s="18"/>
      <c r="D247" s="14">
        <v>459</v>
      </c>
      <c r="E247" s="15">
        <v>0</v>
      </c>
    </row>
    <row r="248" spans="1:5" x14ac:dyDescent="0.3">
      <c r="A248" s="12" t="s">
        <v>166</v>
      </c>
      <c r="B248" s="17"/>
      <c r="C248" s="14">
        <v>129</v>
      </c>
      <c r="D248" s="14">
        <v>428</v>
      </c>
      <c r="E248" s="15">
        <v>-0.69859813084112099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93</v>
      </c>
      <c r="D252" s="14">
        <v>83</v>
      </c>
      <c r="E252" s="15">
        <v>0.120481927710843</v>
      </c>
    </row>
    <row r="253" spans="1:5" x14ac:dyDescent="0.3">
      <c r="A253" s="179" t="s">
        <v>169</v>
      </c>
      <c r="B253" s="13" t="s">
        <v>170</v>
      </c>
      <c r="C253" s="14">
        <v>1</v>
      </c>
      <c r="D253" s="18"/>
      <c r="E253" s="15">
        <v>0</v>
      </c>
    </row>
    <row r="254" spans="1:5" x14ac:dyDescent="0.3">
      <c r="A254" s="180"/>
      <c r="B254" s="13" t="s">
        <v>171</v>
      </c>
      <c r="C254" s="14">
        <v>15</v>
      </c>
      <c r="D254" s="14">
        <v>10</v>
      </c>
      <c r="E254" s="15">
        <v>0.5</v>
      </c>
    </row>
    <row r="255" spans="1:5" x14ac:dyDescent="0.3">
      <c r="A255" s="181"/>
      <c r="B255" s="13" t="s">
        <v>172</v>
      </c>
      <c r="C255" s="14">
        <v>1</v>
      </c>
      <c r="D255" s="14">
        <v>2</v>
      </c>
      <c r="E255" s="15">
        <v>-0.5</v>
      </c>
    </row>
    <row r="256" spans="1:5" x14ac:dyDescent="0.3">
      <c r="A256" s="12" t="s">
        <v>173</v>
      </c>
      <c r="B256" s="17"/>
      <c r="C256" s="18"/>
      <c r="D256" s="18"/>
      <c r="E256" s="15">
        <v>0</v>
      </c>
    </row>
    <row r="257" spans="1:5" x14ac:dyDescent="0.3">
      <c r="A257" s="12" t="s">
        <v>174</v>
      </c>
      <c r="B257" s="17"/>
      <c r="C257" s="18"/>
      <c r="D257" s="18"/>
      <c r="E257" s="15">
        <v>0</v>
      </c>
    </row>
    <row r="258" spans="1:5" x14ac:dyDescent="0.3">
      <c r="A258" s="12" t="s">
        <v>106</v>
      </c>
      <c r="B258" s="17"/>
      <c r="C258" s="14">
        <v>247</v>
      </c>
      <c r="D258" s="14">
        <v>219</v>
      </c>
      <c r="E258" s="15">
        <v>0.127853881278539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43</v>
      </c>
      <c r="D262" s="14">
        <v>22</v>
      </c>
      <c r="E262" s="15">
        <v>0.95454545454545403</v>
      </c>
    </row>
    <row r="263" spans="1:5" x14ac:dyDescent="0.3">
      <c r="A263" s="179" t="s">
        <v>64</v>
      </c>
      <c r="B263" s="13" t="s">
        <v>177</v>
      </c>
      <c r="C263" s="14">
        <v>106</v>
      </c>
      <c r="D263" s="14">
        <v>307</v>
      </c>
      <c r="E263" s="15">
        <v>-0.65472312703583102</v>
      </c>
    </row>
    <row r="264" spans="1:5" x14ac:dyDescent="0.3">
      <c r="A264" s="181"/>
      <c r="B264" s="13" t="s">
        <v>106</v>
      </c>
      <c r="C264" s="14">
        <v>3</v>
      </c>
      <c r="D264" s="14">
        <v>1</v>
      </c>
      <c r="E264" s="15">
        <v>2</v>
      </c>
    </row>
    <row r="265" spans="1:5" x14ac:dyDescent="0.3">
      <c r="A265" s="12" t="s">
        <v>178</v>
      </c>
      <c r="B265" s="17"/>
      <c r="C265" s="14">
        <v>2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6</v>
      </c>
      <c r="D266" s="14">
        <v>0</v>
      </c>
      <c r="E266" s="15">
        <v>0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9" t="s">
        <v>182</v>
      </c>
      <c r="B271" s="13" t="s">
        <v>183</v>
      </c>
      <c r="C271" s="14">
        <v>3</v>
      </c>
      <c r="D271" s="14">
        <v>0</v>
      </c>
      <c r="E271" s="15">
        <v>0</v>
      </c>
    </row>
    <row r="272" spans="1:5" x14ac:dyDescent="0.3">
      <c r="A272" s="181"/>
      <c r="B272" s="13" t="s">
        <v>184</v>
      </c>
      <c r="C272" s="14">
        <v>31</v>
      </c>
      <c r="D272" s="14">
        <v>36</v>
      </c>
      <c r="E272" s="15">
        <v>-0.13888888888888901</v>
      </c>
    </row>
    <row r="273" spans="1:5" x14ac:dyDescent="0.3">
      <c r="A273" s="12" t="s">
        <v>185</v>
      </c>
      <c r="B273" s="17"/>
      <c r="C273" s="14">
        <v>5</v>
      </c>
      <c r="D273" s="14">
        <v>7</v>
      </c>
      <c r="E273" s="15">
        <v>-0.28571428571428598</v>
      </c>
    </row>
    <row r="274" spans="1:5" x14ac:dyDescent="0.3">
      <c r="A274" s="12" t="s">
        <v>186</v>
      </c>
      <c r="B274" s="17"/>
      <c r="C274" s="18"/>
      <c r="D274" s="18"/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8"/>
      <c r="D278" s="18"/>
      <c r="E278" s="15">
        <v>0</v>
      </c>
    </row>
    <row r="279" spans="1:5" x14ac:dyDescent="0.3">
      <c r="A279" s="12" t="s">
        <v>189</v>
      </c>
      <c r="B279" s="17"/>
      <c r="C279" s="18"/>
      <c r="D279" s="18"/>
      <c r="E279" s="15">
        <v>0</v>
      </c>
    </row>
    <row r="280" spans="1:5" x14ac:dyDescent="0.3">
      <c r="A280" s="12" t="s">
        <v>190</v>
      </c>
      <c r="B280" s="17"/>
      <c r="C280" s="18"/>
      <c r="D280" s="18"/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6" t="s">
        <v>193</v>
      </c>
      <c r="B283" s="13" t="s">
        <v>194</v>
      </c>
      <c r="C283" s="18"/>
      <c r="D283" s="18"/>
      <c r="E283" s="23"/>
    </row>
    <row r="284" spans="1:5" x14ac:dyDescent="0.3">
      <c r="A284" s="187"/>
      <c r="B284" s="13" t="s">
        <v>195</v>
      </c>
      <c r="C284" s="14">
        <v>357</v>
      </c>
      <c r="D284" s="14">
        <v>397</v>
      </c>
      <c r="E284" s="24">
        <v>0</v>
      </c>
    </row>
    <row r="285" spans="1:5" x14ac:dyDescent="0.3">
      <c r="A285" s="188"/>
      <c r="B285" s="13" t="s">
        <v>196</v>
      </c>
      <c r="C285" s="14">
        <v>3</v>
      </c>
      <c r="D285" s="14">
        <v>3</v>
      </c>
      <c r="E285" s="24">
        <v>0</v>
      </c>
    </row>
    <row r="286" spans="1:5" x14ac:dyDescent="0.3">
      <c r="A286" s="186" t="s">
        <v>197</v>
      </c>
      <c r="B286" s="13" t="s">
        <v>198</v>
      </c>
      <c r="C286" s="18"/>
      <c r="D286" s="18"/>
      <c r="E286" s="23"/>
    </row>
    <row r="287" spans="1:5" x14ac:dyDescent="0.3">
      <c r="A287" s="187"/>
      <c r="B287" s="13" t="s">
        <v>199</v>
      </c>
      <c r="C287" s="14">
        <v>1</v>
      </c>
      <c r="D287" s="14">
        <v>1</v>
      </c>
      <c r="E287" s="24">
        <v>0</v>
      </c>
    </row>
    <row r="288" spans="1:5" x14ac:dyDescent="0.3">
      <c r="A288" s="188"/>
      <c r="B288" s="13" t="s">
        <v>200</v>
      </c>
      <c r="C288" s="18"/>
      <c r="D288" s="18"/>
      <c r="E288" s="23"/>
    </row>
    <row r="289" spans="1:5" x14ac:dyDescent="0.3">
      <c r="A289" s="22" t="s">
        <v>201</v>
      </c>
      <c r="B289" s="13" t="s">
        <v>202</v>
      </c>
      <c r="C289" s="14">
        <v>6</v>
      </c>
      <c r="D289" s="14">
        <v>6</v>
      </c>
      <c r="E289" s="24">
        <v>3</v>
      </c>
    </row>
    <row r="290" spans="1:5" x14ac:dyDescent="0.3">
      <c r="A290" s="186" t="s">
        <v>203</v>
      </c>
      <c r="B290" s="13" t="s">
        <v>204</v>
      </c>
      <c r="C290" s="14">
        <v>11</v>
      </c>
      <c r="D290" s="14">
        <v>10</v>
      </c>
      <c r="E290" s="24">
        <v>3</v>
      </c>
    </row>
    <row r="291" spans="1:5" x14ac:dyDescent="0.3">
      <c r="A291" s="187"/>
      <c r="B291" s="13" t="s">
        <v>205</v>
      </c>
      <c r="C291" s="18"/>
      <c r="D291" s="18"/>
      <c r="E291" s="23"/>
    </row>
    <row r="292" spans="1:5" x14ac:dyDescent="0.3">
      <c r="A292" s="188"/>
      <c r="B292" s="13" t="s">
        <v>206</v>
      </c>
      <c r="C292" s="14">
        <v>2</v>
      </c>
      <c r="D292" s="14">
        <v>2</v>
      </c>
      <c r="E292" s="24">
        <v>0</v>
      </c>
    </row>
    <row r="293" spans="1:5" x14ac:dyDescent="0.3">
      <c r="A293" s="22" t="s">
        <v>207</v>
      </c>
      <c r="B293" s="13" t="s">
        <v>208</v>
      </c>
      <c r="C293" s="14">
        <v>0</v>
      </c>
      <c r="D293" s="14">
        <v>0</v>
      </c>
      <c r="E293" s="24">
        <v>0</v>
      </c>
    </row>
    <row r="294" spans="1:5" x14ac:dyDescent="0.3">
      <c r="A294" s="186" t="s">
        <v>209</v>
      </c>
      <c r="B294" s="13" t="s">
        <v>200</v>
      </c>
      <c r="C294" s="18"/>
      <c r="D294" s="18"/>
      <c r="E294" s="23"/>
    </row>
    <row r="295" spans="1:5" x14ac:dyDescent="0.3">
      <c r="A295" s="187"/>
      <c r="B295" s="13" t="s">
        <v>210</v>
      </c>
      <c r="C295" s="14">
        <v>16</v>
      </c>
      <c r="D295" s="14">
        <v>26</v>
      </c>
      <c r="E295" s="24">
        <v>5</v>
      </c>
    </row>
    <row r="296" spans="1:5" x14ac:dyDescent="0.3">
      <c r="A296" s="188"/>
      <c r="B296" s="13" t="s">
        <v>211</v>
      </c>
      <c r="C296" s="18"/>
      <c r="D296" s="18"/>
      <c r="E296" s="23"/>
    </row>
    <row r="297" spans="1:5" x14ac:dyDescent="0.3">
      <c r="A297" s="186" t="s">
        <v>212</v>
      </c>
      <c r="B297" s="13" t="s">
        <v>213</v>
      </c>
      <c r="C297" s="14">
        <v>5</v>
      </c>
      <c r="D297" s="14">
        <v>14</v>
      </c>
      <c r="E297" s="24">
        <v>5</v>
      </c>
    </row>
    <row r="298" spans="1:5" x14ac:dyDescent="0.3">
      <c r="A298" s="187"/>
      <c r="B298" s="13" t="s">
        <v>214</v>
      </c>
      <c r="C298" s="18"/>
      <c r="D298" s="18"/>
      <c r="E298" s="23"/>
    </row>
    <row r="299" spans="1:5" x14ac:dyDescent="0.3">
      <c r="A299" s="187"/>
      <c r="B299" s="13" t="s">
        <v>215</v>
      </c>
      <c r="C299" s="14">
        <v>285</v>
      </c>
      <c r="D299" s="14">
        <v>449</v>
      </c>
      <c r="E299" s="24">
        <v>189</v>
      </c>
    </row>
    <row r="300" spans="1:5" x14ac:dyDescent="0.3">
      <c r="A300" s="187"/>
      <c r="B300" s="13" t="s">
        <v>216</v>
      </c>
      <c r="C300" s="14">
        <v>278</v>
      </c>
      <c r="D300" s="14">
        <v>307</v>
      </c>
      <c r="E300" s="24">
        <v>0</v>
      </c>
    </row>
    <row r="301" spans="1:5" x14ac:dyDescent="0.3">
      <c r="A301" s="187"/>
      <c r="B301" s="13" t="s">
        <v>217</v>
      </c>
      <c r="C301" s="14">
        <v>102</v>
      </c>
      <c r="D301" s="14">
        <v>71</v>
      </c>
      <c r="E301" s="24">
        <v>33</v>
      </c>
    </row>
    <row r="302" spans="1:5" x14ac:dyDescent="0.3">
      <c r="A302" s="187"/>
      <c r="B302" s="13" t="s">
        <v>218</v>
      </c>
      <c r="C302" s="14">
        <v>275</v>
      </c>
      <c r="D302" s="14">
        <v>424</v>
      </c>
      <c r="E302" s="24">
        <v>228</v>
      </c>
    </row>
    <row r="303" spans="1:5" x14ac:dyDescent="0.3">
      <c r="A303" s="187"/>
      <c r="B303" s="13" t="s">
        <v>219</v>
      </c>
      <c r="C303" s="14">
        <v>45</v>
      </c>
      <c r="D303" s="14">
        <v>50</v>
      </c>
      <c r="E303" s="24">
        <v>0</v>
      </c>
    </row>
    <row r="304" spans="1:5" x14ac:dyDescent="0.3">
      <c r="A304" s="187"/>
      <c r="B304" s="13" t="s">
        <v>220</v>
      </c>
      <c r="C304" s="18"/>
      <c r="D304" s="18"/>
      <c r="E304" s="23"/>
    </row>
    <row r="305" spans="1:5" x14ac:dyDescent="0.3">
      <c r="A305" s="187"/>
      <c r="B305" s="13" t="s">
        <v>221</v>
      </c>
      <c r="C305" s="14">
        <v>292</v>
      </c>
      <c r="D305" s="14">
        <v>21</v>
      </c>
      <c r="E305" s="24">
        <v>172</v>
      </c>
    </row>
    <row r="306" spans="1:5" x14ac:dyDescent="0.3">
      <c r="A306" s="187"/>
      <c r="B306" s="13" t="s">
        <v>222</v>
      </c>
      <c r="C306" s="14">
        <v>0</v>
      </c>
      <c r="D306" s="14">
        <v>0</v>
      </c>
      <c r="E306" s="24">
        <v>0</v>
      </c>
    </row>
    <row r="307" spans="1:5" x14ac:dyDescent="0.3">
      <c r="A307" s="187"/>
      <c r="B307" s="13" t="s">
        <v>223</v>
      </c>
      <c r="C307" s="18"/>
      <c r="D307" s="18"/>
      <c r="E307" s="23"/>
    </row>
    <row r="308" spans="1:5" x14ac:dyDescent="0.3">
      <c r="A308" s="187"/>
      <c r="B308" s="13" t="s">
        <v>224</v>
      </c>
      <c r="C308" s="14">
        <v>398</v>
      </c>
      <c r="D308" s="14">
        <v>554</v>
      </c>
      <c r="E308" s="24">
        <v>272</v>
      </c>
    </row>
    <row r="309" spans="1:5" x14ac:dyDescent="0.3">
      <c r="A309" s="187"/>
      <c r="B309" s="13" t="s">
        <v>225</v>
      </c>
      <c r="C309" s="14">
        <v>232</v>
      </c>
      <c r="D309" s="14">
        <v>255</v>
      </c>
      <c r="E309" s="24">
        <v>0</v>
      </c>
    </row>
    <row r="310" spans="1:5" x14ac:dyDescent="0.3">
      <c r="A310" s="187"/>
      <c r="B310" s="13" t="s">
        <v>226</v>
      </c>
      <c r="C310" s="14">
        <v>6</v>
      </c>
      <c r="D310" s="14">
        <v>7</v>
      </c>
      <c r="E310" s="24">
        <v>2</v>
      </c>
    </row>
    <row r="311" spans="1:5" x14ac:dyDescent="0.3">
      <c r="A311" s="188"/>
      <c r="B311" s="13" t="s">
        <v>227</v>
      </c>
      <c r="C311" s="14">
        <v>7</v>
      </c>
      <c r="D311" s="14">
        <v>6</v>
      </c>
      <c r="E311" s="24">
        <v>0</v>
      </c>
    </row>
    <row r="312" spans="1:5" x14ac:dyDescent="0.3">
      <c r="A312" s="186" t="s">
        <v>228</v>
      </c>
      <c r="B312" s="13" t="s">
        <v>229</v>
      </c>
      <c r="C312" s="18"/>
      <c r="D312" s="18"/>
      <c r="E312" s="23"/>
    </row>
    <row r="313" spans="1:5" x14ac:dyDescent="0.3">
      <c r="A313" s="187"/>
      <c r="B313" s="13" t="s">
        <v>230</v>
      </c>
      <c r="C313" s="18"/>
      <c r="D313" s="18"/>
      <c r="E313" s="23"/>
    </row>
    <row r="314" spans="1:5" x14ac:dyDescent="0.3">
      <c r="A314" s="187"/>
      <c r="B314" s="13" t="s">
        <v>231</v>
      </c>
      <c r="C314" s="18"/>
      <c r="D314" s="18"/>
      <c r="E314" s="23"/>
    </row>
    <row r="315" spans="1:5" x14ac:dyDescent="0.3">
      <c r="A315" s="187"/>
      <c r="B315" s="13" t="s">
        <v>232</v>
      </c>
      <c r="C315" s="18"/>
      <c r="D315" s="18"/>
      <c r="E315" s="23"/>
    </row>
    <row r="316" spans="1:5" x14ac:dyDescent="0.3">
      <c r="A316" s="187"/>
      <c r="B316" s="13" t="s">
        <v>233</v>
      </c>
      <c r="C316" s="14">
        <v>18</v>
      </c>
      <c r="D316" s="14">
        <v>17</v>
      </c>
      <c r="E316" s="24">
        <v>1</v>
      </c>
    </row>
    <row r="317" spans="1:5" x14ac:dyDescent="0.3">
      <c r="A317" s="187"/>
      <c r="B317" s="13" t="s">
        <v>234</v>
      </c>
      <c r="C317" s="18"/>
      <c r="D317" s="18"/>
      <c r="E317" s="23"/>
    </row>
    <row r="318" spans="1:5" x14ac:dyDescent="0.3">
      <c r="A318" s="187"/>
      <c r="B318" s="13" t="s">
        <v>235</v>
      </c>
      <c r="C318" s="18"/>
      <c r="D318" s="18"/>
      <c r="E318" s="23"/>
    </row>
    <row r="319" spans="1:5" x14ac:dyDescent="0.3">
      <c r="A319" s="187"/>
      <c r="B319" s="13" t="s">
        <v>236</v>
      </c>
      <c r="C319" s="14">
        <v>20</v>
      </c>
      <c r="D319" s="14">
        <v>34</v>
      </c>
      <c r="E319" s="24">
        <v>3</v>
      </c>
    </row>
    <row r="320" spans="1:5" x14ac:dyDescent="0.3">
      <c r="A320" s="187"/>
      <c r="B320" s="13" t="s">
        <v>237</v>
      </c>
      <c r="C320" s="18"/>
      <c r="D320" s="18"/>
      <c r="E320" s="23"/>
    </row>
    <row r="321" spans="1:5" x14ac:dyDescent="0.3">
      <c r="A321" s="187"/>
      <c r="B321" s="13" t="s">
        <v>238</v>
      </c>
      <c r="C321" s="14">
        <v>4</v>
      </c>
      <c r="D321" s="14">
        <v>8</v>
      </c>
      <c r="E321" s="24">
        <v>0</v>
      </c>
    </row>
    <row r="322" spans="1:5" x14ac:dyDescent="0.3">
      <c r="A322" s="187"/>
      <c r="B322" s="13" t="s">
        <v>239</v>
      </c>
      <c r="C322" s="14">
        <v>12</v>
      </c>
      <c r="D322" s="14">
        <v>20</v>
      </c>
      <c r="E322" s="24">
        <v>19</v>
      </c>
    </row>
    <row r="323" spans="1:5" x14ac:dyDescent="0.3">
      <c r="A323" s="187"/>
      <c r="B323" s="13" t="s">
        <v>240</v>
      </c>
      <c r="C323" s="18"/>
      <c r="D323" s="18"/>
      <c r="E323" s="23"/>
    </row>
    <row r="324" spans="1:5" x14ac:dyDescent="0.3">
      <c r="A324" s="187"/>
      <c r="B324" s="13" t="s">
        <v>241</v>
      </c>
      <c r="C324" s="18"/>
      <c r="D324" s="18"/>
      <c r="E324" s="23"/>
    </row>
    <row r="325" spans="1:5" x14ac:dyDescent="0.3">
      <c r="A325" s="187"/>
      <c r="B325" s="13" t="s">
        <v>242</v>
      </c>
      <c r="C325" s="14">
        <v>2</v>
      </c>
      <c r="D325" s="14">
        <v>1</v>
      </c>
      <c r="E325" s="24">
        <v>0</v>
      </c>
    </row>
    <row r="326" spans="1:5" x14ac:dyDescent="0.3">
      <c r="A326" s="187"/>
      <c r="B326" s="13" t="s">
        <v>243</v>
      </c>
      <c r="C326" s="18"/>
      <c r="D326" s="18"/>
      <c r="E326" s="23"/>
    </row>
    <row r="327" spans="1:5" x14ac:dyDescent="0.3">
      <c r="A327" s="187"/>
      <c r="B327" s="13" t="s">
        <v>244</v>
      </c>
      <c r="C327" s="18"/>
      <c r="D327" s="18"/>
      <c r="E327" s="23"/>
    </row>
    <row r="328" spans="1:5" x14ac:dyDescent="0.3">
      <c r="A328" s="187"/>
      <c r="B328" s="13" t="s">
        <v>245</v>
      </c>
      <c r="C328" s="18"/>
      <c r="D328" s="18"/>
      <c r="E328" s="23"/>
    </row>
    <row r="329" spans="1:5" x14ac:dyDescent="0.3">
      <c r="A329" s="187"/>
      <c r="B329" s="13" t="s">
        <v>246</v>
      </c>
      <c r="C329" s="14">
        <v>2</v>
      </c>
      <c r="D329" s="14">
        <v>0</v>
      </c>
      <c r="E329" s="24">
        <v>0</v>
      </c>
    </row>
    <row r="330" spans="1:5" x14ac:dyDescent="0.3">
      <c r="A330" s="187"/>
      <c r="B330" s="13" t="s">
        <v>247</v>
      </c>
      <c r="C330" s="14">
        <v>9</v>
      </c>
      <c r="D330" s="14">
        <v>2</v>
      </c>
      <c r="E330" s="24">
        <v>5</v>
      </c>
    </row>
    <row r="331" spans="1:5" x14ac:dyDescent="0.3">
      <c r="A331" s="187"/>
      <c r="B331" s="13" t="s">
        <v>248</v>
      </c>
      <c r="C331" s="14">
        <v>0</v>
      </c>
      <c r="D331" s="14">
        <v>1</v>
      </c>
      <c r="E331" s="24">
        <v>0</v>
      </c>
    </row>
    <row r="332" spans="1:5" x14ac:dyDescent="0.3">
      <c r="A332" s="187"/>
      <c r="B332" s="13" t="s">
        <v>249</v>
      </c>
      <c r="C332" s="18"/>
      <c r="D332" s="18"/>
      <c r="E332" s="23"/>
    </row>
    <row r="333" spans="1:5" x14ac:dyDescent="0.3">
      <c r="A333" s="187"/>
      <c r="B333" s="13" t="s">
        <v>250</v>
      </c>
      <c r="C333" s="14">
        <v>4</v>
      </c>
      <c r="D333" s="14">
        <v>5</v>
      </c>
      <c r="E333" s="24">
        <v>4</v>
      </c>
    </row>
    <row r="334" spans="1:5" x14ac:dyDescent="0.3">
      <c r="A334" s="187"/>
      <c r="B334" s="13" t="s">
        <v>251</v>
      </c>
      <c r="C334" s="18"/>
      <c r="D334" s="18"/>
      <c r="E334" s="23"/>
    </row>
    <row r="335" spans="1:5" x14ac:dyDescent="0.3">
      <c r="A335" s="187"/>
      <c r="B335" s="13" t="s">
        <v>252</v>
      </c>
      <c r="C335" s="14">
        <v>18</v>
      </c>
      <c r="D335" s="14">
        <v>5</v>
      </c>
      <c r="E335" s="24">
        <v>0</v>
      </c>
    </row>
    <row r="336" spans="1:5" x14ac:dyDescent="0.3">
      <c r="A336" s="187"/>
      <c r="B336" s="13" t="s">
        <v>253</v>
      </c>
      <c r="C336" s="14">
        <v>46</v>
      </c>
      <c r="D336" s="14">
        <v>30</v>
      </c>
      <c r="E336" s="24">
        <v>26</v>
      </c>
    </row>
    <row r="337" spans="1:5" x14ac:dyDescent="0.3">
      <c r="A337" s="187"/>
      <c r="B337" s="13" t="s">
        <v>254</v>
      </c>
      <c r="C337" s="18"/>
      <c r="D337" s="18"/>
      <c r="E337" s="23"/>
    </row>
    <row r="338" spans="1:5" x14ac:dyDescent="0.3">
      <c r="A338" s="187"/>
      <c r="B338" s="13" t="s">
        <v>255</v>
      </c>
      <c r="C338" s="18"/>
      <c r="D338" s="18"/>
      <c r="E338" s="23"/>
    </row>
    <row r="339" spans="1:5" x14ac:dyDescent="0.3">
      <c r="A339" s="187"/>
      <c r="B339" s="13" t="s">
        <v>256</v>
      </c>
      <c r="C339" s="18"/>
      <c r="D339" s="18"/>
      <c r="E339" s="23"/>
    </row>
    <row r="340" spans="1:5" x14ac:dyDescent="0.3">
      <c r="A340" s="187"/>
      <c r="B340" s="13" t="s">
        <v>257</v>
      </c>
      <c r="C340" s="14">
        <v>1</v>
      </c>
      <c r="D340" s="14">
        <v>0</v>
      </c>
      <c r="E340" s="24">
        <v>0</v>
      </c>
    </row>
    <row r="341" spans="1:5" x14ac:dyDescent="0.3">
      <c r="A341" s="187"/>
      <c r="B341" s="13" t="s">
        <v>258</v>
      </c>
      <c r="C341" s="18"/>
      <c r="D341" s="18"/>
      <c r="E341" s="23"/>
    </row>
    <row r="342" spans="1:5" x14ac:dyDescent="0.3">
      <c r="A342" s="187"/>
      <c r="B342" s="13" t="s">
        <v>259</v>
      </c>
      <c r="C342" s="14">
        <v>2</v>
      </c>
      <c r="D342" s="14">
        <v>3</v>
      </c>
      <c r="E342" s="24">
        <v>1</v>
      </c>
    </row>
    <row r="343" spans="1:5" x14ac:dyDescent="0.3">
      <c r="A343" s="187"/>
      <c r="B343" s="13" t="s">
        <v>260</v>
      </c>
      <c r="C343" s="18"/>
      <c r="D343" s="18"/>
      <c r="E343" s="23"/>
    </row>
    <row r="344" spans="1:5" x14ac:dyDescent="0.3">
      <c r="A344" s="188"/>
      <c r="B344" s="13" t="s">
        <v>261</v>
      </c>
      <c r="C344" s="14">
        <v>1</v>
      </c>
      <c r="D344" s="14">
        <v>5</v>
      </c>
      <c r="E344" s="24">
        <v>0</v>
      </c>
    </row>
    <row r="345" spans="1:5" x14ac:dyDescent="0.3">
      <c r="A345" s="186" t="s">
        <v>262</v>
      </c>
      <c r="B345" s="13" t="s">
        <v>263</v>
      </c>
      <c r="C345" s="18"/>
      <c r="D345" s="18"/>
      <c r="E345" s="23"/>
    </row>
    <row r="346" spans="1:5" x14ac:dyDescent="0.3">
      <c r="A346" s="187"/>
      <c r="B346" s="13" t="s">
        <v>264</v>
      </c>
      <c r="C346" s="14">
        <v>0</v>
      </c>
      <c r="D346" s="14">
        <v>2</v>
      </c>
      <c r="E346" s="24">
        <v>0</v>
      </c>
    </row>
    <row r="347" spans="1:5" x14ac:dyDescent="0.3">
      <c r="A347" s="187"/>
      <c r="B347" s="13" t="s">
        <v>265</v>
      </c>
      <c r="C347" s="14">
        <v>2</v>
      </c>
      <c r="D347" s="14">
        <v>2</v>
      </c>
      <c r="E347" s="24">
        <v>0</v>
      </c>
    </row>
    <row r="348" spans="1:5" x14ac:dyDescent="0.3">
      <c r="A348" s="187"/>
      <c r="B348" s="13" t="s">
        <v>266</v>
      </c>
      <c r="C348" s="18"/>
      <c r="D348" s="18"/>
      <c r="E348" s="23"/>
    </row>
    <row r="349" spans="1:5" x14ac:dyDescent="0.3">
      <c r="A349" s="187"/>
      <c r="B349" s="13" t="s">
        <v>267</v>
      </c>
      <c r="C349" s="18"/>
      <c r="D349" s="18"/>
      <c r="E349" s="23"/>
    </row>
    <row r="350" spans="1:5" x14ac:dyDescent="0.3">
      <c r="A350" s="187"/>
      <c r="B350" s="13" t="s">
        <v>268</v>
      </c>
      <c r="C350" s="14">
        <v>1</v>
      </c>
      <c r="D350" s="14">
        <v>3</v>
      </c>
      <c r="E350" s="24">
        <v>0</v>
      </c>
    </row>
    <row r="351" spans="1:5" x14ac:dyDescent="0.3">
      <c r="A351" s="187"/>
      <c r="B351" s="13" t="s">
        <v>269</v>
      </c>
      <c r="C351" s="18"/>
      <c r="D351" s="18"/>
      <c r="E351" s="23"/>
    </row>
    <row r="352" spans="1:5" x14ac:dyDescent="0.3">
      <c r="A352" s="187"/>
      <c r="B352" s="13" t="s">
        <v>270</v>
      </c>
      <c r="C352" s="18"/>
      <c r="D352" s="18"/>
      <c r="E352" s="23"/>
    </row>
    <row r="353" spans="1:5" x14ac:dyDescent="0.3">
      <c r="A353" s="187"/>
      <c r="B353" s="13" t="s">
        <v>271</v>
      </c>
      <c r="C353" s="14">
        <v>4</v>
      </c>
      <c r="D353" s="14">
        <v>16</v>
      </c>
      <c r="E353" s="24">
        <v>0</v>
      </c>
    </row>
    <row r="354" spans="1:5" x14ac:dyDescent="0.3">
      <c r="A354" s="187"/>
      <c r="B354" s="13" t="s">
        <v>272</v>
      </c>
      <c r="C354" s="18"/>
      <c r="D354" s="18"/>
      <c r="E354" s="23"/>
    </row>
    <row r="355" spans="1:5" x14ac:dyDescent="0.3">
      <c r="A355" s="188"/>
      <c r="B355" s="13" t="s">
        <v>273</v>
      </c>
      <c r="C355" s="18"/>
      <c r="D355" s="18"/>
      <c r="E355" s="23"/>
    </row>
    <row r="356" spans="1:5" x14ac:dyDescent="0.3">
      <c r="A356" s="186" t="s">
        <v>274</v>
      </c>
      <c r="B356" s="13" t="s">
        <v>275</v>
      </c>
      <c r="C356" s="14">
        <v>15</v>
      </c>
      <c r="D356" s="14">
        <v>15</v>
      </c>
      <c r="E356" s="24">
        <v>1</v>
      </c>
    </row>
    <row r="357" spans="1:5" x14ac:dyDescent="0.3">
      <c r="A357" s="187"/>
      <c r="B357" s="13" t="s">
        <v>276</v>
      </c>
      <c r="C357" s="14">
        <v>0</v>
      </c>
      <c r="D357" s="14">
        <v>1</v>
      </c>
      <c r="E357" s="24">
        <v>0</v>
      </c>
    </row>
    <row r="358" spans="1:5" x14ac:dyDescent="0.3">
      <c r="A358" s="187"/>
      <c r="B358" s="13" t="s">
        <v>277</v>
      </c>
      <c r="C358" s="14">
        <v>1</v>
      </c>
      <c r="D358" s="14">
        <v>2</v>
      </c>
      <c r="E358" s="24">
        <v>0</v>
      </c>
    </row>
    <row r="359" spans="1:5" x14ac:dyDescent="0.3">
      <c r="A359" s="187"/>
      <c r="B359" s="13" t="s">
        <v>278</v>
      </c>
      <c r="C359" s="14">
        <v>6</v>
      </c>
      <c r="D359" s="14">
        <v>4</v>
      </c>
      <c r="E359" s="24">
        <v>0</v>
      </c>
    </row>
    <row r="360" spans="1:5" x14ac:dyDescent="0.3">
      <c r="A360" s="187"/>
      <c r="B360" s="13" t="s">
        <v>279</v>
      </c>
      <c r="C360" s="18"/>
      <c r="D360" s="18"/>
      <c r="E360" s="23"/>
    </row>
    <row r="361" spans="1:5" x14ac:dyDescent="0.3">
      <c r="A361" s="187"/>
      <c r="B361" s="13" t="s">
        <v>280</v>
      </c>
      <c r="C361" s="18"/>
      <c r="D361" s="18"/>
      <c r="E361" s="23"/>
    </row>
    <row r="362" spans="1:5" x14ac:dyDescent="0.3">
      <c r="A362" s="187"/>
      <c r="B362" s="13" t="s">
        <v>281</v>
      </c>
      <c r="C362" s="18"/>
      <c r="D362" s="18"/>
      <c r="E362" s="23"/>
    </row>
    <row r="363" spans="1:5" x14ac:dyDescent="0.3">
      <c r="A363" s="187"/>
      <c r="B363" s="13" t="s">
        <v>282</v>
      </c>
      <c r="C363" s="18"/>
      <c r="D363" s="18"/>
      <c r="E363" s="23"/>
    </row>
    <row r="364" spans="1:5" x14ac:dyDescent="0.3">
      <c r="A364" s="188"/>
      <c r="B364" s="13" t="s">
        <v>283</v>
      </c>
      <c r="C364" s="18"/>
      <c r="D364" s="18"/>
      <c r="E364" s="23"/>
    </row>
    <row r="365" spans="1:5" x14ac:dyDescent="0.3">
      <c r="A365" s="186" t="s">
        <v>284</v>
      </c>
      <c r="B365" s="13" t="s">
        <v>285</v>
      </c>
      <c r="C365" s="18"/>
      <c r="D365" s="18"/>
      <c r="E365" s="23"/>
    </row>
    <row r="366" spans="1:5" x14ac:dyDescent="0.3">
      <c r="A366" s="187"/>
      <c r="B366" s="13" t="s">
        <v>286</v>
      </c>
      <c r="C366" s="14">
        <v>27</v>
      </c>
      <c r="D366" s="14">
        <v>16</v>
      </c>
      <c r="E366" s="24">
        <v>0</v>
      </c>
    </row>
    <row r="367" spans="1:5" x14ac:dyDescent="0.3">
      <c r="A367" s="187"/>
      <c r="B367" s="13" t="s">
        <v>287</v>
      </c>
      <c r="C367" s="14">
        <v>14</v>
      </c>
      <c r="D367" s="14">
        <v>11</v>
      </c>
      <c r="E367" s="24">
        <v>0</v>
      </c>
    </row>
    <row r="368" spans="1:5" x14ac:dyDescent="0.3">
      <c r="A368" s="187"/>
      <c r="B368" s="13" t="s">
        <v>288</v>
      </c>
      <c r="C368" s="14">
        <v>2</v>
      </c>
      <c r="D368" s="14">
        <v>0</v>
      </c>
      <c r="E368" s="24">
        <v>0</v>
      </c>
    </row>
    <row r="369" spans="1:5" x14ac:dyDescent="0.3">
      <c r="A369" s="187"/>
      <c r="B369" s="13" t="s">
        <v>204</v>
      </c>
      <c r="C369" s="18"/>
      <c r="D369" s="18"/>
      <c r="E369" s="23"/>
    </row>
    <row r="370" spans="1:5" x14ac:dyDescent="0.3">
      <c r="A370" s="187"/>
      <c r="B370" s="13" t="s">
        <v>289</v>
      </c>
      <c r="C370" s="18"/>
      <c r="D370" s="18"/>
      <c r="E370" s="23"/>
    </row>
    <row r="371" spans="1:5" x14ac:dyDescent="0.3">
      <c r="A371" s="187"/>
      <c r="B371" s="13" t="s">
        <v>290</v>
      </c>
      <c r="C371" s="14">
        <v>2</v>
      </c>
      <c r="D371" s="14">
        <v>0</v>
      </c>
      <c r="E371" s="24">
        <v>0</v>
      </c>
    </row>
    <row r="372" spans="1:5" x14ac:dyDescent="0.3">
      <c r="A372" s="187"/>
      <c r="B372" s="13" t="s">
        <v>291</v>
      </c>
      <c r="C372" s="14">
        <v>23</v>
      </c>
      <c r="D372" s="14">
        <v>24</v>
      </c>
      <c r="E372" s="24">
        <v>0</v>
      </c>
    </row>
    <row r="373" spans="1:5" x14ac:dyDescent="0.3">
      <c r="A373" s="187"/>
      <c r="B373" s="13" t="s">
        <v>292</v>
      </c>
      <c r="C373" s="14">
        <v>10</v>
      </c>
      <c r="D373" s="14">
        <v>8</v>
      </c>
      <c r="E373" s="24">
        <v>0</v>
      </c>
    </row>
    <row r="374" spans="1:5" x14ac:dyDescent="0.3">
      <c r="A374" s="187"/>
      <c r="B374" s="13" t="s">
        <v>293</v>
      </c>
      <c r="C374" s="18"/>
      <c r="D374" s="18"/>
      <c r="E374" s="23"/>
    </row>
    <row r="375" spans="1:5" x14ac:dyDescent="0.3">
      <c r="A375" s="187"/>
      <c r="B375" s="13" t="s">
        <v>294</v>
      </c>
      <c r="C375" s="18"/>
      <c r="D375" s="18"/>
      <c r="E375" s="23"/>
    </row>
    <row r="376" spans="1:5" x14ac:dyDescent="0.3">
      <c r="A376" s="187"/>
      <c r="B376" s="13" t="s">
        <v>295</v>
      </c>
      <c r="C376" s="18"/>
      <c r="D376" s="18"/>
      <c r="E376" s="23"/>
    </row>
    <row r="377" spans="1:5" x14ac:dyDescent="0.3">
      <c r="A377" s="188"/>
      <c r="B377" s="13" t="s">
        <v>296</v>
      </c>
      <c r="C377" s="18"/>
      <c r="D377" s="18"/>
      <c r="E377" s="23"/>
    </row>
  </sheetData>
  <sheetProtection algorithmName="SHA-512" hashValue="4c0dR6jjQZT8v1aNPh8vj13yZlUG7XeNj+6NtcMKg0p/xaSCfQkmz0AkVek4m7GxIqQymmZaTNmU+Le6awDdjw==" saltValue="uMy9ZFb45bNhCPD90rePa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8650-E2B0-47BC-A029-D9E25690E01F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hidden="1" customWidth="1"/>
    <col min="20" max="20" width="7.88671875" style="157" hidden="1" customWidth="1"/>
    <col min="21" max="22" width="0" style="157" hidden="1" customWidth="1"/>
    <col min="23" max="23" width="51.33203125" style="157" hidden="1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8" t="s">
        <v>1817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8</v>
      </c>
      <c r="D4" s="163">
        <f>DatosViolenciaGénero!C7</f>
        <v>1307</v>
      </c>
      <c r="F4" s="162" t="s">
        <v>1812</v>
      </c>
      <c r="G4" s="164">
        <f>DatosViolenciaGénero!E82</f>
        <v>239</v>
      </c>
      <c r="H4" s="165"/>
    </row>
    <row r="5" spans="1:30" x14ac:dyDescent="0.25">
      <c r="C5" s="162" t="s">
        <v>35</v>
      </c>
      <c r="D5" s="163">
        <f>DatosViolenciaGénero!C5</f>
        <v>1064</v>
      </c>
      <c r="F5" s="162" t="s">
        <v>1813</v>
      </c>
      <c r="G5" s="164">
        <f>DatosViolenciaGénero!F82</f>
        <v>329</v>
      </c>
      <c r="H5" s="165"/>
    </row>
    <row r="6" spans="1:30" ht="26.4" x14ac:dyDescent="0.25">
      <c r="C6" s="162" t="s">
        <v>1814</v>
      </c>
      <c r="D6" s="172">
        <f>DatosViolenciaGénero!C8</f>
        <v>151</v>
      </c>
    </row>
    <row r="7" spans="1:30" x14ac:dyDescent="0.25">
      <c r="C7" s="162" t="s">
        <v>55</v>
      </c>
      <c r="D7" s="172">
        <f>DatosViolenciaGénero!C9</f>
        <v>5</v>
      </c>
    </row>
    <row r="8" spans="1:30" x14ac:dyDescent="0.25">
      <c r="C8" s="162" t="s">
        <v>1818</v>
      </c>
      <c r="D8" s="163">
        <f>DatosViolenciaGénero!C11</f>
        <v>0</v>
      </c>
    </row>
    <row r="9" spans="1:30" x14ac:dyDescent="0.25">
      <c r="C9" s="162" t="s">
        <v>1819</v>
      </c>
      <c r="D9" s="163">
        <f>DatosViolenciaGénero!C12</f>
        <v>2</v>
      </c>
    </row>
    <row r="10" spans="1:30" x14ac:dyDescent="0.25">
      <c r="C10" s="162" t="s">
        <v>1811</v>
      </c>
      <c r="D10" s="172">
        <f>DatosViolenciaGénero!C6</f>
        <v>262</v>
      </c>
    </row>
    <row r="11" spans="1:30" x14ac:dyDescent="0.25">
      <c r="C11" s="162" t="s">
        <v>1815</v>
      </c>
      <c r="D11" s="172">
        <f>DatosViolenciaGénero!C10</f>
        <v>2</v>
      </c>
    </row>
    <row r="20" spans="3:32" x14ac:dyDescent="0.25">
      <c r="C20" s="167"/>
      <c r="D20" s="167"/>
    </row>
    <row r="21" spans="3:32" x14ac:dyDescent="0.25">
      <c r="C21" s="168"/>
      <c r="D21" s="168"/>
    </row>
    <row r="22" spans="3:32" s="167" customFormat="1" ht="12.75" customHeight="1" x14ac:dyDescent="0.25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8" customFormat="1" x14ac:dyDescent="0.25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5">
      <c r="AB24" s="155"/>
    </row>
    <row r="25" spans="3:32" ht="15.6" x14ac:dyDescent="0.3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S3O7TKdz5ndnl6K20EMU9lgJhNcW7Z+WXJONr/oVuf31ubYPGz/30kG2FRjB6Jgh9N2ylLspzOEoHZwCFPlYVg==" saltValue="MISF4x6Qtyq4UOm3Hn2xT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1EDA-F06D-481B-8D36-276C0FB84967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441406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441406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44140625" style="141" customWidth="1"/>
    <col min="26" max="26" width="2.6640625" style="141" customWidth="1"/>
    <col min="27" max="16384" width="11.44140625" style="108"/>
  </cols>
  <sheetData>
    <row r="1" spans="1:26" x14ac:dyDescent="0.25">
      <c r="A1" s="140"/>
      <c r="C1" s="214" t="s">
        <v>1820</v>
      </c>
      <c r="D1" s="214"/>
      <c r="E1" s="214"/>
      <c r="F1" s="140"/>
      <c r="H1" s="173"/>
      <c r="I1" s="173"/>
      <c r="J1" s="173"/>
      <c r="K1" s="140"/>
      <c r="P1" s="140"/>
      <c r="U1" s="140"/>
      <c r="Z1" s="140"/>
    </row>
    <row r="2" spans="1:26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nkovl/8nxEIXk0rZQ5u6CSoYzZIfiJePJQQy7buFqwv54PJ6PiLfMV1lADZZIlLwr5+nYbK1rRS/kQx18zkiVw==" saltValue="42YTHE/ecPZ/VWvq+/kba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8E38-978B-44B7-AA71-85CDFE816105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4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4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4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4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4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4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4.33203125" style="141" customWidth="1"/>
    <col min="61" max="61" width="2.6640625" style="141" customWidth="1"/>
    <col min="62" max="16384" width="11.44140625" style="108"/>
  </cols>
  <sheetData>
    <row r="1" spans="1:61" x14ac:dyDescent="0.25">
      <c r="A1" s="140"/>
      <c r="C1" s="214" t="s">
        <v>1825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40"/>
      <c r="R1" s="173"/>
      <c r="S1" s="173"/>
      <c r="T1" s="173"/>
      <c r="U1" s="140"/>
      <c r="W1" s="173"/>
      <c r="X1" s="173"/>
      <c r="Y1" s="173"/>
      <c r="Z1" s="140"/>
      <c r="AB1" s="173"/>
      <c r="AC1" s="173"/>
      <c r="AD1" s="173"/>
      <c r="AE1" s="140"/>
      <c r="AG1" s="173"/>
      <c r="AH1" s="173"/>
      <c r="AI1" s="173"/>
      <c r="AJ1" s="140"/>
      <c r="AL1" s="173"/>
      <c r="AM1" s="173"/>
      <c r="AN1" s="173"/>
      <c r="AO1" s="140"/>
      <c r="AQ1" s="173"/>
      <c r="AR1" s="173"/>
      <c r="AS1" s="173"/>
      <c r="AT1" s="140"/>
      <c r="AV1" s="173"/>
      <c r="AW1" s="173"/>
      <c r="AX1" s="173"/>
      <c r="AY1" s="140"/>
      <c r="BA1" s="173"/>
      <c r="BB1" s="173"/>
      <c r="BC1" s="173"/>
      <c r="BD1" s="140"/>
      <c r="BF1" s="173"/>
      <c r="BG1" s="173"/>
      <c r="BH1" s="173"/>
      <c r="BI1" s="140"/>
    </row>
    <row r="2" spans="1:61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ZZpAMWRI95m1fNMDFyzGr6mlE9AsWjLcYdP+8zxCZtXk7+Le2h2s0aVcW3GJIC/gvZY8un6DvFOfesPncpVBfg==" saltValue="YmERePj2dbY7/fUt4WwDZ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2E8EC-6D6D-49B0-ACAA-F5C7904D7EC3}">
  <dimension ref="A1:Z25"/>
  <sheetViews>
    <sheetView showGridLines="0" workbookViewId="0">
      <selection activeCell="Z6" sqref="Z6"/>
    </sheetView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7" width="11.44140625" style="141"/>
    <col min="18" max="18" width="11.44140625" style="92"/>
    <col min="19" max="19" width="2.6640625" style="141" customWidth="1"/>
    <col min="20" max="20" width="7.88671875" style="141" customWidth="1"/>
    <col min="21" max="25" width="11.44140625" style="141"/>
    <col min="26" max="16384" width="11.44140625" style="92"/>
  </cols>
  <sheetData>
    <row r="1" spans="1:26" x14ac:dyDescent="0.25">
      <c r="A1" s="140"/>
      <c r="C1" s="214" t="s">
        <v>1829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73"/>
      <c r="Q1" s="173"/>
      <c r="S1" s="140"/>
      <c r="U1" s="173"/>
      <c r="V1" s="173"/>
      <c r="W1" s="173"/>
      <c r="X1" s="173"/>
      <c r="Y1" s="173"/>
    </row>
    <row r="3" spans="1:26" x14ac:dyDescent="0.25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5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5">
      <c r="M6" s="177">
        <f>DatosMedioAmbiente!C53</f>
        <v>4</v>
      </c>
      <c r="N6" s="177">
        <f>DatosMedioAmbiente!C55</f>
        <v>9</v>
      </c>
      <c r="O6" s="177">
        <f>DatosMedioAmbiente!C57</f>
        <v>0</v>
      </c>
      <c r="P6" s="177">
        <f>DatosMedioAmbiente!C59</f>
        <v>10</v>
      </c>
      <c r="Q6" s="177">
        <f>DatosMedioAmbiente!C61</f>
        <v>0</v>
      </c>
      <c r="R6" s="177">
        <f>DatosMedioAmbiente!C63</f>
        <v>8</v>
      </c>
      <c r="S6" s="175"/>
      <c r="U6" s="178">
        <f>DatosMedioAmbiente!C54</f>
        <v>1</v>
      </c>
      <c r="V6" s="178">
        <f>DatosMedioAmbiente!C56</f>
        <v>0</v>
      </c>
      <c r="W6" s="178">
        <f>DatosMedioAmbiente!C58</f>
        <v>0</v>
      </c>
      <c r="X6" s="178">
        <f>DatosMedioAmbiente!C60</f>
        <v>3</v>
      </c>
      <c r="Y6" s="178">
        <f>DatosMedioAmbiente!C62</f>
        <v>3</v>
      </c>
      <c r="Z6" s="178">
        <f>DatosMedioAmbiente!C64</f>
        <v>0</v>
      </c>
    </row>
    <row r="25" spans="1:20" s="92" customFormat="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nhiwLZbc1pbNHqsn/p5m0PodtkWxbaXVcaUEcItfRLrk4Fjyw4XMu+2jG+4b9sGQtmI/ztaTBrsBdMiJcDE/fQ==" saltValue="xj/zA3p1pfSXR+9ZqDw07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4831C-FE58-4996-9AD6-A3E3501C9A3D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2" customWidth="1"/>
    <col min="19" max="20" width="25.109375" style="92" customWidth="1"/>
    <col min="21" max="21" width="14.44140625" style="92" customWidth="1"/>
    <col min="22" max="22" width="20.44140625" style="92" customWidth="1"/>
    <col min="23" max="23" width="16.6640625" style="92" customWidth="1"/>
    <col min="24" max="24" width="5.33203125" style="92" customWidth="1"/>
    <col min="25" max="25" width="4" style="92" customWidth="1"/>
    <col min="26" max="26" width="13.6640625" style="92" customWidth="1"/>
    <col min="27" max="27" width="22.109375" style="92" customWidth="1"/>
    <col min="28" max="16384" width="11.5546875" style="92"/>
  </cols>
  <sheetData>
    <row r="1" spans="1:61" s="105" customFormat="1" ht="92.4" x14ac:dyDescent="0.3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5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1658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644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644</v>
      </c>
      <c r="AT2" s="92" t="s">
        <v>652</v>
      </c>
      <c r="AU2" s="92" t="s">
        <v>646</v>
      </c>
      <c r="AV2" s="92" t="s">
        <v>642</v>
      </c>
      <c r="AW2" s="92" t="s">
        <v>1179</v>
      </c>
      <c r="AX2" s="92" t="s">
        <v>1179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955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1142</v>
      </c>
    </row>
    <row r="3" spans="1:61" x14ac:dyDescent="0.25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1628</v>
      </c>
      <c r="G3" s="92" t="s">
        <v>1625</v>
      </c>
      <c r="H3" s="92" t="s">
        <v>1625</v>
      </c>
      <c r="I3" s="92" t="s">
        <v>1625</v>
      </c>
      <c r="J3" s="92" t="s">
        <v>1626</v>
      </c>
      <c r="K3" s="92" t="s">
        <v>1625</v>
      </c>
      <c r="L3" s="92" t="s">
        <v>1626</v>
      </c>
      <c r="M3" s="92" t="s">
        <v>1630</v>
      </c>
      <c r="N3" s="92" t="s">
        <v>1626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646</v>
      </c>
      <c r="AE3" s="92" t="s">
        <v>1180</v>
      </c>
      <c r="AF3" s="92" t="s">
        <v>1189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646</v>
      </c>
      <c r="AV3" s="92" t="s">
        <v>644</v>
      </c>
      <c r="AW3" s="92" t="s">
        <v>1180</v>
      </c>
      <c r="AX3" s="92" t="s">
        <v>1182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329</v>
      </c>
      <c r="BE3" s="92" t="s">
        <v>1664</v>
      </c>
      <c r="BF3" s="92" t="s">
        <v>109</v>
      </c>
      <c r="BG3" s="92" t="s">
        <v>109</v>
      </c>
      <c r="BH3" s="92" t="s">
        <v>1139</v>
      </c>
      <c r="BI3" s="92" t="s">
        <v>1143</v>
      </c>
    </row>
    <row r="4" spans="1:61" x14ac:dyDescent="0.25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1628</v>
      </c>
      <c r="F4" s="92" t="s">
        <v>1632</v>
      </c>
      <c r="G4" s="92" t="s">
        <v>1626</v>
      </c>
      <c r="H4" s="92" t="s">
        <v>1626</v>
      </c>
      <c r="I4" s="92" t="s">
        <v>1626</v>
      </c>
      <c r="J4" s="92" t="s">
        <v>1632</v>
      </c>
      <c r="K4" s="92" t="s">
        <v>1626</v>
      </c>
      <c r="L4" s="92" t="s">
        <v>1628</v>
      </c>
      <c r="N4" s="92" t="s">
        <v>1630</v>
      </c>
      <c r="O4" s="92" t="s">
        <v>1626</v>
      </c>
      <c r="P4" s="92" t="s">
        <v>1676</v>
      </c>
      <c r="Q4" s="92" t="s">
        <v>1672</v>
      </c>
      <c r="R4" s="92" t="s">
        <v>1037</v>
      </c>
      <c r="S4" s="92" t="s">
        <v>1673</v>
      </c>
      <c r="T4" s="92" t="s">
        <v>1673</v>
      </c>
      <c r="V4" s="92" t="s">
        <v>26</v>
      </c>
      <c r="W4" s="92" t="s">
        <v>1767</v>
      </c>
      <c r="AA4" s="92" t="s">
        <v>1128</v>
      </c>
      <c r="AC4" s="92" t="s">
        <v>1135</v>
      </c>
      <c r="AD4" s="92" t="s">
        <v>648</v>
      </c>
      <c r="AE4" s="92" t="s">
        <v>1181</v>
      </c>
      <c r="AF4" s="92" t="s">
        <v>1190</v>
      </c>
      <c r="AI4" s="92" t="s">
        <v>233</v>
      </c>
      <c r="AL4" s="92" t="s">
        <v>646</v>
      </c>
      <c r="AM4" s="92" t="s">
        <v>646</v>
      </c>
      <c r="AN4" s="92" t="s">
        <v>646</v>
      </c>
      <c r="AO4" s="92" t="s">
        <v>648</v>
      </c>
      <c r="AV4" s="92" t="s">
        <v>646</v>
      </c>
      <c r="AW4" s="92" t="s">
        <v>1182</v>
      </c>
      <c r="AX4" s="92" t="s">
        <v>610</v>
      </c>
      <c r="AY4" s="92" t="s">
        <v>1000</v>
      </c>
      <c r="AZ4" s="92" t="s">
        <v>1006</v>
      </c>
      <c r="BA4" s="92" t="s">
        <v>1799</v>
      </c>
      <c r="BC4" s="92" t="s">
        <v>981</v>
      </c>
      <c r="BD4" s="92" t="s">
        <v>956</v>
      </c>
      <c r="BE4" s="92" t="s">
        <v>1804</v>
      </c>
      <c r="BG4" s="92" t="s">
        <v>1055</v>
      </c>
    </row>
    <row r="5" spans="1:61" x14ac:dyDescent="0.25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970</v>
      </c>
      <c r="F5" s="92" t="s">
        <v>1634</v>
      </c>
      <c r="G5" s="92" t="s">
        <v>970</v>
      </c>
      <c r="H5" s="92" t="s">
        <v>970</v>
      </c>
      <c r="I5" s="92" t="s">
        <v>1628</v>
      </c>
      <c r="J5" s="92" t="s">
        <v>970</v>
      </c>
      <c r="K5" s="92" t="s">
        <v>1628</v>
      </c>
      <c r="L5" s="92" t="s">
        <v>970</v>
      </c>
      <c r="N5" s="92" t="s">
        <v>1642</v>
      </c>
      <c r="O5" s="92" t="s">
        <v>970</v>
      </c>
      <c r="Q5" s="92" t="s">
        <v>1676</v>
      </c>
      <c r="R5" s="92" t="s">
        <v>1039</v>
      </c>
      <c r="S5" s="92" t="s">
        <v>1676</v>
      </c>
      <c r="T5" s="92" t="s">
        <v>1674</v>
      </c>
      <c r="V5" s="92" t="s">
        <v>27</v>
      </c>
      <c r="AC5" s="92" t="s">
        <v>1136</v>
      </c>
      <c r="AD5" s="92" t="s">
        <v>652</v>
      </c>
      <c r="AE5" s="92" t="s">
        <v>1182</v>
      </c>
      <c r="AI5" s="92" t="s">
        <v>236</v>
      </c>
      <c r="AL5" s="92" t="s">
        <v>648</v>
      </c>
      <c r="AM5" s="92" t="s">
        <v>648</v>
      </c>
      <c r="AN5" s="92" t="s">
        <v>650</v>
      </c>
      <c r="AO5" s="92" t="s">
        <v>650</v>
      </c>
      <c r="AV5" s="92" t="s">
        <v>648</v>
      </c>
      <c r="AW5" s="92" t="s">
        <v>1183</v>
      </c>
      <c r="AY5" s="92" t="s">
        <v>1001</v>
      </c>
      <c r="AZ5" s="92" t="s">
        <v>1007</v>
      </c>
      <c r="BC5" s="92" t="s">
        <v>982</v>
      </c>
      <c r="BD5" s="92" t="s">
        <v>957</v>
      </c>
      <c r="BE5" s="92" t="s">
        <v>1016</v>
      </c>
    </row>
    <row r="6" spans="1:61" x14ac:dyDescent="0.25">
      <c r="A6" s="92" t="s">
        <v>1761</v>
      </c>
      <c r="B6" s="92" t="s">
        <v>105</v>
      </c>
      <c r="C6" s="92" t="s">
        <v>1744</v>
      </c>
      <c r="D6" s="92" t="s">
        <v>1632</v>
      </c>
      <c r="E6" s="92" t="s">
        <v>1635</v>
      </c>
      <c r="F6" s="92" t="s">
        <v>1659</v>
      </c>
      <c r="G6" s="92" t="s">
        <v>1639</v>
      </c>
      <c r="H6" s="92" t="s">
        <v>1638</v>
      </c>
      <c r="I6" s="92" t="s">
        <v>1632</v>
      </c>
      <c r="J6" s="92" t="s">
        <v>1638</v>
      </c>
      <c r="K6" s="92" t="s">
        <v>1642</v>
      </c>
      <c r="L6" s="92" t="s">
        <v>1635</v>
      </c>
      <c r="N6" s="92" t="s">
        <v>1643</v>
      </c>
      <c r="O6" s="92" t="s">
        <v>1638</v>
      </c>
      <c r="R6" s="92" t="s">
        <v>1040</v>
      </c>
      <c r="T6" s="92" t="s">
        <v>1675</v>
      </c>
      <c r="V6" s="92" t="s">
        <v>28</v>
      </c>
      <c r="AE6" s="92" t="s">
        <v>610</v>
      </c>
      <c r="AI6" s="92" t="s">
        <v>106</v>
      </c>
      <c r="AL6" s="92" t="s">
        <v>650</v>
      </c>
      <c r="AM6" s="92" t="s">
        <v>650</v>
      </c>
      <c r="AN6" s="92" t="s">
        <v>652</v>
      </c>
      <c r="AO6" s="92" t="s">
        <v>652</v>
      </c>
      <c r="AV6" s="92" t="s">
        <v>650</v>
      </c>
      <c r="AY6" s="92" t="s">
        <v>1002</v>
      </c>
      <c r="AZ6" s="92" t="s">
        <v>1002</v>
      </c>
      <c r="BC6" s="92" t="s">
        <v>1801</v>
      </c>
      <c r="BD6" s="92" t="s">
        <v>958</v>
      </c>
      <c r="BE6" s="92" t="s">
        <v>1667</v>
      </c>
    </row>
    <row r="7" spans="1:61" x14ac:dyDescent="0.25">
      <c r="B7" s="92" t="s">
        <v>106</v>
      </c>
      <c r="C7" s="92" t="s">
        <v>1745</v>
      </c>
      <c r="D7" s="92" t="s">
        <v>970</v>
      </c>
      <c r="E7" s="92" t="s">
        <v>1638</v>
      </c>
      <c r="F7" s="92" t="s">
        <v>106</v>
      </c>
      <c r="G7" s="92" t="s">
        <v>1642</v>
      </c>
      <c r="H7" s="92" t="s">
        <v>1639</v>
      </c>
      <c r="I7" s="92" t="s">
        <v>970</v>
      </c>
      <c r="J7" s="92" t="s">
        <v>1639</v>
      </c>
      <c r="L7" s="92" t="s">
        <v>1637</v>
      </c>
      <c r="O7" s="92" t="s">
        <v>1639</v>
      </c>
      <c r="R7" s="92" t="s">
        <v>1041</v>
      </c>
      <c r="T7" s="92" t="s">
        <v>1676</v>
      </c>
      <c r="AL7" s="92" t="s">
        <v>652</v>
      </c>
      <c r="AM7" s="92" t="s">
        <v>652</v>
      </c>
      <c r="AV7" s="92" t="s">
        <v>652</v>
      </c>
      <c r="BC7" s="92" t="s">
        <v>984</v>
      </c>
      <c r="BD7" s="92" t="s">
        <v>959</v>
      </c>
    </row>
    <row r="8" spans="1:61" x14ac:dyDescent="0.25">
      <c r="C8" s="92" t="s">
        <v>1746</v>
      </c>
      <c r="D8" s="92" t="s">
        <v>1636</v>
      </c>
      <c r="E8" s="92" t="s">
        <v>1639</v>
      </c>
      <c r="G8" s="92" t="s">
        <v>1644</v>
      </c>
      <c r="H8" s="92" t="s">
        <v>1640</v>
      </c>
      <c r="I8" s="92" t="s">
        <v>1636</v>
      </c>
      <c r="J8" s="92" t="s">
        <v>1642</v>
      </c>
      <c r="L8" s="92" t="s">
        <v>1638</v>
      </c>
      <c r="O8" s="92" t="s">
        <v>1642</v>
      </c>
      <c r="R8" s="92" t="s">
        <v>1042</v>
      </c>
      <c r="AL8" s="92" t="s">
        <v>654</v>
      </c>
      <c r="AM8" s="92" t="s">
        <v>654</v>
      </c>
      <c r="AV8" s="92" t="s">
        <v>654</v>
      </c>
      <c r="BC8" s="92" t="s">
        <v>972</v>
      </c>
      <c r="BD8" s="92" t="s">
        <v>960</v>
      </c>
    </row>
    <row r="9" spans="1:61" x14ac:dyDescent="0.25">
      <c r="C9" s="92" t="s">
        <v>204</v>
      </c>
      <c r="D9" s="92" t="s">
        <v>1638</v>
      </c>
      <c r="E9" s="92" t="s">
        <v>1642</v>
      </c>
      <c r="G9" s="92" t="s">
        <v>106</v>
      </c>
      <c r="H9" s="92" t="s">
        <v>1641</v>
      </c>
      <c r="I9" s="92" t="s">
        <v>1638</v>
      </c>
      <c r="J9" s="92" t="s">
        <v>1644</v>
      </c>
      <c r="L9" s="92" t="s">
        <v>1642</v>
      </c>
      <c r="O9" s="92" t="s">
        <v>1644</v>
      </c>
      <c r="R9" s="92" t="s">
        <v>1044</v>
      </c>
      <c r="BD9" s="92" t="s">
        <v>513</v>
      </c>
    </row>
    <row r="10" spans="1:61" x14ac:dyDescent="0.25">
      <c r="C10" s="92" t="s">
        <v>1747</v>
      </c>
      <c r="D10" s="92" t="s">
        <v>1639</v>
      </c>
      <c r="E10" s="92" t="s">
        <v>1647</v>
      </c>
      <c r="H10" s="92" t="s">
        <v>1642</v>
      </c>
      <c r="I10" s="92" t="s">
        <v>1639</v>
      </c>
      <c r="J10" s="92" t="s">
        <v>106</v>
      </c>
      <c r="L10" s="92" t="s">
        <v>1644</v>
      </c>
      <c r="O10" s="92" t="s">
        <v>106</v>
      </c>
      <c r="BD10" s="92" t="s">
        <v>961</v>
      </c>
    </row>
    <row r="11" spans="1:61" x14ac:dyDescent="0.25">
      <c r="C11" s="92" t="s">
        <v>284</v>
      </c>
      <c r="D11" s="92" t="s">
        <v>1640</v>
      </c>
      <c r="E11" s="92" t="s">
        <v>1648</v>
      </c>
      <c r="H11" s="92" t="s">
        <v>1644</v>
      </c>
      <c r="I11" s="92" t="s">
        <v>1642</v>
      </c>
      <c r="BD11" s="92" t="s">
        <v>646</v>
      </c>
    </row>
    <row r="12" spans="1:61" x14ac:dyDescent="0.25">
      <c r="D12" s="92" t="s">
        <v>1642</v>
      </c>
      <c r="H12" s="92" t="s">
        <v>106</v>
      </c>
      <c r="I12" s="92" t="s">
        <v>1644</v>
      </c>
      <c r="BD12" s="92" t="s">
        <v>963</v>
      </c>
    </row>
    <row r="13" spans="1:61" x14ac:dyDescent="0.25">
      <c r="D13" s="92" t="s">
        <v>1644</v>
      </c>
      <c r="I13" s="92" t="s">
        <v>106</v>
      </c>
      <c r="BD13" s="92" t="s">
        <v>964</v>
      </c>
    </row>
    <row r="14" spans="1:61" x14ac:dyDescent="0.25">
      <c r="D14" s="92" t="s">
        <v>1648</v>
      </c>
      <c r="BD14" s="92" t="s">
        <v>965</v>
      </c>
    </row>
    <row r="15" spans="1:61" x14ac:dyDescent="0.25">
      <c r="D15" s="92" t="s">
        <v>106</v>
      </c>
      <c r="BD15" s="92" t="s">
        <v>106</v>
      </c>
    </row>
    <row r="16" spans="1:61" x14ac:dyDescent="0.25">
      <c r="BD16" s="92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A8AF0-4CE8-4B83-B8F7-B6799078BF26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SUM(DatosViolenciaGénero!C63:C69)</f>
        <v>1408</v>
      </c>
      <c r="D4" s="100">
        <f>SUM(DatosViolenciaGénero!D63:D69)</f>
        <v>413</v>
      </c>
    </row>
    <row r="5" spans="2:4" x14ac:dyDescent="0.25">
      <c r="B5" s="99" t="s">
        <v>1626</v>
      </c>
      <c r="C5" s="100">
        <f>SUM(DatosViolenciaGénero!C70:C73)</f>
        <v>321</v>
      </c>
      <c r="D5" s="100">
        <f>SUM(DatosViolenciaGénero!D70:D73)</f>
        <v>176</v>
      </c>
    </row>
    <row r="6" spans="2:4" ht="12.75" customHeight="1" x14ac:dyDescent="0.25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5">
      <c r="B7" s="99" t="s">
        <v>1673</v>
      </c>
      <c r="C7" s="100">
        <f>SUM(DatosViolenciaGénero!C75:C77)</f>
        <v>19</v>
      </c>
      <c r="D7" s="100">
        <f>SUM(DatosViolenciaGénero!D75:D77)</f>
        <v>3</v>
      </c>
    </row>
    <row r="8" spans="2:4" ht="12.75" customHeight="1" x14ac:dyDescent="0.25">
      <c r="B8" s="99" t="s">
        <v>1674</v>
      </c>
      <c r="C8" s="100">
        <f>DatosViolenciaGénero!C81</f>
        <v>0</v>
      </c>
      <c r="D8" s="100">
        <f>DatosViolenciaGénero!D81</f>
        <v>2</v>
      </c>
    </row>
    <row r="9" spans="2:4" ht="12.75" customHeight="1" x14ac:dyDescent="0.25">
      <c r="B9" s="99" t="s">
        <v>1675</v>
      </c>
      <c r="C9" s="100">
        <f>DatosViolenciaGénero!C78</f>
        <v>0</v>
      </c>
      <c r="D9" s="100">
        <f>DatosViolenciaGénero!D78</f>
        <v>1</v>
      </c>
    </row>
    <row r="10" spans="2:4" ht="12.75" customHeight="1" x14ac:dyDescent="0.25">
      <c r="B10" s="99" t="s">
        <v>1676</v>
      </c>
      <c r="C10" s="100">
        <f>SUM(DatosViolenciaGénero!C79:C80)</f>
        <v>296</v>
      </c>
      <c r="D10" s="100">
        <f>SUM(DatosViolenciaGénero!D79:D80)</f>
        <v>213</v>
      </c>
    </row>
    <row r="14" spans="2:4" ht="12.9" customHeight="1" thickTop="1" thickBot="1" x14ac:dyDescent="0.3">
      <c r="B14" s="220" t="s">
        <v>1680</v>
      </c>
      <c r="C14" s="220"/>
    </row>
    <row r="15" spans="2:4" ht="13.8" thickTop="1" x14ac:dyDescent="0.25">
      <c r="B15" s="101" t="s">
        <v>1678</v>
      </c>
      <c r="C15" s="102">
        <f>DatosViolenciaGénero!C38</f>
        <v>92</v>
      </c>
    </row>
    <row r="16" spans="2:4" ht="13.8" thickBot="1" x14ac:dyDescent="0.3">
      <c r="B16" s="103" t="s">
        <v>1679</v>
      </c>
      <c r="C16" s="104">
        <f>DatosViolenciaGénero!C39</f>
        <v>519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030E4-DFF4-4B04-B35A-7FF212E11647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SUM(DatosViolenciaDoméstica!C48:C54)</f>
        <v>132</v>
      </c>
      <c r="D4" s="100">
        <f>SUM(DatosViolenciaDoméstica!D48:D54)</f>
        <v>70</v>
      </c>
    </row>
    <row r="5" spans="2:4" x14ac:dyDescent="0.25">
      <c r="B5" s="99" t="s">
        <v>1626</v>
      </c>
      <c r="C5" s="100">
        <f>SUM(DatosViolenciaDoméstica!C55:C58)</f>
        <v>7</v>
      </c>
      <c r="D5" s="100">
        <f>SUM(DatosViolenciaDoméstica!D55:D58)</f>
        <v>8</v>
      </c>
    </row>
    <row r="6" spans="2:4" ht="12.75" customHeight="1" x14ac:dyDescent="0.25">
      <c r="B6" s="99" t="s">
        <v>1672</v>
      </c>
      <c r="C6" s="100">
        <f>DatosViolenciaDoméstica!C59</f>
        <v>0</v>
      </c>
      <c r="D6" s="100">
        <f>DatosViolenciaDoméstica!D59</f>
        <v>2</v>
      </c>
    </row>
    <row r="7" spans="2:4" ht="12.75" customHeight="1" x14ac:dyDescent="0.25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5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5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5">
      <c r="B10" s="99" t="s">
        <v>1676</v>
      </c>
      <c r="C10" s="100">
        <f>SUM(DatosViolenciaDoméstica!C64:C65)</f>
        <v>17</v>
      </c>
      <c r="D10" s="100">
        <f>SUM(DatosViolenciaDoméstica!D64:D65)</f>
        <v>16</v>
      </c>
    </row>
    <row r="14" spans="2:4" ht="12.9" customHeight="1" thickTop="1" thickBot="1" x14ac:dyDescent="0.3">
      <c r="B14" s="220" t="s">
        <v>1677</v>
      </c>
      <c r="C14" s="220"/>
    </row>
    <row r="15" spans="2:4" ht="13.8" thickTop="1" x14ac:dyDescent="0.25">
      <c r="B15" s="101" t="s">
        <v>1678</v>
      </c>
      <c r="C15" s="102">
        <f>DatosViolenciaDoméstica!C33</f>
        <v>3</v>
      </c>
    </row>
    <row r="16" spans="2:4" ht="13.8" thickBot="1" x14ac:dyDescent="0.3">
      <c r="B16" s="103" t="s">
        <v>1679</v>
      </c>
      <c r="C16" s="104">
        <f>DatosViolenciaDoméstica!C34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D13E1-4DA6-4DF4-9BAF-0EC9FEE4CF1E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2" customWidth="1"/>
    <col min="2" max="2" width="20.88671875" style="92" customWidth="1"/>
    <col min="3" max="3" width="44" style="92" customWidth="1"/>
    <col min="4" max="4" width="6.33203125" style="92" customWidth="1"/>
    <col min="5" max="16384" width="11.44140625" style="92"/>
  </cols>
  <sheetData>
    <row r="3" spans="2:3" ht="12.9" customHeight="1" x14ac:dyDescent="0.25">
      <c r="B3" s="221" t="s">
        <v>1661</v>
      </c>
      <c r="C3" s="221"/>
    </row>
    <row r="4" spans="2:3" x14ac:dyDescent="0.25">
      <c r="B4" s="93" t="s">
        <v>1662</v>
      </c>
      <c r="C4" s="94">
        <f>DatosMenores!C69</f>
        <v>290</v>
      </c>
    </row>
    <row r="5" spans="2:3" x14ac:dyDescent="0.25">
      <c r="B5" s="93" t="s">
        <v>1663</v>
      </c>
      <c r="C5" s="95">
        <f>DatosMenores!C70</f>
        <v>0</v>
      </c>
    </row>
    <row r="6" spans="2:3" x14ac:dyDescent="0.25">
      <c r="B6" s="93" t="s">
        <v>1664</v>
      </c>
      <c r="C6" s="95">
        <f>DatosMenores!C71</f>
        <v>907</v>
      </c>
    </row>
    <row r="7" spans="2:3" ht="26.4" x14ac:dyDescent="0.25">
      <c r="B7" s="93" t="s">
        <v>1665</v>
      </c>
      <c r="C7" s="95">
        <f>DatosMenores!C74</f>
        <v>0</v>
      </c>
    </row>
    <row r="8" spans="2:3" ht="26.4" x14ac:dyDescent="0.25">
      <c r="B8" s="93" t="s">
        <v>1016</v>
      </c>
      <c r="C8" s="95">
        <f>DatosMenores!C75</f>
        <v>11</v>
      </c>
    </row>
    <row r="9" spans="2:3" ht="26.4" x14ac:dyDescent="0.25">
      <c r="B9" s="93" t="s">
        <v>1666</v>
      </c>
      <c r="C9" s="95">
        <f>DatosMenores!C76</f>
        <v>0</v>
      </c>
    </row>
    <row r="10" spans="2:3" ht="26.4" x14ac:dyDescent="0.25">
      <c r="B10" s="93" t="s">
        <v>260</v>
      </c>
      <c r="C10" s="95">
        <f>DatosMenores!C78</f>
        <v>0</v>
      </c>
    </row>
    <row r="11" spans="2:3" x14ac:dyDescent="0.25">
      <c r="B11" s="93" t="s">
        <v>1667</v>
      </c>
      <c r="C11" s="95">
        <f>DatosMenores!C77</f>
        <v>20</v>
      </c>
    </row>
    <row r="12" spans="2:3" x14ac:dyDescent="0.25">
      <c r="B12" s="93" t="s">
        <v>1668</v>
      </c>
      <c r="C12" s="95">
        <f>DatosMenores!C79</f>
        <v>0</v>
      </c>
    </row>
    <row r="13" spans="2:3" ht="26.4" x14ac:dyDescent="0.25">
      <c r="B13" s="93" t="s">
        <v>1669</v>
      </c>
      <c r="C13" s="95">
        <f>DatosMenores!C72</f>
        <v>0</v>
      </c>
    </row>
    <row r="14" spans="2:3" ht="26.4" x14ac:dyDescent="0.25">
      <c r="B14" s="93" t="s">
        <v>1670</v>
      </c>
      <c r="C14" s="95">
        <f>DatosMenores!C73</f>
        <v>16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38F3-C723-4531-95CF-4DAFA384E423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4" customWidth="1"/>
    <col min="2" max="4" width="13.88671875" style="64" customWidth="1"/>
    <col min="5" max="6" width="15" style="64" customWidth="1"/>
    <col min="7" max="13" width="13.88671875" style="64" customWidth="1"/>
    <col min="14" max="16384" width="11.44140625" style="64"/>
  </cols>
  <sheetData>
    <row r="2" spans="2:13" s="60" customFormat="1" ht="15.6" x14ac:dyDescent="0.3">
      <c r="B2" s="60" t="s">
        <v>1613</v>
      </c>
    </row>
    <row r="4" spans="2:13" ht="40.200000000000003" thickBot="1" x14ac:dyDescent="0.3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5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6" x14ac:dyDescent="0.3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40.200000000000003" thickBot="1" x14ac:dyDescent="0.3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2" customHeight="1" x14ac:dyDescent="0.25">
      <c r="B11" s="222" t="s">
        <v>1624</v>
      </c>
      <c r="C11" s="222"/>
      <c r="D11" s="77">
        <f>DatosDelitos!C5+DatosDelitos!C13-DatosDelitos!C17</f>
        <v>5080</v>
      </c>
      <c r="E11" s="78">
        <f>DatosDelitos!H5+DatosDelitos!H13-DatosDelitos!H17</f>
        <v>198</v>
      </c>
      <c r="F11" s="78">
        <f>DatosDelitos!I5+DatosDelitos!I13-DatosDelitos!I17</f>
        <v>219</v>
      </c>
      <c r="G11" s="78">
        <f>DatosDelitos!J5+DatosDelitos!J13-DatosDelitos!J17</f>
        <v>2</v>
      </c>
      <c r="H11" s="79">
        <f>DatosDelitos!K5+DatosDelitos!K13-DatosDelitos!K17</f>
        <v>12</v>
      </c>
      <c r="I11" s="79">
        <f>DatosDelitos!L5+DatosDelitos!L13-DatosDelitos!L17</f>
        <v>2</v>
      </c>
      <c r="J11" s="79">
        <f>DatosDelitos!M5+DatosDelitos!M13-DatosDelitos!M17</f>
        <v>5</v>
      </c>
      <c r="K11" s="79">
        <f>DatosDelitos!O5+DatosDelitos!O13-DatosDelitos!O17</f>
        <v>18</v>
      </c>
      <c r="L11" s="80">
        <f>DatosDelitos!P5+DatosDelitos!P13-DatosDelitos!P17</f>
        <v>221</v>
      </c>
    </row>
    <row r="12" spans="2:13" ht="13.2" customHeight="1" x14ac:dyDescent="0.25">
      <c r="B12" s="223" t="s">
        <v>324</v>
      </c>
      <c r="C12" s="223"/>
      <c r="D12" s="81">
        <f>DatosDelitos!C10</f>
        <v>1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2" customHeight="1" x14ac:dyDescent="0.25">
      <c r="B13" s="223" t="s">
        <v>342</v>
      </c>
      <c r="C13" s="223"/>
      <c r="D13" s="81">
        <f>DatosDelitos!C20</f>
        <v>3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2" customHeight="1" x14ac:dyDescent="0.25">
      <c r="B14" s="223" t="s">
        <v>347</v>
      </c>
      <c r="C14" s="223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2" customHeight="1" x14ac:dyDescent="0.25">
      <c r="B15" s="223" t="s">
        <v>1625</v>
      </c>
      <c r="C15" s="223"/>
      <c r="D15" s="81">
        <f>DatosDelitos!C17+DatosDelitos!C44</f>
        <v>1390</v>
      </c>
      <c r="E15" s="82">
        <f>DatosDelitos!H17+DatosDelitos!H44</f>
        <v>186</v>
      </c>
      <c r="F15" s="82">
        <f>DatosDelitos!I16+DatosDelitos!I44</f>
        <v>27</v>
      </c>
      <c r="G15" s="82">
        <f>DatosDelitos!J17+DatosDelitos!J44</f>
        <v>3</v>
      </c>
      <c r="H15" s="82">
        <f>DatosDelitos!K17+DatosDelitos!K44</f>
        <v>0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11</v>
      </c>
      <c r="L15" s="83">
        <f>DatosDelitos!P17+DatosDelitos!P44</f>
        <v>339</v>
      </c>
    </row>
    <row r="16" spans="2:13" ht="13.2" customHeight="1" x14ac:dyDescent="0.25">
      <c r="B16" s="223" t="s">
        <v>1626</v>
      </c>
      <c r="C16" s="223"/>
      <c r="D16" s="81">
        <f>DatosDelitos!C30</f>
        <v>542</v>
      </c>
      <c r="E16" s="82">
        <f>DatosDelitos!H30</f>
        <v>73</v>
      </c>
      <c r="F16" s="82">
        <f>DatosDelitos!I30</f>
        <v>89</v>
      </c>
      <c r="G16" s="82">
        <f>DatosDelitos!J30</f>
        <v>1</v>
      </c>
      <c r="H16" s="82">
        <f>DatosDelitos!K30</f>
        <v>1</v>
      </c>
      <c r="I16" s="82">
        <f>DatosDelitos!L30</f>
        <v>0</v>
      </c>
      <c r="J16" s="82">
        <f>DatosDelitos!M30</f>
        <v>1</v>
      </c>
      <c r="K16" s="82">
        <f>DatosDelitos!O30</f>
        <v>0</v>
      </c>
      <c r="L16" s="83">
        <f>DatosDelitos!P30</f>
        <v>262</v>
      </c>
    </row>
    <row r="17" spans="2:12" ht="13.2" customHeight="1" x14ac:dyDescent="0.25">
      <c r="B17" s="224" t="s">
        <v>1627</v>
      </c>
      <c r="C17" s="224"/>
      <c r="D17" s="81">
        <f>DatosDelitos!C42-DatosDelitos!C44</f>
        <v>28</v>
      </c>
      <c r="E17" s="82">
        <f>DatosDelitos!H42-DatosDelitos!H44</f>
        <v>2</v>
      </c>
      <c r="F17" s="82">
        <f>DatosDelitos!I42-DatosDelitos!I44</f>
        <v>2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3</v>
      </c>
    </row>
    <row r="18" spans="2:12" ht="13.2" customHeight="1" x14ac:dyDescent="0.25">
      <c r="B18" s="223" t="s">
        <v>1628</v>
      </c>
      <c r="C18" s="223"/>
      <c r="D18" s="81">
        <f>DatosDelitos!C50</f>
        <v>222</v>
      </c>
      <c r="E18" s="82">
        <f>DatosDelitos!H50</f>
        <v>63</v>
      </c>
      <c r="F18" s="82">
        <f>DatosDelitos!I50</f>
        <v>45</v>
      </c>
      <c r="G18" s="82">
        <f>DatosDelitos!J50</f>
        <v>28</v>
      </c>
      <c r="H18" s="82">
        <f>DatosDelitos!K50</f>
        <v>14</v>
      </c>
      <c r="I18" s="82">
        <f>DatosDelitos!L50</f>
        <v>0</v>
      </c>
      <c r="J18" s="82">
        <f>DatosDelitos!M50</f>
        <v>0</v>
      </c>
      <c r="K18" s="82">
        <f>DatosDelitos!O50</f>
        <v>5</v>
      </c>
      <c r="L18" s="83">
        <f>DatosDelitos!P50</f>
        <v>35</v>
      </c>
    </row>
    <row r="19" spans="2:12" ht="13.2" customHeight="1" x14ac:dyDescent="0.25">
      <c r="B19" s="223" t="s">
        <v>1629</v>
      </c>
      <c r="C19" s="223"/>
      <c r="D19" s="81">
        <f>DatosDelitos!C72</f>
        <v>2</v>
      </c>
      <c r="E19" s="82">
        <f>DatosDelitos!H72</f>
        <v>0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5">
      <c r="B20" s="223" t="s">
        <v>1630</v>
      </c>
      <c r="C20" s="223"/>
      <c r="D20" s="81">
        <f>DatosDelitos!C74</f>
        <v>35</v>
      </c>
      <c r="E20" s="82">
        <f>DatosDelitos!H74</f>
        <v>3</v>
      </c>
      <c r="F20" s="82">
        <f>DatosDelitos!I74</f>
        <v>3</v>
      </c>
      <c r="G20" s="82">
        <f>DatosDelitos!J74</f>
        <v>0</v>
      </c>
      <c r="H20" s="82">
        <f>DatosDelitos!K74</f>
        <v>0</v>
      </c>
      <c r="I20" s="82">
        <f>DatosDelitos!L74</f>
        <v>1</v>
      </c>
      <c r="J20" s="82">
        <f>DatosDelitos!M74</f>
        <v>2</v>
      </c>
      <c r="K20" s="82">
        <f>DatosDelitos!O74</f>
        <v>0</v>
      </c>
      <c r="L20" s="83">
        <f>DatosDelitos!P74</f>
        <v>11</v>
      </c>
    </row>
    <row r="21" spans="2:12" ht="13.2" customHeight="1" x14ac:dyDescent="0.25">
      <c r="B21" s="224" t="s">
        <v>1631</v>
      </c>
      <c r="C21" s="224"/>
      <c r="D21" s="81">
        <f>DatosDelitos!C82</f>
        <v>57</v>
      </c>
      <c r="E21" s="82">
        <f>DatosDelitos!H82</f>
        <v>1</v>
      </c>
      <c r="F21" s="82">
        <f>DatosDelitos!I82</f>
        <v>5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3</v>
      </c>
    </row>
    <row r="22" spans="2:12" ht="13.2" customHeight="1" x14ac:dyDescent="0.25">
      <c r="B22" s="223" t="s">
        <v>1632</v>
      </c>
      <c r="C22" s="223"/>
      <c r="D22" s="81">
        <f>DatosDelitos!C85</f>
        <v>558</v>
      </c>
      <c r="E22" s="82">
        <f>DatosDelitos!H85</f>
        <v>153</v>
      </c>
      <c r="F22" s="82">
        <f>DatosDelitos!I85</f>
        <v>79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42</v>
      </c>
    </row>
    <row r="23" spans="2:12" ht="13.2" customHeight="1" x14ac:dyDescent="0.25">
      <c r="B23" s="223" t="s">
        <v>970</v>
      </c>
      <c r="C23" s="223"/>
      <c r="D23" s="81">
        <f>DatosDelitos!C97</f>
        <v>2489</v>
      </c>
      <c r="E23" s="82">
        <f>DatosDelitos!H97</f>
        <v>653</v>
      </c>
      <c r="F23" s="82">
        <f>DatosDelitos!I97</f>
        <v>454</v>
      </c>
      <c r="G23" s="82">
        <f>DatosDelitos!J97</f>
        <v>0</v>
      </c>
      <c r="H23" s="82">
        <f>DatosDelitos!K97</f>
        <v>1</v>
      </c>
      <c r="I23" s="82">
        <f>DatosDelitos!L97</f>
        <v>0</v>
      </c>
      <c r="J23" s="82">
        <f>DatosDelitos!M97</f>
        <v>0</v>
      </c>
      <c r="K23" s="82">
        <f>DatosDelitos!O97</f>
        <v>44</v>
      </c>
      <c r="L23" s="83">
        <f>DatosDelitos!P97</f>
        <v>391</v>
      </c>
    </row>
    <row r="24" spans="2:12" ht="27" customHeight="1" x14ac:dyDescent="0.25">
      <c r="B24" s="223" t="s">
        <v>1633</v>
      </c>
      <c r="C24" s="223"/>
      <c r="D24" s="81">
        <f>DatosDelitos!C131</f>
        <v>7</v>
      </c>
      <c r="E24" s="82">
        <f>DatosDelitos!H131</f>
        <v>13</v>
      </c>
      <c r="F24" s="82">
        <f>DatosDelitos!I131</f>
        <v>9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6</v>
      </c>
    </row>
    <row r="25" spans="2:12" ht="13.2" customHeight="1" x14ac:dyDescent="0.25">
      <c r="B25" s="223" t="s">
        <v>1634</v>
      </c>
      <c r="C25" s="223"/>
      <c r="D25" s="81">
        <f>DatosDelitos!C137</f>
        <v>25</v>
      </c>
      <c r="E25" s="82">
        <f>DatosDelitos!H137</f>
        <v>5</v>
      </c>
      <c r="F25" s="82">
        <f>DatosDelitos!I137</f>
        <v>4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2</v>
      </c>
    </row>
    <row r="26" spans="2:12" ht="13.2" customHeight="1" x14ac:dyDescent="0.25">
      <c r="B26" s="224" t="s">
        <v>1635</v>
      </c>
      <c r="C26" s="224"/>
      <c r="D26" s="81">
        <f>DatosDelitos!C144</f>
        <v>3</v>
      </c>
      <c r="E26" s="82">
        <f>DatosDelitos!H144</f>
        <v>0</v>
      </c>
      <c r="F26" s="82">
        <f>DatosDelitos!I144</f>
        <v>0</v>
      </c>
      <c r="G26" s="82">
        <f>DatosDelitos!J144</f>
        <v>0</v>
      </c>
      <c r="H26" s="82">
        <f>DatosDelitos!K144</f>
        <v>1</v>
      </c>
      <c r="I26" s="82">
        <f>DatosDelitos!L144</f>
        <v>0</v>
      </c>
      <c r="J26" s="82">
        <f>DatosDelitos!M144</f>
        <v>0</v>
      </c>
      <c r="K26" s="82">
        <f>DatosDelitos!O144</f>
        <v>1</v>
      </c>
      <c r="L26" s="83">
        <f>DatosDelitos!P144</f>
        <v>0</v>
      </c>
    </row>
    <row r="27" spans="2:12" ht="38.25" customHeight="1" x14ac:dyDescent="0.25">
      <c r="B27" s="223" t="s">
        <v>1636</v>
      </c>
      <c r="C27" s="223"/>
      <c r="D27" s="81">
        <f>DatosDelitos!C147</f>
        <v>127</v>
      </c>
      <c r="E27" s="82">
        <f>DatosDelitos!H147</f>
        <v>96</v>
      </c>
      <c r="F27" s="82">
        <f>DatosDelitos!I147</f>
        <v>50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35</v>
      </c>
    </row>
    <row r="28" spans="2:12" ht="13.2" customHeight="1" x14ac:dyDescent="0.25">
      <c r="B28" s="223" t="s">
        <v>1637</v>
      </c>
      <c r="C28" s="223"/>
      <c r="D28" s="81">
        <f>DatosDelitos!C156+SUM(DatosDelitos!C167:C172)</f>
        <v>40</v>
      </c>
      <c r="E28" s="82">
        <f>DatosDelitos!H156+SUM(DatosDelitos!H167:H172)</f>
        <v>13</v>
      </c>
      <c r="F28" s="82">
        <f>DatosDelitos!I156+SUM(DatosDelitos!I167:I172)</f>
        <v>6</v>
      </c>
      <c r="G28" s="82">
        <f>DatosDelitos!J156+SUM(DatosDelitos!J167:J172)</f>
        <v>0</v>
      </c>
      <c r="H28" s="82">
        <f>DatosDelitos!K156+SUM(DatosDelitos!K167:K172)</f>
        <v>1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0</v>
      </c>
      <c r="L28" s="82">
        <f>DatosDelitos!P156+SUM(DatosDelitos!P167:Q172)</f>
        <v>4</v>
      </c>
    </row>
    <row r="29" spans="2:12" ht="13.2" customHeight="1" x14ac:dyDescent="0.25">
      <c r="B29" s="223" t="s">
        <v>1638</v>
      </c>
      <c r="C29" s="223"/>
      <c r="D29" s="81">
        <f>SUM(DatosDelitos!C173:C177)</f>
        <v>206</v>
      </c>
      <c r="E29" s="82">
        <f>SUM(DatosDelitos!H173:H177)</f>
        <v>142</v>
      </c>
      <c r="F29" s="82">
        <f>SUM(DatosDelitos!I173:I177)</f>
        <v>92</v>
      </c>
      <c r="G29" s="82">
        <f>SUM(DatosDelitos!J173:J177)</f>
        <v>0</v>
      </c>
      <c r="H29" s="82">
        <f>SUM(DatosDelitos!K173:K177)</f>
        <v>2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68</v>
      </c>
      <c r="L29" s="82">
        <f>SUM(DatosDelitos!P173:P177)</f>
        <v>57</v>
      </c>
    </row>
    <row r="30" spans="2:12" ht="13.2" customHeight="1" x14ac:dyDescent="0.25">
      <c r="B30" s="223" t="s">
        <v>1639</v>
      </c>
      <c r="C30" s="223"/>
      <c r="D30" s="81">
        <f>DatosDelitos!C178</f>
        <v>316</v>
      </c>
      <c r="E30" s="82">
        <f>DatosDelitos!H178</f>
        <v>198</v>
      </c>
      <c r="F30" s="82">
        <f>DatosDelitos!I178</f>
        <v>191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1</v>
      </c>
      <c r="L30" s="82">
        <f>DatosDelitos!P178</f>
        <v>1228</v>
      </c>
    </row>
    <row r="31" spans="2:12" ht="13.2" customHeight="1" x14ac:dyDescent="0.25">
      <c r="B31" s="223" t="s">
        <v>1640</v>
      </c>
      <c r="C31" s="223"/>
      <c r="D31" s="81">
        <f>DatosDelitos!C186</f>
        <v>122</v>
      </c>
      <c r="E31" s="82">
        <f>DatosDelitos!H186</f>
        <v>39</v>
      </c>
      <c r="F31" s="82">
        <f>DatosDelitos!I186</f>
        <v>39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39</v>
      </c>
    </row>
    <row r="32" spans="2:12" ht="13.2" customHeight="1" x14ac:dyDescent="0.25">
      <c r="B32" s="223" t="s">
        <v>1641</v>
      </c>
      <c r="C32" s="223"/>
      <c r="D32" s="81">
        <f>DatosDelitos!C201</f>
        <v>34</v>
      </c>
      <c r="E32" s="82">
        <f>DatosDelitos!H201</f>
        <v>19</v>
      </c>
      <c r="F32" s="82">
        <f>DatosDelitos!I201</f>
        <v>31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30</v>
      </c>
    </row>
    <row r="33" spans="2:13" ht="13.2" customHeight="1" x14ac:dyDescent="0.25">
      <c r="B33" s="223" t="s">
        <v>1642</v>
      </c>
      <c r="C33" s="223"/>
      <c r="D33" s="81">
        <f>DatosDelitos!C223</f>
        <v>325</v>
      </c>
      <c r="E33" s="82">
        <f>DatosDelitos!H223</f>
        <v>191</v>
      </c>
      <c r="F33" s="82">
        <f>DatosDelitos!I223</f>
        <v>140</v>
      </c>
      <c r="G33" s="82">
        <f>DatosDelitos!J223</f>
        <v>1</v>
      </c>
      <c r="H33" s="82">
        <f>DatosDelitos!K223</f>
        <v>2</v>
      </c>
      <c r="I33" s="82">
        <f>DatosDelitos!L223</f>
        <v>0</v>
      </c>
      <c r="J33" s="82">
        <f>DatosDelitos!M223</f>
        <v>1</v>
      </c>
      <c r="K33" s="82">
        <f>DatosDelitos!O223</f>
        <v>7</v>
      </c>
      <c r="L33" s="82">
        <f>DatosDelitos!P223</f>
        <v>259</v>
      </c>
    </row>
    <row r="34" spans="2:13" ht="13.2" customHeight="1" x14ac:dyDescent="0.25">
      <c r="B34" s="223" t="s">
        <v>1643</v>
      </c>
      <c r="C34" s="223"/>
      <c r="D34" s="81">
        <f>DatosDelitos!C244</f>
        <v>1</v>
      </c>
      <c r="E34" s="82">
        <f>DatosDelitos!H244</f>
        <v>1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1</v>
      </c>
      <c r="K34" s="82">
        <f>DatosDelitos!O244</f>
        <v>0</v>
      </c>
      <c r="L34" s="82">
        <f>DatosDelitos!P244</f>
        <v>2</v>
      </c>
    </row>
    <row r="35" spans="2:13" ht="13.2" customHeight="1" x14ac:dyDescent="0.25">
      <c r="B35" s="223" t="s">
        <v>1644</v>
      </c>
      <c r="C35" s="223"/>
      <c r="D35" s="81">
        <f>DatosDelitos!C271</f>
        <v>107</v>
      </c>
      <c r="E35" s="82">
        <f>DatosDelitos!H271</f>
        <v>82</v>
      </c>
      <c r="F35" s="82">
        <f>DatosDelitos!I271</f>
        <v>87</v>
      </c>
      <c r="G35" s="82">
        <f>DatosDelitos!J271</f>
        <v>0</v>
      </c>
      <c r="H35" s="82">
        <f>DatosDelitos!K271</f>
        <v>4</v>
      </c>
      <c r="I35" s="82">
        <f>DatosDelitos!L271</f>
        <v>0</v>
      </c>
      <c r="J35" s="82">
        <f>DatosDelitos!M271</f>
        <v>0</v>
      </c>
      <c r="K35" s="82">
        <f>DatosDelitos!O271</f>
        <v>0</v>
      </c>
      <c r="L35" s="82">
        <f>DatosDelitos!P271</f>
        <v>130</v>
      </c>
    </row>
    <row r="36" spans="2:13" ht="38.25" customHeight="1" x14ac:dyDescent="0.25">
      <c r="B36" s="223" t="s">
        <v>1645</v>
      </c>
      <c r="C36" s="223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1</v>
      </c>
    </row>
    <row r="37" spans="2:13" ht="13.2" customHeight="1" x14ac:dyDescent="0.25">
      <c r="B37" s="223" t="s">
        <v>1646</v>
      </c>
      <c r="C37" s="223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1</v>
      </c>
    </row>
    <row r="38" spans="2:13" ht="13.2" customHeight="1" x14ac:dyDescent="0.25">
      <c r="B38" s="223" t="s">
        <v>1647</v>
      </c>
      <c r="C38" s="223"/>
      <c r="D38" s="81">
        <f>DatosDelitos!C312+DatosDelitos!C318+DatosDelitos!C320</f>
        <v>9</v>
      </c>
      <c r="E38" s="82">
        <f>DatosDelitos!H312+DatosDelitos!H318+DatosDelitos!H320</f>
        <v>9</v>
      </c>
      <c r="F38" s="82">
        <f>DatosDelitos!I312+DatosDelitos!I318+DatosDelitos!I320</f>
        <v>7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7</v>
      </c>
      <c r="L38" s="82">
        <f>DatosDelitos!P312+DatosDelitos!P318+DatosDelitos!P320</f>
        <v>4</v>
      </c>
    </row>
    <row r="39" spans="2:13" ht="13.2" customHeight="1" x14ac:dyDescent="0.25">
      <c r="B39" s="223" t="s">
        <v>1648</v>
      </c>
      <c r="C39" s="223"/>
      <c r="D39" s="81">
        <f>DatosDelitos!C323</f>
        <v>3719</v>
      </c>
      <c r="E39" s="82">
        <f>DatosDelitos!H323</f>
        <v>50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12</v>
      </c>
      <c r="L39" s="82">
        <f>DatosDelitos!P323</f>
        <v>0</v>
      </c>
    </row>
    <row r="40" spans="2:13" ht="13.2" customHeight="1" x14ac:dyDescent="0.25">
      <c r="B40" s="223" t="s">
        <v>1649</v>
      </c>
      <c r="C40" s="223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2" customHeight="1" x14ac:dyDescent="0.25">
      <c r="B41" s="223" t="s">
        <v>947</v>
      </c>
      <c r="C41" s="223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2" customHeight="1" x14ac:dyDescent="0.25">
      <c r="B42" s="223" t="s">
        <v>1650</v>
      </c>
      <c r="C42" s="223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5" customHeight="1" thickBot="1" x14ac:dyDescent="0.3">
      <c r="B43" s="226" t="s">
        <v>951</v>
      </c>
      <c r="C43" s="226"/>
      <c r="D43" s="84">
        <f>SUM(D11:D42)</f>
        <v>15448</v>
      </c>
      <c r="E43" s="84">
        <f t="shared" ref="E43:L43" si="0">SUM(E11:E42)</f>
        <v>2190</v>
      </c>
      <c r="F43" s="84">
        <f t="shared" si="0"/>
        <v>1579</v>
      </c>
      <c r="G43" s="84">
        <f t="shared" si="0"/>
        <v>35</v>
      </c>
      <c r="H43" s="84">
        <f t="shared" si="0"/>
        <v>38</v>
      </c>
      <c r="I43" s="84">
        <f t="shared" si="0"/>
        <v>3</v>
      </c>
      <c r="J43" s="84">
        <f t="shared" si="0"/>
        <v>10</v>
      </c>
      <c r="K43" s="84">
        <f t="shared" si="0"/>
        <v>174</v>
      </c>
      <c r="L43" s="84">
        <f t="shared" si="0"/>
        <v>3105</v>
      </c>
    </row>
    <row r="46" spans="2:13" ht="15.6" x14ac:dyDescent="0.3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40.200000000000003" thickBot="1" x14ac:dyDescent="0.3">
      <c r="D48" s="61" t="s">
        <v>1614</v>
      </c>
      <c r="E48" s="63" t="s">
        <v>1615</v>
      </c>
    </row>
    <row r="49" spans="2:5" ht="13.2" customHeight="1" x14ac:dyDescent="0.3">
      <c r="B49" s="225" t="s">
        <v>1652</v>
      </c>
      <c r="C49" s="225"/>
      <c r="D49" s="87">
        <f>DatosDelitos!F5</f>
        <v>0</v>
      </c>
      <c r="E49" s="87">
        <f>DatosDelitos!G5</f>
        <v>0</v>
      </c>
    </row>
    <row r="50" spans="2:5" ht="13.2" customHeight="1" x14ac:dyDescent="0.3">
      <c r="B50" s="225" t="s">
        <v>1653</v>
      </c>
      <c r="C50" s="225"/>
      <c r="D50" s="87">
        <f>DatosDelitos!F13-DatosDelitos!F17</f>
        <v>55</v>
      </c>
      <c r="E50" s="87">
        <f>DatosDelitos!G13-DatosDelitos!G17</f>
        <v>82</v>
      </c>
    </row>
    <row r="51" spans="2:5" ht="13.2" customHeight="1" x14ac:dyDescent="0.3">
      <c r="B51" s="225" t="s">
        <v>324</v>
      </c>
      <c r="C51" s="225"/>
      <c r="D51" s="87">
        <f>DatosDelitos!F10</f>
        <v>0</v>
      </c>
      <c r="E51" s="87">
        <f>DatosDelitos!G10</f>
        <v>0</v>
      </c>
    </row>
    <row r="52" spans="2:5" ht="13.2" customHeight="1" x14ac:dyDescent="0.3">
      <c r="B52" s="225" t="s">
        <v>342</v>
      </c>
      <c r="C52" s="225"/>
      <c r="D52" s="87">
        <f>DatosDelitos!F20</f>
        <v>0</v>
      </c>
      <c r="E52" s="87">
        <f>DatosDelitos!G20</f>
        <v>0</v>
      </c>
    </row>
    <row r="53" spans="2:5" ht="13.2" customHeight="1" x14ac:dyDescent="0.3">
      <c r="B53" s="225" t="s">
        <v>347</v>
      </c>
      <c r="C53" s="225"/>
      <c r="D53" s="87">
        <f>DatosDelitos!F23</f>
        <v>0</v>
      </c>
      <c r="E53" s="87">
        <f>DatosDelitos!G23</f>
        <v>0</v>
      </c>
    </row>
    <row r="54" spans="2:5" ht="13.2" customHeight="1" x14ac:dyDescent="0.3">
      <c r="B54" s="225" t="s">
        <v>1625</v>
      </c>
      <c r="C54" s="225"/>
      <c r="D54" s="87">
        <f>DatosDelitos!F17+DatosDelitos!F44</f>
        <v>677</v>
      </c>
      <c r="E54" s="87">
        <f>DatosDelitos!G17+DatosDelitos!G44</f>
        <v>353</v>
      </c>
    </row>
    <row r="55" spans="2:5" ht="13.2" customHeight="1" x14ac:dyDescent="0.3">
      <c r="B55" s="225" t="s">
        <v>1626</v>
      </c>
      <c r="C55" s="225"/>
      <c r="D55" s="87">
        <f>DatosDelitos!F30</f>
        <v>288</v>
      </c>
      <c r="E55" s="87">
        <f>DatosDelitos!G30</f>
        <v>266</v>
      </c>
    </row>
    <row r="56" spans="2:5" ht="13.2" customHeight="1" x14ac:dyDescent="0.3">
      <c r="B56" s="225" t="s">
        <v>1627</v>
      </c>
      <c r="C56" s="225"/>
      <c r="D56" s="87">
        <f>DatosDelitos!F42-DatosDelitos!F44</f>
        <v>0</v>
      </c>
      <c r="E56" s="87">
        <f>DatosDelitos!G42-DatosDelitos!G44</f>
        <v>0</v>
      </c>
    </row>
    <row r="57" spans="2:5" ht="13.2" customHeight="1" x14ac:dyDescent="0.3">
      <c r="B57" s="225" t="s">
        <v>1628</v>
      </c>
      <c r="C57" s="225"/>
      <c r="D57" s="87">
        <f>DatosDelitos!F50</f>
        <v>13</v>
      </c>
      <c r="E57" s="87">
        <f>DatosDelitos!G50</f>
        <v>9</v>
      </c>
    </row>
    <row r="58" spans="2:5" ht="13.2" customHeight="1" x14ac:dyDescent="0.3">
      <c r="B58" s="225" t="s">
        <v>1629</v>
      </c>
      <c r="C58" s="225"/>
      <c r="D58" s="87">
        <f>DatosDelitos!F72</f>
        <v>0</v>
      </c>
      <c r="E58" s="87">
        <f>DatosDelitos!G72</f>
        <v>0</v>
      </c>
    </row>
    <row r="59" spans="2:5" ht="27" customHeight="1" x14ac:dyDescent="0.3">
      <c r="B59" s="225" t="s">
        <v>1654</v>
      </c>
      <c r="C59" s="225"/>
      <c r="D59" s="87">
        <f>DatosDelitos!F74</f>
        <v>1</v>
      </c>
      <c r="E59" s="87">
        <f>DatosDelitos!G74</f>
        <v>2</v>
      </c>
    </row>
    <row r="60" spans="2:5" ht="13.2" customHeight="1" x14ac:dyDescent="0.3">
      <c r="B60" s="225" t="s">
        <v>1631</v>
      </c>
      <c r="C60" s="225"/>
      <c r="D60" s="87">
        <f>DatosDelitos!F82</f>
        <v>1</v>
      </c>
      <c r="E60" s="87">
        <f>DatosDelitos!G82</f>
        <v>1</v>
      </c>
    </row>
    <row r="61" spans="2:5" ht="13.2" customHeight="1" x14ac:dyDescent="0.3">
      <c r="B61" s="225" t="s">
        <v>1632</v>
      </c>
      <c r="C61" s="225"/>
      <c r="D61" s="87">
        <f>DatosDelitos!F85</f>
        <v>2</v>
      </c>
      <c r="E61" s="87">
        <f>DatosDelitos!G85</f>
        <v>0</v>
      </c>
    </row>
    <row r="62" spans="2:5" ht="13.2" customHeight="1" x14ac:dyDescent="0.3">
      <c r="B62" s="225" t="s">
        <v>970</v>
      </c>
      <c r="C62" s="225"/>
      <c r="D62" s="87">
        <f>DatosDelitos!F97</f>
        <v>161</v>
      </c>
      <c r="E62" s="87">
        <f>DatosDelitos!G97</f>
        <v>173</v>
      </c>
    </row>
    <row r="63" spans="2:5" ht="27" customHeight="1" x14ac:dyDescent="0.3">
      <c r="B63" s="225" t="s">
        <v>1655</v>
      </c>
      <c r="C63" s="225"/>
      <c r="D63" s="87">
        <f>DatosDelitos!F131</f>
        <v>0</v>
      </c>
      <c r="E63" s="87">
        <f>DatosDelitos!G131</f>
        <v>0</v>
      </c>
    </row>
    <row r="64" spans="2:5" ht="13.2" customHeight="1" x14ac:dyDescent="0.3">
      <c r="B64" s="225" t="s">
        <v>1634</v>
      </c>
      <c r="C64" s="225"/>
      <c r="D64" s="87">
        <f>DatosDelitos!F137</f>
        <v>0</v>
      </c>
      <c r="E64" s="87">
        <f>DatosDelitos!G137</f>
        <v>0</v>
      </c>
    </row>
    <row r="65" spans="2:5" ht="13.2" customHeight="1" x14ac:dyDescent="0.3">
      <c r="B65" s="225" t="s">
        <v>1635</v>
      </c>
      <c r="C65" s="225"/>
      <c r="D65" s="87">
        <f>DatosDelitos!F144</f>
        <v>0</v>
      </c>
      <c r="E65" s="87">
        <f>DatosDelitos!G144</f>
        <v>0</v>
      </c>
    </row>
    <row r="66" spans="2:5" ht="40.5" customHeight="1" x14ac:dyDescent="0.3">
      <c r="B66" s="225" t="s">
        <v>1636</v>
      </c>
      <c r="C66" s="225"/>
      <c r="D66" s="87">
        <f>DatosDelitos!F147</f>
        <v>5</v>
      </c>
      <c r="E66" s="87">
        <f>DatosDelitos!G147</f>
        <v>4</v>
      </c>
    </row>
    <row r="67" spans="2:5" ht="13.2" customHeight="1" x14ac:dyDescent="0.3">
      <c r="B67" s="225" t="s">
        <v>1637</v>
      </c>
      <c r="C67" s="225"/>
      <c r="D67" s="87">
        <f>DatosDelitos!F156+SUM(DatosDelitos!F167:G172)</f>
        <v>0</v>
      </c>
      <c r="E67" s="87">
        <f>DatosDelitos!G156+SUM(DatosDelitos!G167:H172)</f>
        <v>2</v>
      </c>
    </row>
    <row r="68" spans="2:5" ht="13.2" customHeight="1" x14ac:dyDescent="0.3">
      <c r="B68" s="225" t="s">
        <v>1638</v>
      </c>
      <c r="C68" s="225"/>
      <c r="D68" s="87">
        <f>SUM(DatosDelitos!F173:G177)</f>
        <v>1</v>
      </c>
      <c r="E68" s="87">
        <f>SUM(DatosDelitos!G173:H177)</f>
        <v>143</v>
      </c>
    </row>
    <row r="69" spans="2:5" ht="13.2" customHeight="1" x14ac:dyDescent="0.3">
      <c r="B69" s="225" t="s">
        <v>1639</v>
      </c>
      <c r="C69" s="225"/>
      <c r="D69" s="87">
        <f>DatosDelitos!F178</f>
        <v>1159</v>
      </c>
      <c r="E69" s="87">
        <f>DatosDelitos!G178</f>
        <v>1092</v>
      </c>
    </row>
    <row r="70" spans="2:5" ht="13.2" customHeight="1" x14ac:dyDescent="0.3">
      <c r="B70" s="225" t="s">
        <v>1640</v>
      </c>
      <c r="C70" s="225"/>
      <c r="D70" s="87">
        <f>DatosDelitos!F186</f>
        <v>8</v>
      </c>
      <c r="E70" s="87">
        <f>DatosDelitos!G186</f>
        <v>12</v>
      </c>
    </row>
    <row r="71" spans="2:5" ht="13.2" customHeight="1" x14ac:dyDescent="0.3">
      <c r="B71" s="225" t="s">
        <v>1641</v>
      </c>
      <c r="C71" s="225"/>
      <c r="D71" s="87">
        <f>DatosDelitos!F201</f>
        <v>10</v>
      </c>
      <c r="E71" s="87">
        <f>DatosDelitos!G201</f>
        <v>14</v>
      </c>
    </row>
    <row r="72" spans="2:5" ht="13.2" customHeight="1" x14ac:dyDescent="0.3">
      <c r="B72" s="225" t="s">
        <v>1642</v>
      </c>
      <c r="C72" s="225"/>
      <c r="D72" s="87">
        <f>DatosDelitos!F223</f>
        <v>246</v>
      </c>
      <c r="E72" s="87">
        <f>DatosDelitos!G223</f>
        <v>221</v>
      </c>
    </row>
    <row r="73" spans="2:5" ht="13.2" customHeight="1" x14ac:dyDescent="0.3">
      <c r="B73" s="225" t="s">
        <v>1643</v>
      </c>
      <c r="C73" s="225"/>
      <c r="D73" s="87">
        <f>DatosDelitos!F244</f>
        <v>0</v>
      </c>
      <c r="E73" s="87">
        <f>DatosDelitos!G244</f>
        <v>0</v>
      </c>
    </row>
    <row r="74" spans="2:5" ht="13.2" customHeight="1" x14ac:dyDescent="0.3">
      <c r="B74" s="225" t="s">
        <v>1644</v>
      </c>
      <c r="C74" s="225"/>
      <c r="D74" s="87">
        <f>DatosDelitos!F271</f>
        <v>72</v>
      </c>
      <c r="E74" s="87">
        <f>DatosDelitos!G271</f>
        <v>65</v>
      </c>
    </row>
    <row r="75" spans="2:5" ht="38.25" customHeight="1" x14ac:dyDescent="0.3">
      <c r="B75" s="225" t="s">
        <v>1645</v>
      </c>
      <c r="C75" s="225"/>
      <c r="D75" s="87">
        <f>DatosDelitos!F301</f>
        <v>0</v>
      </c>
      <c r="E75" s="87">
        <f>DatosDelitos!G301</f>
        <v>0</v>
      </c>
    </row>
    <row r="76" spans="2:5" ht="13.2" customHeight="1" x14ac:dyDescent="0.3">
      <c r="B76" s="225" t="s">
        <v>1646</v>
      </c>
      <c r="C76" s="225"/>
      <c r="D76" s="87">
        <f>DatosDelitos!F305</f>
        <v>1</v>
      </c>
      <c r="E76" s="87">
        <f>DatosDelitos!G305</f>
        <v>0</v>
      </c>
    </row>
    <row r="77" spans="2:5" ht="13.2" customHeight="1" x14ac:dyDescent="0.3">
      <c r="B77" s="225" t="s">
        <v>1647</v>
      </c>
      <c r="C77" s="225"/>
      <c r="D77" s="87">
        <f>DatosDelitos!F312+DatosDelitos!F318+DatosDelitos!F320</f>
        <v>2</v>
      </c>
      <c r="E77" s="87">
        <f>DatosDelitos!G312+DatosDelitos!G318+DatosDelitos!G320</f>
        <v>3</v>
      </c>
    </row>
    <row r="78" spans="2:5" ht="13.95" customHeight="1" x14ac:dyDescent="0.3">
      <c r="B78" s="225" t="s">
        <v>1648</v>
      </c>
      <c r="C78" s="225"/>
      <c r="D78" s="87">
        <f>DatosDelitos!F323</f>
        <v>7</v>
      </c>
      <c r="E78" s="87">
        <f>DatosDelitos!G323</f>
        <v>0</v>
      </c>
    </row>
    <row r="79" spans="2:5" ht="15" customHeight="1" x14ac:dyDescent="0.3">
      <c r="B79" s="227" t="s">
        <v>1649</v>
      </c>
      <c r="C79" s="227"/>
      <c r="D79" s="87">
        <f>DatosDelitos!F325</f>
        <v>0</v>
      </c>
      <c r="E79" s="87">
        <f>DatosDelitos!G325</f>
        <v>0</v>
      </c>
    </row>
    <row r="80" spans="2:5" ht="15" customHeight="1" x14ac:dyDescent="0.3">
      <c r="B80" s="227" t="s">
        <v>947</v>
      </c>
      <c r="C80" s="227"/>
      <c r="D80" s="87">
        <f>DatosDelitos!F337</f>
        <v>0</v>
      </c>
      <c r="E80" s="87">
        <f>DatosDelitos!G337</f>
        <v>0</v>
      </c>
    </row>
    <row r="81" spans="2:13" ht="15" customHeight="1" x14ac:dyDescent="0.3">
      <c r="B81" s="227" t="s">
        <v>1650</v>
      </c>
      <c r="C81" s="227"/>
      <c r="D81" s="87">
        <f>DatosDelitos!F339</f>
        <v>0</v>
      </c>
      <c r="E81" s="87">
        <f>DatosDelitos!G339</f>
        <v>0</v>
      </c>
    </row>
    <row r="82" spans="2:13" ht="15" customHeight="1" x14ac:dyDescent="0.3">
      <c r="B82" s="227" t="s">
        <v>1656</v>
      </c>
      <c r="C82" s="227"/>
      <c r="D82" s="87">
        <f>SUM(D49:D81)</f>
        <v>2709</v>
      </c>
      <c r="E82" s="87">
        <f>SUM(E49:E81)</f>
        <v>2442</v>
      </c>
    </row>
    <row r="84" spans="2:13" s="90" customFormat="1" ht="15.6" x14ac:dyDescent="0.3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6.4" x14ac:dyDescent="0.25">
      <c r="D86" s="91" t="s">
        <v>310</v>
      </c>
    </row>
    <row r="87" spans="2:13" ht="13.2" customHeight="1" x14ac:dyDescent="0.3">
      <c r="B87" s="225" t="s">
        <v>1624</v>
      </c>
      <c r="C87" s="225"/>
      <c r="D87" s="87">
        <f>DatosDelitos!N5+DatosDelitos!N13-DatosDelitos!N17</f>
        <v>1</v>
      </c>
    </row>
    <row r="88" spans="2:13" ht="13.2" customHeight="1" x14ac:dyDescent="0.3">
      <c r="B88" s="225" t="s">
        <v>324</v>
      </c>
      <c r="C88" s="225"/>
      <c r="D88" s="87">
        <f>DatosDelitos!N10</f>
        <v>0</v>
      </c>
    </row>
    <row r="89" spans="2:13" ht="13.2" customHeight="1" x14ac:dyDescent="0.3">
      <c r="B89" s="225" t="s">
        <v>342</v>
      </c>
      <c r="C89" s="225"/>
      <c r="D89" s="87">
        <f>DatosDelitos!N20</f>
        <v>0</v>
      </c>
    </row>
    <row r="90" spans="2:13" ht="13.2" customHeight="1" x14ac:dyDescent="0.3">
      <c r="B90" s="225" t="s">
        <v>347</v>
      </c>
      <c r="C90" s="225"/>
      <c r="D90" s="87">
        <f>DatosDelitos!N23</f>
        <v>0</v>
      </c>
    </row>
    <row r="91" spans="2:13" ht="13.2" customHeight="1" x14ac:dyDescent="0.3">
      <c r="B91" s="225" t="s">
        <v>1658</v>
      </c>
      <c r="C91" s="225"/>
      <c r="D91" s="87">
        <f>SUM(DatosDelitos!N17,DatosDelitos!N44)</f>
        <v>23</v>
      </c>
    </row>
    <row r="92" spans="2:13" ht="13.2" customHeight="1" x14ac:dyDescent="0.3">
      <c r="B92" s="225" t="s">
        <v>1626</v>
      </c>
      <c r="C92" s="225"/>
      <c r="D92" s="87">
        <f>DatosDelitos!N30</f>
        <v>3</v>
      </c>
    </row>
    <row r="93" spans="2:13" ht="13.2" customHeight="1" x14ac:dyDescent="0.3">
      <c r="B93" s="225" t="s">
        <v>1627</v>
      </c>
      <c r="C93" s="225"/>
      <c r="D93" s="87">
        <f>DatosDelitos!N42-DatosDelitos!N44</f>
        <v>4</v>
      </c>
    </row>
    <row r="94" spans="2:13" ht="13.2" customHeight="1" x14ac:dyDescent="0.3">
      <c r="B94" s="225" t="s">
        <v>1628</v>
      </c>
      <c r="C94" s="225"/>
      <c r="D94" s="87">
        <f>DatosDelitos!N50</f>
        <v>24</v>
      </c>
    </row>
    <row r="95" spans="2:13" ht="13.2" customHeight="1" x14ac:dyDescent="0.3">
      <c r="B95" s="225" t="s">
        <v>1629</v>
      </c>
      <c r="C95" s="225"/>
      <c r="D95" s="87">
        <f>DatosDelitos!N72</f>
        <v>0</v>
      </c>
    </row>
    <row r="96" spans="2:13" ht="27" customHeight="1" x14ac:dyDescent="0.3">
      <c r="B96" s="225" t="s">
        <v>1654</v>
      </c>
      <c r="C96" s="225"/>
      <c r="D96" s="87">
        <f>DatosDelitos!N74</f>
        <v>0</v>
      </c>
    </row>
    <row r="97" spans="2:4" ht="13.2" customHeight="1" x14ac:dyDescent="0.3">
      <c r="B97" s="225" t="s">
        <v>1631</v>
      </c>
      <c r="C97" s="225"/>
      <c r="D97" s="87">
        <f>DatosDelitos!N82</f>
        <v>1</v>
      </c>
    </row>
    <row r="98" spans="2:4" ht="13.2" customHeight="1" x14ac:dyDescent="0.3">
      <c r="B98" s="225" t="s">
        <v>1632</v>
      </c>
      <c r="C98" s="225"/>
      <c r="D98" s="87">
        <f>DatosDelitos!N85</f>
        <v>34</v>
      </c>
    </row>
    <row r="99" spans="2:4" ht="13.2" customHeight="1" x14ac:dyDescent="0.3">
      <c r="B99" s="225" t="s">
        <v>970</v>
      </c>
      <c r="C99" s="225"/>
      <c r="D99" s="87">
        <f>DatosDelitos!N97</f>
        <v>5</v>
      </c>
    </row>
    <row r="100" spans="2:4" ht="27" customHeight="1" x14ac:dyDescent="0.3">
      <c r="B100" s="225" t="s">
        <v>1655</v>
      </c>
      <c r="C100" s="225"/>
      <c r="D100" s="87">
        <f>DatosDelitos!N131</f>
        <v>7</v>
      </c>
    </row>
    <row r="101" spans="2:4" ht="13.2" customHeight="1" x14ac:dyDescent="0.3">
      <c r="B101" s="225" t="s">
        <v>1634</v>
      </c>
      <c r="C101" s="225"/>
      <c r="D101" s="87">
        <f>DatosDelitos!N137</f>
        <v>16</v>
      </c>
    </row>
    <row r="102" spans="2:4" ht="13.2" customHeight="1" x14ac:dyDescent="0.3">
      <c r="B102" s="225" t="s">
        <v>1635</v>
      </c>
      <c r="C102" s="225"/>
      <c r="D102" s="87">
        <f>DatosDelitos!N144</f>
        <v>0</v>
      </c>
    </row>
    <row r="103" spans="2:4" ht="13.2" customHeight="1" x14ac:dyDescent="0.3">
      <c r="B103" s="225" t="s">
        <v>1659</v>
      </c>
      <c r="C103" s="225"/>
      <c r="D103" s="87">
        <f>DatosDelitos!N148</f>
        <v>28</v>
      </c>
    </row>
    <row r="104" spans="2:4" ht="13.2" customHeight="1" x14ac:dyDescent="0.3">
      <c r="B104" s="225" t="s">
        <v>1181</v>
      </c>
      <c r="C104" s="225"/>
      <c r="D104" s="87">
        <f>SUM(DatosDelitos!N149,DatosDelitos!N150)</f>
        <v>1</v>
      </c>
    </row>
    <row r="105" spans="2:4" ht="13.2" customHeight="1" x14ac:dyDescent="0.3">
      <c r="B105" s="225" t="s">
        <v>1179</v>
      </c>
      <c r="C105" s="225"/>
      <c r="D105" s="87">
        <f>SUM(DatosDelitos!N151:N155)</f>
        <v>3</v>
      </c>
    </row>
    <row r="106" spans="2:4" ht="13.2" customHeight="1" x14ac:dyDescent="0.3">
      <c r="B106" s="225" t="s">
        <v>1637</v>
      </c>
      <c r="C106" s="225"/>
      <c r="D106" s="87">
        <f>SUM(SUM(DatosDelitos!N157:N160),SUM(DatosDelitos!N167:N172))</f>
        <v>0</v>
      </c>
    </row>
    <row r="107" spans="2:4" ht="13.2" customHeight="1" x14ac:dyDescent="0.3">
      <c r="B107" s="225" t="s">
        <v>1660</v>
      </c>
      <c r="C107" s="225"/>
      <c r="D107" s="87">
        <f>SUM(DatosDelitos!N161:N165)</f>
        <v>1</v>
      </c>
    </row>
    <row r="108" spans="2:4" ht="13.2" customHeight="1" x14ac:dyDescent="0.3">
      <c r="B108" s="225" t="s">
        <v>1638</v>
      </c>
      <c r="C108" s="225"/>
      <c r="D108" s="87">
        <f>SUM(DatosDelitos!N173:N177)</f>
        <v>2</v>
      </c>
    </row>
    <row r="109" spans="2:4" ht="13.2" customHeight="1" x14ac:dyDescent="0.3">
      <c r="B109" s="225" t="s">
        <v>1639</v>
      </c>
      <c r="C109" s="225"/>
      <c r="D109" s="87">
        <f>DatosDelitos!N178</f>
        <v>4</v>
      </c>
    </row>
    <row r="110" spans="2:4" ht="13.2" customHeight="1" x14ac:dyDescent="0.3">
      <c r="B110" s="225" t="s">
        <v>1640</v>
      </c>
      <c r="C110" s="225"/>
      <c r="D110" s="87">
        <f>DatosDelitos!N186</f>
        <v>6</v>
      </c>
    </row>
    <row r="111" spans="2:4" ht="13.2" customHeight="1" x14ac:dyDescent="0.3">
      <c r="B111" s="225" t="s">
        <v>1641</v>
      </c>
      <c r="C111" s="225"/>
      <c r="D111" s="87">
        <f>DatosDelitos!N201</f>
        <v>6</v>
      </c>
    </row>
    <row r="112" spans="2:4" ht="13.2" customHeight="1" x14ac:dyDescent="0.3">
      <c r="B112" s="225" t="s">
        <v>1642</v>
      </c>
      <c r="C112" s="225"/>
      <c r="D112" s="87">
        <f>DatosDelitos!N223</f>
        <v>2</v>
      </c>
    </row>
    <row r="113" spans="2:4" ht="13.2" customHeight="1" x14ac:dyDescent="0.3">
      <c r="B113" s="225" t="s">
        <v>1643</v>
      </c>
      <c r="C113" s="225"/>
      <c r="D113" s="87">
        <f>DatosDelitos!N244</f>
        <v>0</v>
      </c>
    </row>
    <row r="114" spans="2:4" ht="13.2" customHeight="1" x14ac:dyDescent="0.3">
      <c r="B114" s="225" t="s">
        <v>1644</v>
      </c>
      <c r="C114" s="225"/>
      <c r="D114" s="87">
        <f>DatosDelitos!N271</f>
        <v>0</v>
      </c>
    </row>
    <row r="115" spans="2:4" ht="38.25" customHeight="1" x14ac:dyDescent="0.3">
      <c r="B115" s="225" t="s">
        <v>1645</v>
      </c>
      <c r="C115" s="225"/>
      <c r="D115" s="87">
        <f>DatosDelitos!N301</f>
        <v>0</v>
      </c>
    </row>
    <row r="116" spans="2:4" ht="13.2" customHeight="1" x14ac:dyDescent="0.3">
      <c r="B116" s="225" t="s">
        <v>1646</v>
      </c>
      <c r="C116" s="225"/>
      <c r="D116" s="87">
        <f>DatosDelitos!N305</f>
        <v>0</v>
      </c>
    </row>
    <row r="117" spans="2:4" ht="13.2" customHeight="1" x14ac:dyDescent="0.3">
      <c r="B117" s="225" t="s">
        <v>1647</v>
      </c>
      <c r="C117" s="225"/>
      <c r="D117" s="87">
        <f>DatosDelitos!N312+DatosDelitos!N320</f>
        <v>0</v>
      </c>
    </row>
    <row r="118" spans="2:4" ht="13.2" customHeight="1" x14ac:dyDescent="0.3">
      <c r="B118" s="225" t="s">
        <v>913</v>
      </c>
      <c r="C118" s="225"/>
      <c r="D118" s="87">
        <f>DatosDelitos!N318</f>
        <v>0</v>
      </c>
    </row>
    <row r="119" spans="2:4" ht="13.95" customHeight="1" x14ac:dyDescent="0.3">
      <c r="B119" s="225" t="s">
        <v>1648</v>
      </c>
      <c r="C119" s="225"/>
      <c r="D119" s="87">
        <f>DatosDelitos!N323</f>
        <v>1</v>
      </c>
    </row>
    <row r="120" spans="2:4" ht="12.75" customHeight="1" x14ac:dyDescent="0.3">
      <c r="B120" s="227" t="s">
        <v>1649</v>
      </c>
      <c r="C120" s="227"/>
      <c r="D120" s="87">
        <f>DatosDelitos!N325</f>
        <v>0</v>
      </c>
    </row>
    <row r="121" spans="2:4" ht="15" customHeight="1" x14ac:dyDescent="0.3">
      <c r="B121" s="227" t="s">
        <v>947</v>
      </c>
      <c r="C121" s="227"/>
      <c r="D121" s="87">
        <f>DatosDelitos!N337</f>
        <v>0</v>
      </c>
    </row>
    <row r="122" spans="2:4" ht="15" customHeight="1" x14ac:dyDescent="0.3">
      <c r="B122" s="227" t="s">
        <v>1650</v>
      </c>
      <c r="C122" s="227"/>
      <c r="D122" s="87">
        <f>DatosDelitos!N339</f>
        <v>0</v>
      </c>
    </row>
    <row r="123" spans="2:4" ht="15" customHeight="1" x14ac:dyDescent="0.3">
      <c r="B123" s="225" t="s">
        <v>1656</v>
      </c>
      <c r="C123" s="225"/>
      <c r="D123" s="87">
        <f>SUM(D87:D122)</f>
        <v>172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89" t="s">
        <v>313</v>
      </c>
      <c r="B5" s="190"/>
      <c r="C5" s="27">
        <v>16</v>
      </c>
      <c r="D5" s="27">
        <v>16</v>
      </c>
      <c r="E5" s="28">
        <v>0</v>
      </c>
      <c r="F5" s="27">
        <v>0</v>
      </c>
      <c r="G5" s="27">
        <v>0</v>
      </c>
      <c r="H5" s="27">
        <v>3</v>
      </c>
      <c r="I5" s="27">
        <v>4</v>
      </c>
      <c r="J5" s="27">
        <v>2</v>
      </c>
      <c r="K5" s="27">
        <v>7</v>
      </c>
      <c r="L5" s="27">
        <v>2</v>
      </c>
      <c r="M5" s="27">
        <v>4</v>
      </c>
      <c r="N5" s="27">
        <v>0</v>
      </c>
      <c r="O5" s="27">
        <v>13</v>
      </c>
      <c r="P5" s="29">
        <v>10</v>
      </c>
    </row>
    <row r="6" spans="1:16" x14ac:dyDescent="0.3">
      <c r="A6" s="30" t="s">
        <v>314</v>
      </c>
      <c r="B6" s="30" t="s">
        <v>315</v>
      </c>
      <c r="C6" s="14">
        <v>12</v>
      </c>
      <c r="D6" s="14">
        <v>9</v>
      </c>
      <c r="E6" s="31">
        <v>0.33333333333333298</v>
      </c>
      <c r="F6" s="14">
        <v>0</v>
      </c>
      <c r="G6" s="14">
        <v>0</v>
      </c>
      <c r="H6" s="14">
        <v>1</v>
      </c>
      <c r="I6" s="14">
        <v>0</v>
      </c>
      <c r="J6" s="14">
        <v>2</v>
      </c>
      <c r="K6" s="14">
        <v>6</v>
      </c>
      <c r="L6" s="14">
        <v>2</v>
      </c>
      <c r="M6" s="14">
        <v>0</v>
      </c>
      <c r="N6" s="14">
        <v>0</v>
      </c>
      <c r="O6" s="14">
        <v>12</v>
      </c>
      <c r="P6" s="24">
        <v>4</v>
      </c>
    </row>
    <row r="7" spans="1:16" x14ac:dyDescent="0.3">
      <c r="A7" s="30" t="s">
        <v>316</v>
      </c>
      <c r="B7" s="30" t="s">
        <v>317</v>
      </c>
      <c r="C7" s="14">
        <v>1</v>
      </c>
      <c r="D7" s="14">
        <v>1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4</v>
      </c>
      <c r="N7" s="14">
        <v>0</v>
      </c>
      <c r="O7" s="14">
        <v>1</v>
      </c>
      <c r="P7" s="24">
        <v>2</v>
      </c>
    </row>
    <row r="8" spans="1:16" x14ac:dyDescent="0.3">
      <c r="A8" s="30" t="s">
        <v>318</v>
      </c>
      <c r="B8" s="30" t="s">
        <v>319</v>
      </c>
      <c r="C8" s="14">
        <v>3</v>
      </c>
      <c r="D8" s="14">
        <v>1</v>
      </c>
      <c r="E8" s="31">
        <v>2</v>
      </c>
      <c r="F8" s="14">
        <v>0</v>
      </c>
      <c r="G8" s="14">
        <v>0</v>
      </c>
      <c r="H8" s="14">
        <v>2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x14ac:dyDescent="0.3">
      <c r="A9" s="30" t="s">
        <v>320</v>
      </c>
      <c r="B9" s="30" t="s">
        <v>321</v>
      </c>
      <c r="C9" s="14">
        <v>0</v>
      </c>
      <c r="D9" s="14">
        <v>5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89" t="s">
        <v>322</v>
      </c>
      <c r="B10" s="190"/>
      <c r="C10" s="27">
        <v>1</v>
      </c>
      <c r="D10" s="27">
        <v>2</v>
      </c>
      <c r="E10" s="28">
        <v>-0.5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323</v>
      </c>
      <c r="B11" s="30" t="s">
        <v>324</v>
      </c>
      <c r="C11" s="14">
        <v>1</v>
      </c>
      <c r="D11" s="14">
        <v>2</v>
      </c>
      <c r="E11" s="31">
        <v>-0.5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89" t="s">
        <v>327</v>
      </c>
      <c r="B13" s="190"/>
      <c r="C13" s="27">
        <v>6420</v>
      </c>
      <c r="D13" s="27">
        <v>5056</v>
      </c>
      <c r="E13" s="28">
        <v>0.269778481012658</v>
      </c>
      <c r="F13" s="27">
        <v>716</v>
      </c>
      <c r="G13" s="27">
        <v>431</v>
      </c>
      <c r="H13" s="27">
        <v>366</v>
      </c>
      <c r="I13" s="27">
        <v>277</v>
      </c>
      <c r="J13" s="27">
        <v>0</v>
      </c>
      <c r="K13" s="27">
        <v>5</v>
      </c>
      <c r="L13" s="27">
        <v>0</v>
      </c>
      <c r="M13" s="27">
        <v>1</v>
      </c>
      <c r="N13" s="27">
        <v>23</v>
      </c>
      <c r="O13" s="27">
        <v>16</v>
      </c>
      <c r="P13" s="29">
        <v>529</v>
      </c>
    </row>
    <row r="14" spans="1:16" x14ac:dyDescent="0.3">
      <c r="A14" s="30" t="s">
        <v>328</v>
      </c>
      <c r="B14" s="30" t="s">
        <v>329</v>
      </c>
      <c r="C14" s="14">
        <v>4293</v>
      </c>
      <c r="D14" s="14">
        <v>3091</v>
      </c>
      <c r="E14" s="31">
        <v>0.38887091556130698</v>
      </c>
      <c r="F14" s="14">
        <v>51</v>
      </c>
      <c r="G14" s="14">
        <v>77</v>
      </c>
      <c r="H14" s="14">
        <v>177</v>
      </c>
      <c r="I14" s="14">
        <v>177</v>
      </c>
      <c r="J14" s="14">
        <v>0</v>
      </c>
      <c r="K14" s="14">
        <v>2</v>
      </c>
      <c r="L14" s="14">
        <v>0</v>
      </c>
      <c r="M14" s="14">
        <v>1</v>
      </c>
      <c r="N14" s="14">
        <v>0</v>
      </c>
      <c r="O14" s="14">
        <v>5</v>
      </c>
      <c r="P14" s="24">
        <v>195</v>
      </c>
    </row>
    <row r="15" spans="1:16" x14ac:dyDescent="0.3">
      <c r="A15" s="30" t="s">
        <v>330</v>
      </c>
      <c r="B15" s="30" t="s">
        <v>331</v>
      </c>
      <c r="C15" s="14">
        <v>2</v>
      </c>
      <c r="D15" s="14">
        <v>4</v>
      </c>
      <c r="E15" s="31">
        <v>-0.5</v>
      </c>
      <c r="F15" s="14">
        <v>3</v>
      </c>
      <c r="G15" s="14">
        <v>4</v>
      </c>
      <c r="H15" s="14">
        <v>4</v>
      </c>
      <c r="I15" s="14">
        <v>27</v>
      </c>
      <c r="J15" s="14">
        <v>0</v>
      </c>
      <c r="K15" s="14">
        <v>3</v>
      </c>
      <c r="L15" s="14">
        <v>0</v>
      </c>
      <c r="M15" s="14">
        <v>0</v>
      </c>
      <c r="N15" s="14">
        <v>0</v>
      </c>
      <c r="O15" s="14">
        <v>0</v>
      </c>
      <c r="P15" s="24">
        <v>9</v>
      </c>
    </row>
    <row r="16" spans="1:16" x14ac:dyDescent="0.3">
      <c r="A16" s="30" t="s">
        <v>332</v>
      </c>
      <c r="B16" s="30" t="s">
        <v>333</v>
      </c>
      <c r="C16" s="14">
        <v>769</v>
      </c>
      <c r="D16" s="14">
        <v>830</v>
      </c>
      <c r="E16" s="31">
        <v>-7.3493975903614506E-2</v>
      </c>
      <c r="F16" s="14">
        <v>1</v>
      </c>
      <c r="G16" s="14">
        <v>1</v>
      </c>
      <c r="H16" s="14">
        <v>14</v>
      </c>
      <c r="I16" s="14">
        <v>11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7</v>
      </c>
    </row>
    <row r="17" spans="1:16" ht="20.399999999999999" x14ac:dyDescent="0.3">
      <c r="A17" s="30" t="s">
        <v>334</v>
      </c>
      <c r="B17" s="30" t="s">
        <v>335</v>
      </c>
      <c r="C17" s="14">
        <v>1356</v>
      </c>
      <c r="D17" s="14">
        <v>1131</v>
      </c>
      <c r="E17" s="31">
        <v>0.19893899204244</v>
      </c>
      <c r="F17" s="14">
        <v>661</v>
      </c>
      <c r="G17" s="14">
        <v>349</v>
      </c>
      <c r="H17" s="14">
        <v>171</v>
      </c>
      <c r="I17" s="14">
        <v>62</v>
      </c>
      <c r="J17" s="14">
        <v>0</v>
      </c>
      <c r="K17" s="14">
        <v>0</v>
      </c>
      <c r="L17" s="14">
        <v>0</v>
      </c>
      <c r="M17" s="14">
        <v>0</v>
      </c>
      <c r="N17" s="14">
        <v>22</v>
      </c>
      <c r="O17" s="14">
        <v>11</v>
      </c>
      <c r="P17" s="24">
        <v>318</v>
      </c>
    </row>
    <row r="18" spans="1:16" x14ac:dyDescent="0.3">
      <c r="A18" s="30" t="s">
        <v>336</v>
      </c>
      <c r="B18" s="30" t="s">
        <v>337</v>
      </c>
      <c r="C18" s="14">
        <v>0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89" t="s">
        <v>340</v>
      </c>
      <c r="B20" s="190"/>
      <c r="C20" s="27">
        <v>3</v>
      </c>
      <c r="D20" s="27">
        <v>2</v>
      </c>
      <c r="E20" s="28">
        <v>0.5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1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343</v>
      </c>
      <c r="B22" s="30" t="s">
        <v>344</v>
      </c>
      <c r="C22" s="14">
        <v>3</v>
      </c>
      <c r="D22" s="14">
        <v>1</v>
      </c>
      <c r="E22" s="31">
        <v>2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189" t="s">
        <v>345</v>
      </c>
      <c r="B23" s="190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89" t="s">
        <v>358</v>
      </c>
      <c r="B30" s="190"/>
      <c r="C30" s="27">
        <v>542</v>
      </c>
      <c r="D30" s="27">
        <v>571</v>
      </c>
      <c r="E30" s="28">
        <v>-5.0788091068301199E-2</v>
      </c>
      <c r="F30" s="27">
        <v>288</v>
      </c>
      <c r="G30" s="27">
        <v>266</v>
      </c>
      <c r="H30" s="27">
        <v>73</v>
      </c>
      <c r="I30" s="27">
        <v>89</v>
      </c>
      <c r="J30" s="27">
        <v>1</v>
      </c>
      <c r="K30" s="27">
        <v>1</v>
      </c>
      <c r="L30" s="27">
        <v>0</v>
      </c>
      <c r="M30" s="27">
        <v>1</v>
      </c>
      <c r="N30" s="27">
        <v>3</v>
      </c>
      <c r="O30" s="27">
        <v>0</v>
      </c>
      <c r="P30" s="29">
        <v>262</v>
      </c>
    </row>
    <row r="31" spans="1:16" x14ac:dyDescent="0.3">
      <c r="A31" s="30" t="s">
        <v>359</v>
      </c>
      <c r="B31" s="30" t="s">
        <v>360</v>
      </c>
      <c r="C31" s="14">
        <v>5</v>
      </c>
      <c r="D31" s="14">
        <v>3</v>
      </c>
      <c r="E31" s="31">
        <v>0.66666666666666696</v>
      </c>
      <c r="F31" s="14">
        <v>1</v>
      </c>
      <c r="G31" s="14">
        <v>0</v>
      </c>
      <c r="H31" s="14">
        <v>1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1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1</v>
      </c>
      <c r="E32" s="31">
        <v>-1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283</v>
      </c>
      <c r="D33" s="14">
        <v>293</v>
      </c>
      <c r="E33" s="31">
        <v>-3.4129692832764499E-2</v>
      </c>
      <c r="F33" s="14">
        <v>19</v>
      </c>
      <c r="G33" s="14">
        <v>17</v>
      </c>
      <c r="H33" s="14">
        <v>27</v>
      </c>
      <c r="I33" s="14">
        <v>41</v>
      </c>
      <c r="J33" s="14">
        <v>1</v>
      </c>
      <c r="K33" s="14">
        <v>1</v>
      </c>
      <c r="L33" s="14">
        <v>0</v>
      </c>
      <c r="M33" s="14">
        <v>1</v>
      </c>
      <c r="N33" s="14">
        <v>2</v>
      </c>
      <c r="O33" s="14">
        <v>0</v>
      </c>
      <c r="P33" s="24">
        <v>29</v>
      </c>
    </row>
    <row r="34" spans="1:16" x14ac:dyDescent="0.3">
      <c r="A34" s="30" t="s">
        <v>365</v>
      </c>
      <c r="B34" s="30" t="s">
        <v>366</v>
      </c>
      <c r="C34" s="14">
        <v>14</v>
      </c>
      <c r="D34" s="14">
        <v>10</v>
      </c>
      <c r="E34" s="31">
        <v>0.4</v>
      </c>
      <c r="F34" s="14">
        <v>3</v>
      </c>
      <c r="G34" s="14">
        <v>1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</v>
      </c>
    </row>
    <row r="35" spans="1:16" x14ac:dyDescent="0.3">
      <c r="A35" s="30" t="s">
        <v>367</v>
      </c>
      <c r="B35" s="30" t="s">
        <v>368</v>
      </c>
      <c r="C35" s="14">
        <v>73</v>
      </c>
      <c r="D35" s="14">
        <v>90</v>
      </c>
      <c r="E35" s="31">
        <v>-0.18888888888888899</v>
      </c>
      <c r="F35" s="14">
        <v>1</v>
      </c>
      <c r="G35" s="14">
        <v>0</v>
      </c>
      <c r="H35" s="14">
        <v>6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2</v>
      </c>
    </row>
    <row r="36" spans="1:16" ht="20.399999999999999" x14ac:dyDescent="0.3">
      <c r="A36" s="30" t="s">
        <v>369</v>
      </c>
      <c r="B36" s="30" t="s">
        <v>370</v>
      </c>
      <c r="C36" s="14">
        <v>84</v>
      </c>
      <c r="D36" s="14">
        <v>93</v>
      </c>
      <c r="E36" s="31">
        <v>-9.6774193548387094E-2</v>
      </c>
      <c r="F36" s="14">
        <v>201</v>
      </c>
      <c r="G36" s="14">
        <v>202</v>
      </c>
      <c r="H36" s="14">
        <v>24</v>
      </c>
      <c r="I36" s="14">
        <v>28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184</v>
      </c>
    </row>
    <row r="37" spans="1:16" ht="20.399999999999999" x14ac:dyDescent="0.3">
      <c r="A37" s="30" t="s">
        <v>371</v>
      </c>
      <c r="B37" s="30" t="s">
        <v>372</v>
      </c>
      <c r="C37" s="14">
        <v>31</v>
      </c>
      <c r="D37" s="14">
        <v>16</v>
      </c>
      <c r="E37" s="31">
        <v>0.9375</v>
      </c>
      <c r="F37" s="14">
        <v>47</v>
      </c>
      <c r="G37" s="14">
        <v>37</v>
      </c>
      <c r="H37" s="14">
        <v>4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35</v>
      </c>
    </row>
    <row r="38" spans="1:16" ht="20.399999999999999" x14ac:dyDescent="0.3">
      <c r="A38" s="30" t="s">
        <v>373</v>
      </c>
      <c r="B38" s="30" t="s">
        <v>374</v>
      </c>
      <c r="C38" s="14">
        <v>15</v>
      </c>
      <c r="D38" s="14">
        <v>10</v>
      </c>
      <c r="E38" s="31">
        <v>0.5</v>
      </c>
      <c r="F38" s="14">
        <v>12</v>
      </c>
      <c r="G38" s="14">
        <v>6</v>
      </c>
      <c r="H38" s="14">
        <v>6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4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1</v>
      </c>
      <c r="E39" s="31">
        <v>-1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37</v>
      </c>
      <c r="D41" s="14">
        <v>54</v>
      </c>
      <c r="E41" s="31">
        <v>-0.31481481481481499</v>
      </c>
      <c r="F41" s="14">
        <v>4</v>
      </c>
      <c r="G41" s="14">
        <v>3</v>
      </c>
      <c r="H41" s="14">
        <v>3</v>
      </c>
      <c r="I41" s="14">
        <v>11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5</v>
      </c>
    </row>
    <row r="42" spans="1:16" x14ac:dyDescent="0.3">
      <c r="A42" s="189" t="s">
        <v>381</v>
      </c>
      <c r="B42" s="190"/>
      <c r="C42" s="27">
        <v>62</v>
      </c>
      <c r="D42" s="27">
        <v>78</v>
      </c>
      <c r="E42" s="28">
        <v>-0.20512820512820501</v>
      </c>
      <c r="F42" s="27">
        <v>16</v>
      </c>
      <c r="G42" s="27">
        <v>4</v>
      </c>
      <c r="H42" s="27">
        <v>17</v>
      </c>
      <c r="I42" s="27">
        <v>18</v>
      </c>
      <c r="J42" s="27">
        <v>3</v>
      </c>
      <c r="K42" s="27">
        <v>0</v>
      </c>
      <c r="L42" s="27">
        <v>0</v>
      </c>
      <c r="M42" s="27">
        <v>0</v>
      </c>
      <c r="N42" s="27">
        <v>5</v>
      </c>
      <c r="O42" s="27">
        <v>0</v>
      </c>
      <c r="P42" s="29">
        <v>24</v>
      </c>
    </row>
    <row r="43" spans="1:16" x14ac:dyDescent="0.3">
      <c r="A43" s="30" t="s">
        <v>382</v>
      </c>
      <c r="B43" s="30" t="s">
        <v>383</v>
      </c>
      <c r="C43" s="14">
        <v>26</v>
      </c>
      <c r="D43" s="14">
        <v>23</v>
      </c>
      <c r="E43" s="31">
        <v>0.13043478260869601</v>
      </c>
      <c r="F43" s="14">
        <v>0</v>
      </c>
      <c r="G43" s="14">
        <v>0</v>
      </c>
      <c r="H43" s="14">
        <v>2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4</v>
      </c>
      <c r="O43" s="14">
        <v>0</v>
      </c>
      <c r="P43" s="24">
        <v>3</v>
      </c>
    </row>
    <row r="44" spans="1:16" ht="20.399999999999999" x14ac:dyDescent="0.3">
      <c r="A44" s="30" t="s">
        <v>384</v>
      </c>
      <c r="B44" s="30" t="s">
        <v>385</v>
      </c>
      <c r="C44" s="14">
        <v>34</v>
      </c>
      <c r="D44" s="14">
        <v>50</v>
      </c>
      <c r="E44" s="31">
        <v>-0.32</v>
      </c>
      <c r="F44" s="14">
        <v>16</v>
      </c>
      <c r="G44" s="14">
        <v>4</v>
      </c>
      <c r="H44" s="14">
        <v>15</v>
      </c>
      <c r="I44" s="14">
        <v>16</v>
      </c>
      <c r="J44" s="14">
        <v>3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4">
        <v>21</v>
      </c>
    </row>
    <row r="45" spans="1:16" x14ac:dyDescent="0.3">
      <c r="A45" s="30" t="s">
        <v>386</v>
      </c>
      <c r="B45" s="30" t="s">
        <v>387</v>
      </c>
      <c r="C45" s="14">
        <v>0</v>
      </c>
      <c r="D45" s="14">
        <v>2</v>
      </c>
      <c r="E45" s="31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1</v>
      </c>
      <c r="D48" s="14">
        <v>1</v>
      </c>
      <c r="E48" s="31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1</v>
      </c>
      <c r="D49" s="14">
        <v>1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89" t="s">
        <v>396</v>
      </c>
      <c r="B50" s="190"/>
      <c r="C50" s="27">
        <v>222</v>
      </c>
      <c r="D50" s="27">
        <v>227</v>
      </c>
      <c r="E50" s="28">
        <v>-2.2026431718061699E-2</v>
      </c>
      <c r="F50" s="27">
        <v>13</v>
      </c>
      <c r="G50" s="27">
        <v>9</v>
      </c>
      <c r="H50" s="27">
        <v>63</v>
      </c>
      <c r="I50" s="27">
        <v>45</v>
      </c>
      <c r="J50" s="27">
        <v>28</v>
      </c>
      <c r="K50" s="27">
        <v>14</v>
      </c>
      <c r="L50" s="27">
        <v>0</v>
      </c>
      <c r="M50" s="27">
        <v>0</v>
      </c>
      <c r="N50" s="27">
        <v>24</v>
      </c>
      <c r="O50" s="27">
        <v>5</v>
      </c>
      <c r="P50" s="29">
        <v>35</v>
      </c>
    </row>
    <row r="51" spans="1:16" x14ac:dyDescent="0.3">
      <c r="A51" s="30" t="s">
        <v>397</v>
      </c>
      <c r="B51" s="30" t="s">
        <v>398</v>
      </c>
      <c r="C51" s="14">
        <v>112</v>
      </c>
      <c r="D51" s="14">
        <v>94</v>
      </c>
      <c r="E51" s="31">
        <v>0.19148936170212799</v>
      </c>
      <c r="F51" s="14">
        <v>6</v>
      </c>
      <c r="G51" s="14">
        <v>4</v>
      </c>
      <c r="H51" s="14">
        <v>10</v>
      </c>
      <c r="I51" s="14">
        <v>5</v>
      </c>
      <c r="J51" s="14">
        <v>14</v>
      </c>
      <c r="K51" s="14">
        <v>3</v>
      </c>
      <c r="L51" s="14">
        <v>0</v>
      </c>
      <c r="M51" s="14">
        <v>0</v>
      </c>
      <c r="N51" s="14">
        <v>0</v>
      </c>
      <c r="O51" s="14">
        <v>3</v>
      </c>
      <c r="P51" s="24">
        <v>6</v>
      </c>
    </row>
    <row r="52" spans="1:16" x14ac:dyDescent="0.3">
      <c r="A52" s="30" t="s">
        <v>399</v>
      </c>
      <c r="B52" s="30" t="s">
        <v>400</v>
      </c>
      <c r="C52" s="14">
        <v>1</v>
      </c>
      <c r="D52" s="14">
        <v>2</v>
      </c>
      <c r="E52" s="31">
        <v>-0.5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3">
      <c r="A53" s="30" t="s">
        <v>401</v>
      </c>
      <c r="B53" s="30" t="s">
        <v>402</v>
      </c>
      <c r="C53" s="14">
        <v>67</v>
      </c>
      <c r="D53" s="14">
        <v>62</v>
      </c>
      <c r="E53" s="31">
        <v>8.0645161290322606E-2</v>
      </c>
      <c r="F53" s="14">
        <v>3</v>
      </c>
      <c r="G53" s="14">
        <v>2</v>
      </c>
      <c r="H53" s="14">
        <v>28</v>
      </c>
      <c r="I53" s="14">
        <v>14</v>
      </c>
      <c r="J53" s="14">
        <v>5</v>
      </c>
      <c r="K53" s="14">
        <v>1</v>
      </c>
      <c r="L53" s="14">
        <v>0</v>
      </c>
      <c r="M53" s="14">
        <v>0</v>
      </c>
      <c r="N53" s="14">
        <v>5</v>
      </c>
      <c r="O53" s="14">
        <v>2</v>
      </c>
      <c r="P53" s="24">
        <v>15</v>
      </c>
    </row>
    <row r="54" spans="1:16" x14ac:dyDescent="0.3">
      <c r="A54" s="30" t="s">
        <v>403</v>
      </c>
      <c r="B54" s="30" t="s">
        <v>404</v>
      </c>
      <c r="C54" s="14">
        <v>4</v>
      </c>
      <c r="D54" s="14">
        <v>1</v>
      </c>
      <c r="E54" s="31">
        <v>3</v>
      </c>
      <c r="F54" s="14">
        <v>0</v>
      </c>
      <c r="G54" s="14">
        <v>0</v>
      </c>
      <c r="H54" s="14">
        <v>1</v>
      </c>
      <c r="I54" s="14">
        <v>0</v>
      </c>
      <c r="J54" s="14">
        <v>2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3">
      <c r="A55" s="30" t="s">
        <v>405</v>
      </c>
      <c r="B55" s="30" t="s">
        <v>406</v>
      </c>
      <c r="C55" s="14">
        <v>1</v>
      </c>
      <c r="D55" s="14">
        <v>0</v>
      </c>
      <c r="E55" s="31">
        <v>0</v>
      </c>
      <c r="F55" s="14">
        <v>0</v>
      </c>
      <c r="G55" s="14">
        <v>0</v>
      </c>
      <c r="H55" s="14">
        <v>2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3">
      <c r="A56" s="30" t="s">
        <v>407</v>
      </c>
      <c r="B56" s="30" t="s">
        <v>408</v>
      </c>
      <c r="C56" s="14">
        <v>2</v>
      </c>
      <c r="D56" s="14">
        <v>12</v>
      </c>
      <c r="E56" s="31">
        <v>-0.83333333333333304</v>
      </c>
      <c r="F56" s="14">
        <v>0</v>
      </c>
      <c r="G56" s="14">
        <v>0</v>
      </c>
      <c r="H56" s="14">
        <v>2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0.399999999999999" x14ac:dyDescent="0.3">
      <c r="A57" s="30" t="s">
        <v>409</v>
      </c>
      <c r="B57" s="30" t="s">
        <v>410</v>
      </c>
      <c r="C57" s="14">
        <v>5</v>
      </c>
      <c r="D57" s="14">
        <v>8</v>
      </c>
      <c r="E57" s="31">
        <v>-0.375</v>
      </c>
      <c r="F57" s="14">
        <v>2</v>
      </c>
      <c r="G57" s="14">
        <v>2</v>
      </c>
      <c r="H57" s="14">
        <v>1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0.399999999999999" x14ac:dyDescent="0.3">
      <c r="A58" s="30" t="s">
        <v>411</v>
      </c>
      <c r="B58" s="30" t="s">
        <v>412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0</v>
      </c>
      <c r="D59" s="14">
        <v>1</v>
      </c>
      <c r="E59" s="31">
        <v>-1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0.399999999999999" x14ac:dyDescent="0.3">
      <c r="A60" s="30" t="s">
        <v>415</v>
      </c>
      <c r="B60" s="30" t="s">
        <v>416</v>
      </c>
      <c r="C60" s="14">
        <v>0</v>
      </c>
      <c r="D60" s="14">
        <v>0</v>
      </c>
      <c r="E60" s="31">
        <v>0</v>
      </c>
      <c r="F60" s="14">
        <v>0</v>
      </c>
      <c r="G60" s="14">
        <v>0</v>
      </c>
      <c r="H60" s="14">
        <v>0</v>
      </c>
      <c r="I60" s="14">
        <v>2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20.399999999999999" x14ac:dyDescent="0.3">
      <c r="A61" s="30" t="s">
        <v>417</v>
      </c>
      <c r="B61" s="30" t="s">
        <v>418</v>
      </c>
      <c r="C61" s="14">
        <v>4</v>
      </c>
      <c r="D61" s="14">
        <v>6</v>
      </c>
      <c r="E61" s="31">
        <v>-0.33333333333333298</v>
      </c>
      <c r="F61" s="14">
        <v>1</v>
      </c>
      <c r="G61" s="14">
        <v>1</v>
      </c>
      <c r="H61" s="14">
        <v>4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2</v>
      </c>
    </row>
    <row r="62" spans="1:16" x14ac:dyDescent="0.3">
      <c r="A62" s="30" t="s">
        <v>419</v>
      </c>
      <c r="B62" s="30" t="s">
        <v>420</v>
      </c>
      <c r="C62" s="14">
        <v>1</v>
      </c>
      <c r="D62" s="14">
        <v>5</v>
      </c>
      <c r="E62" s="31">
        <v>-0.8</v>
      </c>
      <c r="F62" s="14">
        <v>0</v>
      </c>
      <c r="G62" s="14">
        <v>0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0.399999999999999" x14ac:dyDescent="0.3">
      <c r="A63" s="30" t="s">
        <v>421</v>
      </c>
      <c r="B63" s="30" t="s">
        <v>422</v>
      </c>
      <c r="C63" s="14">
        <v>17</v>
      </c>
      <c r="D63" s="14">
        <v>30</v>
      </c>
      <c r="E63" s="31">
        <v>-0.43333333333333302</v>
      </c>
      <c r="F63" s="14">
        <v>0</v>
      </c>
      <c r="G63" s="14">
        <v>0</v>
      </c>
      <c r="H63" s="14">
        <v>9</v>
      </c>
      <c r="I63" s="14">
        <v>19</v>
      </c>
      <c r="J63" s="14">
        <v>4</v>
      </c>
      <c r="K63" s="14">
        <v>2</v>
      </c>
      <c r="L63" s="14">
        <v>0</v>
      </c>
      <c r="M63" s="14">
        <v>0</v>
      </c>
      <c r="N63" s="14">
        <v>16</v>
      </c>
      <c r="O63" s="14">
        <v>0</v>
      </c>
      <c r="P63" s="24">
        <v>5</v>
      </c>
    </row>
    <row r="64" spans="1:16" ht="20.399999999999999" x14ac:dyDescent="0.3">
      <c r="A64" s="30" t="s">
        <v>423</v>
      </c>
      <c r="B64" s="30" t="s">
        <v>424</v>
      </c>
      <c r="C64" s="14">
        <v>3</v>
      </c>
      <c r="D64" s="14">
        <v>6</v>
      </c>
      <c r="E64" s="31">
        <v>-0.5</v>
      </c>
      <c r="F64" s="14">
        <v>1</v>
      </c>
      <c r="G64" s="14">
        <v>0</v>
      </c>
      <c r="H64" s="14">
        <v>2</v>
      </c>
      <c r="I64" s="14">
        <v>0</v>
      </c>
      <c r="J64" s="14">
        <v>1</v>
      </c>
      <c r="K64" s="14">
        <v>3</v>
      </c>
      <c r="L64" s="14">
        <v>0</v>
      </c>
      <c r="M64" s="14">
        <v>0</v>
      </c>
      <c r="N64" s="14">
        <v>3</v>
      </c>
      <c r="O64" s="14">
        <v>0</v>
      </c>
      <c r="P64" s="24">
        <v>0</v>
      </c>
    </row>
    <row r="65" spans="1:16" ht="20.399999999999999" x14ac:dyDescent="0.3">
      <c r="A65" s="30" t="s">
        <v>425</v>
      </c>
      <c r="B65" s="30" t="s">
        <v>426</v>
      </c>
      <c r="C65" s="14">
        <v>1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1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3</v>
      </c>
      <c r="D71" s="14">
        <v>0</v>
      </c>
      <c r="E71" s="31">
        <v>0</v>
      </c>
      <c r="F71" s="14">
        <v>0</v>
      </c>
      <c r="G71" s="14">
        <v>0</v>
      </c>
      <c r="H71" s="14">
        <v>2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3">
      <c r="A72" s="189" t="s">
        <v>439</v>
      </c>
      <c r="B72" s="190"/>
      <c r="C72" s="27">
        <v>2</v>
      </c>
      <c r="D72" s="27">
        <v>2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3">
      <c r="A73" s="30" t="s">
        <v>440</v>
      </c>
      <c r="B73" s="30" t="s">
        <v>441</v>
      </c>
      <c r="C73" s="14">
        <v>2</v>
      </c>
      <c r="D73" s="14">
        <v>2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3">
      <c r="A74" s="189" t="s">
        <v>442</v>
      </c>
      <c r="B74" s="190"/>
      <c r="C74" s="27">
        <v>35</v>
      </c>
      <c r="D74" s="27">
        <v>36</v>
      </c>
      <c r="E74" s="28">
        <v>-2.7777777777777801E-2</v>
      </c>
      <c r="F74" s="27">
        <v>1</v>
      </c>
      <c r="G74" s="27">
        <v>2</v>
      </c>
      <c r="H74" s="27">
        <v>3</v>
      </c>
      <c r="I74" s="27">
        <v>3</v>
      </c>
      <c r="J74" s="27">
        <v>0</v>
      </c>
      <c r="K74" s="27">
        <v>0</v>
      </c>
      <c r="L74" s="27">
        <v>1</v>
      </c>
      <c r="M74" s="27">
        <v>2</v>
      </c>
      <c r="N74" s="27">
        <v>0</v>
      </c>
      <c r="O74" s="27">
        <v>0</v>
      </c>
      <c r="P74" s="29">
        <v>11</v>
      </c>
    </row>
    <row r="75" spans="1:16" x14ac:dyDescent="0.3">
      <c r="A75" s="30" t="s">
        <v>443</v>
      </c>
      <c r="B75" s="30" t="s">
        <v>444</v>
      </c>
      <c r="C75" s="14">
        <v>3</v>
      </c>
      <c r="D75" s="14">
        <v>4</v>
      </c>
      <c r="E75" s="31">
        <v>-0.25</v>
      </c>
      <c r="F75" s="14">
        <v>0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3</v>
      </c>
    </row>
    <row r="76" spans="1:16" ht="30.6" x14ac:dyDescent="0.3">
      <c r="A76" s="30" t="s">
        <v>445</v>
      </c>
      <c r="B76" s="30" t="s">
        <v>446</v>
      </c>
      <c r="C76" s="14">
        <v>0</v>
      </c>
      <c r="D76" s="14">
        <v>1</v>
      </c>
      <c r="E76" s="31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14</v>
      </c>
      <c r="D77" s="14">
        <v>17</v>
      </c>
      <c r="E77" s="31">
        <v>-0.17647058823529399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1</v>
      </c>
      <c r="M77" s="14">
        <v>2</v>
      </c>
      <c r="N77" s="14">
        <v>0</v>
      </c>
      <c r="O77" s="14">
        <v>0</v>
      </c>
      <c r="P77" s="24">
        <v>5</v>
      </c>
    </row>
    <row r="78" spans="1:16" x14ac:dyDescent="0.3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451</v>
      </c>
      <c r="B79" s="30" t="s">
        <v>452</v>
      </c>
      <c r="C79" s="14">
        <v>18</v>
      </c>
      <c r="D79" s="14">
        <v>14</v>
      </c>
      <c r="E79" s="31">
        <v>0.28571428571428598</v>
      </c>
      <c r="F79" s="14">
        <v>1</v>
      </c>
      <c r="G79" s="14">
        <v>1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3</v>
      </c>
    </row>
    <row r="80" spans="1:16" ht="30.6" x14ac:dyDescent="0.3">
      <c r="A80" s="30" t="s">
        <v>453</v>
      </c>
      <c r="B80" s="30" t="s">
        <v>454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0</v>
      </c>
      <c r="D81" s="14">
        <v>0</v>
      </c>
      <c r="E81" s="31">
        <v>0</v>
      </c>
      <c r="F81" s="14">
        <v>0</v>
      </c>
      <c r="G81" s="14">
        <v>1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3">
      <c r="A82" s="189" t="s">
        <v>457</v>
      </c>
      <c r="B82" s="190"/>
      <c r="C82" s="27">
        <v>57</v>
      </c>
      <c r="D82" s="27">
        <v>83</v>
      </c>
      <c r="E82" s="28">
        <v>-0.313253012048193</v>
      </c>
      <c r="F82" s="27">
        <v>1</v>
      </c>
      <c r="G82" s="27">
        <v>1</v>
      </c>
      <c r="H82" s="27">
        <v>1</v>
      </c>
      <c r="I82" s="27">
        <v>5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3</v>
      </c>
    </row>
    <row r="83" spans="1:16" x14ac:dyDescent="0.3">
      <c r="A83" s="30" t="s">
        <v>458</v>
      </c>
      <c r="B83" s="30" t="s">
        <v>459</v>
      </c>
      <c r="C83" s="14">
        <v>10</v>
      </c>
      <c r="D83" s="14">
        <v>17</v>
      </c>
      <c r="E83" s="31">
        <v>-0.41176470588235298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0</v>
      </c>
    </row>
    <row r="84" spans="1:16" x14ac:dyDescent="0.3">
      <c r="A84" s="30" t="s">
        <v>460</v>
      </c>
      <c r="B84" s="30" t="s">
        <v>461</v>
      </c>
      <c r="C84" s="14">
        <v>47</v>
      </c>
      <c r="D84" s="14">
        <v>66</v>
      </c>
      <c r="E84" s="31">
        <v>-0.28787878787878801</v>
      </c>
      <c r="F84" s="14">
        <v>1</v>
      </c>
      <c r="G84" s="14">
        <v>1</v>
      </c>
      <c r="H84" s="14">
        <v>0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3</v>
      </c>
    </row>
    <row r="85" spans="1:16" x14ac:dyDescent="0.3">
      <c r="A85" s="189" t="s">
        <v>462</v>
      </c>
      <c r="B85" s="190"/>
      <c r="C85" s="27">
        <v>558</v>
      </c>
      <c r="D85" s="27">
        <v>552</v>
      </c>
      <c r="E85" s="28">
        <v>1.0869565217391301E-2</v>
      </c>
      <c r="F85" s="27">
        <v>2</v>
      </c>
      <c r="G85" s="27">
        <v>0</v>
      </c>
      <c r="H85" s="27">
        <v>153</v>
      </c>
      <c r="I85" s="27">
        <v>79</v>
      </c>
      <c r="J85" s="27">
        <v>0</v>
      </c>
      <c r="K85" s="27">
        <v>0</v>
      </c>
      <c r="L85" s="27">
        <v>0</v>
      </c>
      <c r="M85" s="27">
        <v>0</v>
      </c>
      <c r="N85" s="27">
        <v>34</v>
      </c>
      <c r="O85" s="27">
        <v>0</v>
      </c>
      <c r="P85" s="29">
        <v>42</v>
      </c>
    </row>
    <row r="86" spans="1:16" x14ac:dyDescent="0.3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0</v>
      </c>
      <c r="D89" s="14">
        <v>1</v>
      </c>
      <c r="E89" s="31">
        <v>-1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0.399999999999999" x14ac:dyDescent="0.3">
      <c r="A90" s="30" t="s">
        <v>471</v>
      </c>
      <c r="B90" s="30" t="s">
        <v>472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10</v>
      </c>
      <c r="D91" s="14">
        <v>14</v>
      </c>
      <c r="E91" s="31">
        <v>-0.28571428571428598</v>
      </c>
      <c r="F91" s="14">
        <v>0</v>
      </c>
      <c r="G91" s="14">
        <v>0</v>
      </c>
      <c r="H91" s="14">
        <v>5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3">
      <c r="A92" s="30" t="s">
        <v>475</v>
      </c>
      <c r="B92" s="30" t="s">
        <v>476</v>
      </c>
      <c r="C92" s="14">
        <v>199</v>
      </c>
      <c r="D92" s="14">
        <v>230</v>
      </c>
      <c r="E92" s="31">
        <v>-0.13478260869565201</v>
      </c>
      <c r="F92" s="14">
        <v>0</v>
      </c>
      <c r="G92" s="14">
        <v>0</v>
      </c>
      <c r="H92" s="14">
        <v>8</v>
      </c>
      <c r="I92" s="14">
        <v>22</v>
      </c>
      <c r="J92" s="14">
        <v>0</v>
      </c>
      <c r="K92" s="14">
        <v>0</v>
      </c>
      <c r="L92" s="14">
        <v>0</v>
      </c>
      <c r="M92" s="14">
        <v>0</v>
      </c>
      <c r="N92" s="14">
        <v>34</v>
      </c>
      <c r="O92" s="14">
        <v>0</v>
      </c>
      <c r="P92" s="24">
        <v>10</v>
      </c>
    </row>
    <row r="93" spans="1:16" x14ac:dyDescent="0.3">
      <c r="A93" s="30" t="s">
        <v>477</v>
      </c>
      <c r="B93" s="30" t="s">
        <v>478</v>
      </c>
      <c r="C93" s="14">
        <v>4</v>
      </c>
      <c r="D93" s="14">
        <v>8</v>
      </c>
      <c r="E93" s="31">
        <v>-0.5</v>
      </c>
      <c r="F93" s="14">
        <v>1</v>
      </c>
      <c r="G93" s="14">
        <v>0</v>
      </c>
      <c r="H93" s="14">
        <v>4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3">
      <c r="A94" s="30" t="s">
        <v>479</v>
      </c>
      <c r="B94" s="30" t="s">
        <v>480</v>
      </c>
      <c r="C94" s="14">
        <v>344</v>
      </c>
      <c r="D94" s="14">
        <v>299</v>
      </c>
      <c r="E94" s="31">
        <v>0.15050167224080299</v>
      </c>
      <c r="F94" s="14">
        <v>1</v>
      </c>
      <c r="G94" s="14">
        <v>0</v>
      </c>
      <c r="H94" s="14">
        <v>135</v>
      </c>
      <c r="I94" s="14">
        <v>51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32</v>
      </c>
    </row>
    <row r="95" spans="1:16" ht="20.399999999999999" x14ac:dyDescent="0.3">
      <c r="A95" s="30" t="s">
        <v>481</v>
      </c>
      <c r="B95" s="30" t="s">
        <v>482</v>
      </c>
      <c r="C95" s="14">
        <v>1</v>
      </c>
      <c r="D95" s="14">
        <v>0</v>
      </c>
      <c r="E95" s="31">
        <v>0</v>
      </c>
      <c r="F95" s="14">
        <v>0</v>
      </c>
      <c r="G95" s="14">
        <v>0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483</v>
      </c>
      <c r="B96" s="30" t="s">
        <v>484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89" t="s">
        <v>485</v>
      </c>
      <c r="B97" s="190"/>
      <c r="C97" s="27">
        <v>2489</v>
      </c>
      <c r="D97" s="27">
        <v>2405</v>
      </c>
      <c r="E97" s="28">
        <v>3.4927234927234901E-2</v>
      </c>
      <c r="F97" s="27">
        <v>161</v>
      </c>
      <c r="G97" s="27">
        <v>173</v>
      </c>
      <c r="H97" s="27">
        <v>653</v>
      </c>
      <c r="I97" s="27">
        <v>454</v>
      </c>
      <c r="J97" s="27">
        <v>0</v>
      </c>
      <c r="K97" s="27">
        <v>1</v>
      </c>
      <c r="L97" s="27">
        <v>0</v>
      </c>
      <c r="M97" s="27">
        <v>0</v>
      </c>
      <c r="N97" s="27">
        <v>5</v>
      </c>
      <c r="O97" s="27">
        <v>44</v>
      </c>
      <c r="P97" s="29">
        <v>391</v>
      </c>
    </row>
    <row r="98" spans="1:16" x14ac:dyDescent="0.3">
      <c r="A98" s="30" t="s">
        <v>486</v>
      </c>
      <c r="B98" s="30" t="s">
        <v>487</v>
      </c>
      <c r="C98" s="14">
        <v>466</v>
      </c>
      <c r="D98" s="14">
        <v>451</v>
      </c>
      <c r="E98" s="31">
        <v>3.3259423503325898E-2</v>
      </c>
      <c r="F98" s="14">
        <v>29</v>
      </c>
      <c r="G98" s="14">
        <v>34</v>
      </c>
      <c r="H98" s="14">
        <v>97</v>
      </c>
      <c r="I98" s="14">
        <v>63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4">
        <v>79</v>
      </c>
    </row>
    <row r="99" spans="1:16" x14ac:dyDescent="0.3">
      <c r="A99" s="30" t="s">
        <v>488</v>
      </c>
      <c r="B99" s="30" t="s">
        <v>489</v>
      </c>
      <c r="C99" s="14">
        <v>383</v>
      </c>
      <c r="D99" s="14">
        <v>352</v>
      </c>
      <c r="E99" s="31">
        <v>8.8068181818181795E-2</v>
      </c>
      <c r="F99" s="14">
        <v>49</v>
      </c>
      <c r="G99" s="14">
        <v>48</v>
      </c>
      <c r="H99" s="14">
        <v>204</v>
      </c>
      <c r="I99" s="14">
        <v>74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12</v>
      </c>
      <c r="P99" s="24">
        <v>103</v>
      </c>
    </row>
    <row r="100" spans="1:16" ht="30.6" x14ac:dyDescent="0.3">
      <c r="A100" s="30" t="s">
        <v>490</v>
      </c>
      <c r="B100" s="30" t="s">
        <v>491</v>
      </c>
      <c r="C100" s="14">
        <v>16</v>
      </c>
      <c r="D100" s="14">
        <v>26</v>
      </c>
      <c r="E100" s="31">
        <v>-0.38461538461538503</v>
      </c>
      <c r="F100" s="14">
        <v>29</v>
      </c>
      <c r="G100" s="14">
        <v>32</v>
      </c>
      <c r="H100" s="14">
        <v>19</v>
      </c>
      <c r="I100" s="14">
        <v>79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4</v>
      </c>
      <c r="P100" s="24">
        <v>44</v>
      </c>
    </row>
    <row r="101" spans="1:16" ht="20.399999999999999" x14ac:dyDescent="0.3">
      <c r="A101" s="30" t="s">
        <v>492</v>
      </c>
      <c r="B101" s="30" t="s">
        <v>493</v>
      </c>
      <c r="C101" s="14">
        <v>165</v>
      </c>
      <c r="D101" s="14">
        <v>186</v>
      </c>
      <c r="E101" s="31">
        <v>-0.112903225806452</v>
      </c>
      <c r="F101" s="14">
        <v>26</v>
      </c>
      <c r="G101" s="14">
        <v>22</v>
      </c>
      <c r="H101" s="14">
        <v>68</v>
      </c>
      <c r="I101" s="14">
        <v>53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26</v>
      </c>
      <c r="P101" s="24">
        <v>28</v>
      </c>
    </row>
    <row r="102" spans="1:16" x14ac:dyDescent="0.3">
      <c r="A102" s="30" t="s">
        <v>494</v>
      </c>
      <c r="B102" s="30" t="s">
        <v>495</v>
      </c>
      <c r="C102" s="14">
        <v>8</v>
      </c>
      <c r="D102" s="14">
        <v>8</v>
      </c>
      <c r="E102" s="31">
        <v>0</v>
      </c>
      <c r="F102" s="14">
        <v>1</v>
      </c>
      <c r="G102" s="14">
        <v>1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2</v>
      </c>
    </row>
    <row r="103" spans="1:16" x14ac:dyDescent="0.3">
      <c r="A103" s="30" t="s">
        <v>496</v>
      </c>
      <c r="B103" s="30" t="s">
        <v>497</v>
      </c>
      <c r="C103" s="14">
        <v>21</v>
      </c>
      <c r="D103" s="14">
        <v>24</v>
      </c>
      <c r="E103" s="31">
        <v>-0.125</v>
      </c>
      <c r="F103" s="14">
        <v>1</v>
      </c>
      <c r="G103" s="14">
        <v>1</v>
      </c>
      <c r="H103" s="14">
        <v>6</v>
      </c>
      <c r="I103" s="14">
        <v>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6</v>
      </c>
    </row>
    <row r="104" spans="1:16" x14ac:dyDescent="0.3">
      <c r="A104" s="30" t="s">
        <v>498</v>
      </c>
      <c r="B104" s="30" t="s">
        <v>499</v>
      </c>
      <c r="C104" s="14">
        <v>112</v>
      </c>
      <c r="D104" s="14">
        <v>158</v>
      </c>
      <c r="E104" s="31">
        <v>-0.291139240506329</v>
      </c>
      <c r="F104" s="14">
        <v>0</v>
      </c>
      <c r="G104" s="14">
        <v>0</v>
      </c>
      <c r="H104" s="14">
        <v>5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2</v>
      </c>
    </row>
    <row r="105" spans="1:16" x14ac:dyDescent="0.3">
      <c r="A105" s="30" t="s">
        <v>500</v>
      </c>
      <c r="B105" s="30" t="s">
        <v>501</v>
      </c>
      <c r="C105" s="14">
        <v>702</v>
      </c>
      <c r="D105" s="14">
        <v>604</v>
      </c>
      <c r="E105" s="31">
        <v>0.16225165562913901</v>
      </c>
      <c r="F105" s="14">
        <v>4</v>
      </c>
      <c r="G105" s="14">
        <v>5</v>
      </c>
      <c r="H105" s="14">
        <v>137</v>
      </c>
      <c r="I105" s="14">
        <v>76</v>
      </c>
      <c r="J105" s="14">
        <v>0</v>
      </c>
      <c r="K105" s="14">
        <v>0</v>
      </c>
      <c r="L105" s="14">
        <v>0</v>
      </c>
      <c r="M105" s="14">
        <v>0</v>
      </c>
      <c r="N105" s="14">
        <v>4</v>
      </c>
      <c r="O105" s="14">
        <v>1</v>
      </c>
      <c r="P105" s="24">
        <v>61</v>
      </c>
    </row>
    <row r="106" spans="1:16" ht="20.399999999999999" x14ac:dyDescent="0.3">
      <c r="A106" s="30" t="s">
        <v>502</v>
      </c>
      <c r="B106" s="30" t="s">
        <v>503</v>
      </c>
      <c r="C106" s="14">
        <v>110</v>
      </c>
      <c r="D106" s="14">
        <v>124</v>
      </c>
      <c r="E106" s="31">
        <v>-0.112903225806452</v>
      </c>
      <c r="F106" s="14">
        <v>1</v>
      </c>
      <c r="G106" s="14">
        <v>1</v>
      </c>
      <c r="H106" s="14">
        <v>33</v>
      </c>
      <c r="I106" s="14">
        <v>24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4">
        <v>6</v>
      </c>
    </row>
    <row r="107" spans="1:16" ht="20.399999999999999" x14ac:dyDescent="0.3">
      <c r="A107" s="30" t="s">
        <v>504</v>
      </c>
      <c r="B107" s="30" t="s">
        <v>505</v>
      </c>
      <c r="C107" s="14">
        <v>6</v>
      </c>
      <c r="D107" s="14">
        <v>23</v>
      </c>
      <c r="E107" s="31">
        <v>-0.73913043478260898</v>
      </c>
      <c r="F107" s="14">
        <v>1</v>
      </c>
      <c r="G107" s="14">
        <v>1</v>
      </c>
      <c r="H107" s="14">
        <v>1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4</v>
      </c>
    </row>
    <row r="108" spans="1:16" x14ac:dyDescent="0.3">
      <c r="A108" s="30" t="s">
        <v>506</v>
      </c>
      <c r="B108" s="30" t="s">
        <v>507</v>
      </c>
      <c r="C108" s="14">
        <v>2</v>
      </c>
      <c r="D108" s="14">
        <v>3</v>
      </c>
      <c r="E108" s="31">
        <v>-0.33333333333333298</v>
      </c>
      <c r="F108" s="14">
        <v>0</v>
      </c>
      <c r="G108" s="14">
        <v>0</v>
      </c>
      <c r="H108" s="14">
        <v>4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2</v>
      </c>
    </row>
    <row r="109" spans="1:16" x14ac:dyDescent="0.3">
      <c r="A109" s="30" t="s">
        <v>508</v>
      </c>
      <c r="B109" s="30" t="s">
        <v>509</v>
      </c>
      <c r="C109" s="14">
        <v>1</v>
      </c>
      <c r="D109" s="14">
        <v>3</v>
      </c>
      <c r="E109" s="31">
        <v>-0.66666666666666696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0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464</v>
      </c>
      <c r="D111" s="14">
        <v>396</v>
      </c>
      <c r="E111" s="31">
        <v>0.17171717171717199</v>
      </c>
      <c r="F111" s="14">
        <v>18</v>
      </c>
      <c r="G111" s="14">
        <v>26</v>
      </c>
      <c r="H111" s="14">
        <v>54</v>
      </c>
      <c r="I111" s="14">
        <v>42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45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1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3">
      <c r="A114" s="30" t="s">
        <v>518</v>
      </c>
      <c r="B114" s="30" t="s">
        <v>519</v>
      </c>
      <c r="C114" s="14">
        <v>6</v>
      </c>
      <c r="D114" s="14">
        <v>12</v>
      </c>
      <c r="E114" s="31">
        <v>-0.5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520</v>
      </c>
      <c r="B115" s="30" t="s">
        <v>521</v>
      </c>
      <c r="C115" s="14">
        <v>0</v>
      </c>
      <c r="D115" s="14">
        <v>1</v>
      </c>
      <c r="E115" s="31">
        <v>-1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20.399999999999999" x14ac:dyDescent="0.3">
      <c r="A116" s="30" t="s">
        <v>522</v>
      </c>
      <c r="B116" s="30" t="s">
        <v>523</v>
      </c>
      <c r="C116" s="14">
        <v>1</v>
      </c>
      <c r="D116" s="14">
        <v>0</v>
      </c>
      <c r="E116" s="31">
        <v>0</v>
      </c>
      <c r="F116" s="14">
        <v>1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1</v>
      </c>
      <c r="D120" s="14">
        <v>4</v>
      </c>
      <c r="E120" s="31">
        <v>-0.75</v>
      </c>
      <c r="F120" s="14">
        <v>0</v>
      </c>
      <c r="G120" s="14">
        <v>0</v>
      </c>
      <c r="H120" s="14">
        <v>2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x14ac:dyDescent="0.3">
      <c r="A121" s="30" t="s">
        <v>532</v>
      </c>
      <c r="B121" s="30" t="s">
        <v>533</v>
      </c>
      <c r="C121" s="14">
        <v>14</v>
      </c>
      <c r="D121" s="14">
        <v>15</v>
      </c>
      <c r="E121" s="31">
        <v>-6.6666666666666693E-2</v>
      </c>
      <c r="F121" s="14">
        <v>0</v>
      </c>
      <c r="G121" s="14">
        <v>0</v>
      </c>
      <c r="H121" s="14">
        <v>13</v>
      </c>
      <c r="I121" s="14">
        <v>16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4</v>
      </c>
    </row>
    <row r="122" spans="1:16" x14ac:dyDescent="0.3">
      <c r="A122" s="30" t="s">
        <v>534</v>
      </c>
      <c r="B122" s="30" t="s">
        <v>535</v>
      </c>
      <c r="C122" s="14">
        <v>2</v>
      </c>
      <c r="D122" s="14">
        <v>4</v>
      </c>
      <c r="E122" s="31">
        <v>-0.5</v>
      </c>
      <c r="F122" s="14">
        <v>0</v>
      </c>
      <c r="G122" s="14">
        <v>0</v>
      </c>
      <c r="H122" s="14">
        <v>0</v>
      </c>
      <c r="I122" s="14">
        <v>4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3">
      <c r="A123" s="30" t="s">
        <v>536</v>
      </c>
      <c r="B123" s="30" t="s">
        <v>537</v>
      </c>
      <c r="C123" s="14">
        <v>1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3</v>
      </c>
      <c r="D126" s="14">
        <v>3</v>
      </c>
      <c r="E126" s="31">
        <v>0</v>
      </c>
      <c r="F126" s="14">
        <v>0</v>
      </c>
      <c r="G126" s="14">
        <v>0</v>
      </c>
      <c r="H126" s="14">
        <v>3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1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546</v>
      </c>
      <c r="B128" s="30" t="s">
        <v>547</v>
      </c>
      <c r="C128" s="14">
        <v>5</v>
      </c>
      <c r="D128" s="14">
        <v>7</v>
      </c>
      <c r="E128" s="31">
        <v>-0.28571428571428598</v>
      </c>
      <c r="F128" s="14">
        <v>1</v>
      </c>
      <c r="G128" s="14">
        <v>1</v>
      </c>
      <c r="H128" s="14">
        <v>3</v>
      </c>
      <c r="I128" s="14">
        <v>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2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1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1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1</v>
      </c>
      <c r="E130" s="31">
        <v>-1</v>
      </c>
      <c r="F130" s="14">
        <v>0</v>
      </c>
      <c r="G130" s="14">
        <v>0</v>
      </c>
      <c r="H130" s="14">
        <v>1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3">
      <c r="A131" s="189" t="s">
        <v>552</v>
      </c>
      <c r="B131" s="190"/>
      <c r="C131" s="27">
        <v>7</v>
      </c>
      <c r="D131" s="27">
        <v>11</v>
      </c>
      <c r="E131" s="28">
        <v>-0.36363636363636398</v>
      </c>
      <c r="F131" s="27">
        <v>0</v>
      </c>
      <c r="G131" s="27">
        <v>0</v>
      </c>
      <c r="H131" s="27">
        <v>13</v>
      </c>
      <c r="I131" s="27">
        <v>9</v>
      </c>
      <c r="J131" s="27">
        <v>0</v>
      </c>
      <c r="K131" s="27">
        <v>0</v>
      </c>
      <c r="L131" s="27">
        <v>0</v>
      </c>
      <c r="M131" s="27">
        <v>0</v>
      </c>
      <c r="N131" s="27">
        <v>7</v>
      </c>
      <c r="O131" s="27">
        <v>0</v>
      </c>
      <c r="P131" s="29">
        <v>6</v>
      </c>
    </row>
    <row r="132" spans="1:16" x14ac:dyDescent="0.3">
      <c r="A132" s="30" t="s">
        <v>553</v>
      </c>
      <c r="B132" s="30" t="s">
        <v>554</v>
      </c>
      <c r="C132" s="14">
        <v>4</v>
      </c>
      <c r="D132" s="14">
        <v>0</v>
      </c>
      <c r="E132" s="31">
        <v>0</v>
      </c>
      <c r="F132" s="14">
        <v>0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5</v>
      </c>
      <c r="O132" s="14">
        <v>0</v>
      </c>
      <c r="P132" s="24">
        <v>0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3</v>
      </c>
      <c r="D134" s="14">
        <v>9</v>
      </c>
      <c r="E134" s="31">
        <v>-0.66666666666666696</v>
      </c>
      <c r="F134" s="14">
        <v>0</v>
      </c>
      <c r="G134" s="14">
        <v>0</v>
      </c>
      <c r="H134" s="14">
        <v>11</v>
      </c>
      <c r="I134" s="14">
        <v>8</v>
      </c>
      <c r="J134" s="14">
        <v>0</v>
      </c>
      <c r="K134" s="14">
        <v>0</v>
      </c>
      <c r="L134" s="14">
        <v>0</v>
      </c>
      <c r="M134" s="14">
        <v>0</v>
      </c>
      <c r="N134" s="14">
        <v>2</v>
      </c>
      <c r="O134" s="14">
        <v>0</v>
      </c>
      <c r="P134" s="24">
        <v>6</v>
      </c>
    </row>
    <row r="135" spans="1:16" x14ac:dyDescent="0.3">
      <c r="A135" s="30" t="s">
        <v>559</v>
      </c>
      <c r="B135" s="30" t="s">
        <v>560</v>
      </c>
      <c r="C135" s="14">
        <v>0</v>
      </c>
      <c r="D135" s="14">
        <v>2</v>
      </c>
      <c r="E135" s="31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89" t="s">
        <v>563</v>
      </c>
      <c r="B137" s="190"/>
      <c r="C137" s="27">
        <v>25</v>
      </c>
      <c r="D137" s="27">
        <v>35</v>
      </c>
      <c r="E137" s="28">
        <v>-0.28571428571428598</v>
      </c>
      <c r="F137" s="27">
        <v>0</v>
      </c>
      <c r="G137" s="27">
        <v>0</v>
      </c>
      <c r="H137" s="27">
        <v>5</v>
      </c>
      <c r="I137" s="27">
        <v>4</v>
      </c>
      <c r="J137" s="27">
        <v>0</v>
      </c>
      <c r="K137" s="27">
        <v>0</v>
      </c>
      <c r="L137" s="27">
        <v>0</v>
      </c>
      <c r="M137" s="27">
        <v>0</v>
      </c>
      <c r="N137" s="27">
        <v>16</v>
      </c>
      <c r="O137" s="27">
        <v>0</v>
      </c>
      <c r="P137" s="29">
        <v>2</v>
      </c>
    </row>
    <row r="138" spans="1:16" ht="20.399999999999999" x14ac:dyDescent="0.3">
      <c r="A138" s="30" t="s">
        <v>564</v>
      </c>
      <c r="B138" s="30" t="s">
        <v>565</v>
      </c>
      <c r="C138" s="14">
        <v>0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19</v>
      </c>
      <c r="D142" s="14">
        <v>32</v>
      </c>
      <c r="E142" s="31">
        <v>-0.40625</v>
      </c>
      <c r="F142" s="14">
        <v>0</v>
      </c>
      <c r="G142" s="14">
        <v>0</v>
      </c>
      <c r="H142" s="14">
        <v>4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16</v>
      </c>
      <c r="O142" s="14">
        <v>0</v>
      </c>
      <c r="P142" s="24">
        <v>2</v>
      </c>
    </row>
    <row r="143" spans="1:16" ht="20.399999999999999" x14ac:dyDescent="0.3">
      <c r="A143" s="30" t="s">
        <v>574</v>
      </c>
      <c r="B143" s="30" t="s">
        <v>575</v>
      </c>
      <c r="C143" s="14">
        <v>5</v>
      </c>
      <c r="D143" s="14">
        <v>3</v>
      </c>
      <c r="E143" s="31">
        <v>0.66666666666666696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3">
      <c r="A144" s="189" t="s">
        <v>576</v>
      </c>
      <c r="B144" s="190"/>
      <c r="C144" s="27">
        <v>3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1</v>
      </c>
      <c r="L144" s="27">
        <v>0</v>
      </c>
      <c r="M144" s="27">
        <v>0</v>
      </c>
      <c r="N144" s="27">
        <v>0</v>
      </c>
      <c r="O144" s="27">
        <v>1</v>
      </c>
      <c r="P144" s="29">
        <v>0</v>
      </c>
    </row>
    <row r="145" spans="1:16" ht="20.399999999999999" x14ac:dyDescent="0.3">
      <c r="A145" s="30" t="s">
        <v>577</v>
      </c>
      <c r="B145" s="30" t="s">
        <v>578</v>
      </c>
      <c r="C145" s="14">
        <v>2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579</v>
      </c>
      <c r="B146" s="30" t="s">
        <v>580</v>
      </c>
      <c r="C146" s="14">
        <v>1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1</v>
      </c>
      <c r="L146" s="14">
        <v>0</v>
      </c>
      <c r="M146" s="14">
        <v>0</v>
      </c>
      <c r="N146" s="14">
        <v>0</v>
      </c>
      <c r="O146" s="14">
        <v>1</v>
      </c>
      <c r="P146" s="24">
        <v>0</v>
      </c>
    </row>
    <row r="147" spans="1:16" x14ac:dyDescent="0.3">
      <c r="A147" s="189" t="s">
        <v>581</v>
      </c>
      <c r="B147" s="190"/>
      <c r="C147" s="27">
        <v>127</v>
      </c>
      <c r="D147" s="27">
        <v>143</v>
      </c>
      <c r="E147" s="28">
        <v>-0.111888111888112</v>
      </c>
      <c r="F147" s="27">
        <v>5</v>
      </c>
      <c r="G147" s="27">
        <v>4</v>
      </c>
      <c r="H147" s="27">
        <v>96</v>
      </c>
      <c r="I147" s="27">
        <v>50</v>
      </c>
      <c r="J147" s="27">
        <v>0</v>
      </c>
      <c r="K147" s="27">
        <v>0</v>
      </c>
      <c r="L147" s="27">
        <v>0</v>
      </c>
      <c r="M147" s="27">
        <v>0</v>
      </c>
      <c r="N147" s="27">
        <v>32</v>
      </c>
      <c r="O147" s="27">
        <v>0</v>
      </c>
      <c r="P147" s="29">
        <v>35</v>
      </c>
    </row>
    <row r="148" spans="1:16" ht="20.399999999999999" x14ac:dyDescent="0.3">
      <c r="A148" s="30" t="s">
        <v>582</v>
      </c>
      <c r="B148" s="30" t="s">
        <v>583</v>
      </c>
      <c r="C148" s="14">
        <v>55</v>
      </c>
      <c r="D148" s="14">
        <v>67</v>
      </c>
      <c r="E148" s="31">
        <v>-0.17910447761194001</v>
      </c>
      <c r="F148" s="14">
        <v>1</v>
      </c>
      <c r="G148" s="14">
        <v>1</v>
      </c>
      <c r="H148" s="14">
        <v>36</v>
      </c>
      <c r="I148" s="14">
        <v>17</v>
      </c>
      <c r="J148" s="14">
        <v>0</v>
      </c>
      <c r="K148" s="14">
        <v>0</v>
      </c>
      <c r="L148" s="14">
        <v>0</v>
      </c>
      <c r="M148" s="14">
        <v>0</v>
      </c>
      <c r="N148" s="14">
        <v>28</v>
      </c>
      <c r="O148" s="14">
        <v>0</v>
      </c>
      <c r="P148" s="24">
        <v>11</v>
      </c>
    </row>
    <row r="149" spans="1:16" x14ac:dyDescent="0.3">
      <c r="A149" s="30" t="s">
        <v>584</v>
      </c>
      <c r="B149" s="30" t="s">
        <v>585</v>
      </c>
      <c r="C149" s="14">
        <v>1</v>
      </c>
      <c r="D149" s="14">
        <v>9</v>
      </c>
      <c r="E149" s="31">
        <v>-0.88888888888888895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0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7</v>
      </c>
      <c r="D151" s="14">
        <v>8</v>
      </c>
      <c r="E151" s="31">
        <v>-0.125</v>
      </c>
      <c r="F151" s="14">
        <v>0</v>
      </c>
      <c r="G151" s="14">
        <v>0</v>
      </c>
      <c r="H151" s="14">
        <v>6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2</v>
      </c>
    </row>
    <row r="152" spans="1:16" ht="30.6" x14ac:dyDescent="0.3">
      <c r="A152" s="30" t="s">
        <v>590</v>
      </c>
      <c r="B152" s="30" t="s">
        <v>591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1</v>
      </c>
    </row>
    <row r="153" spans="1:16" x14ac:dyDescent="0.3">
      <c r="A153" s="30" t="s">
        <v>592</v>
      </c>
      <c r="B153" s="30" t="s">
        <v>593</v>
      </c>
      <c r="C153" s="14">
        <v>5</v>
      </c>
      <c r="D153" s="14">
        <v>4</v>
      </c>
      <c r="E153" s="31">
        <v>0.25</v>
      </c>
      <c r="F153" s="14">
        <v>1</v>
      </c>
      <c r="G153" s="14">
        <v>0</v>
      </c>
      <c r="H153" s="14">
        <v>3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3">
      <c r="A154" s="30" t="s">
        <v>594</v>
      </c>
      <c r="B154" s="30" t="s">
        <v>595</v>
      </c>
      <c r="C154" s="14">
        <v>43</v>
      </c>
      <c r="D154" s="14">
        <v>35</v>
      </c>
      <c r="E154" s="31">
        <v>0.22857142857142901</v>
      </c>
      <c r="F154" s="14">
        <v>2</v>
      </c>
      <c r="G154" s="14">
        <v>2</v>
      </c>
      <c r="H154" s="14">
        <v>35</v>
      </c>
      <c r="I154" s="14">
        <v>21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12</v>
      </c>
    </row>
    <row r="155" spans="1:16" ht="20.399999999999999" x14ac:dyDescent="0.3">
      <c r="A155" s="30" t="s">
        <v>596</v>
      </c>
      <c r="B155" s="30" t="s">
        <v>597</v>
      </c>
      <c r="C155" s="14">
        <v>16</v>
      </c>
      <c r="D155" s="14">
        <v>20</v>
      </c>
      <c r="E155" s="31">
        <v>-0.2</v>
      </c>
      <c r="F155" s="14">
        <v>1</v>
      </c>
      <c r="G155" s="14">
        <v>1</v>
      </c>
      <c r="H155" s="14">
        <v>16</v>
      </c>
      <c r="I155" s="14">
        <v>11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9</v>
      </c>
    </row>
    <row r="156" spans="1:16" x14ac:dyDescent="0.3">
      <c r="A156" s="189" t="s">
        <v>598</v>
      </c>
      <c r="B156" s="190"/>
      <c r="C156" s="27">
        <v>39</v>
      </c>
      <c r="D156" s="27">
        <v>46</v>
      </c>
      <c r="E156" s="28">
        <v>-0.15217391304347799</v>
      </c>
      <c r="F156" s="27">
        <v>0</v>
      </c>
      <c r="G156" s="27">
        <v>1</v>
      </c>
      <c r="H156" s="27">
        <v>12</v>
      </c>
      <c r="I156" s="27">
        <v>3</v>
      </c>
      <c r="J156" s="27">
        <v>0</v>
      </c>
      <c r="K156" s="27">
        <v>1</v>
      </c>
      <c r="L156" s="27">
        <v>0</v>
      </c>
      <c r="M156" s="27">
        <v>0</v>
      </c>
      <c r="N156" s="27">
        <v>1</v>
      </c>
      <c r="O156" s="27">
        <v>0</v>
      </c>
      <c r="P156" s="29">
        <v>2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1</v>
      </c>
      <c r="E158" s="31">
        <v>-1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1</v>
      </c>
      <c r="D161" s="14">
        <v>1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4">
        <v>1</v>
      </c>
    </row>
    <row r="162" spans="1:16" x14ac:dyDescent="0.3">
      <c r="A162" s="30" t="s">
        <v>609</v>
      </c>
      <c r="B162" s="30" t="s">
        <v>610</v>
      </c>
      <c r="C162" s="14">
        <v>23</v>
      </c>
      <c r="D162" s="14">
        <v>31</v>
      </c>
      <c r="E162" s="31">
        <v>-0.25806451612903197</v>
      </c>
      <c r="F162" s="14">
        <v>0</v>
      </c>
      <c r="G162" s="14">
        <v>0</v>
      </c>
      <c r="H162" s="14">
        <v>10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4">
        <v>0</v>
      </c>
    </row>
    <row r="163" spans="1:16" ht="20.399999999999999" x14ac:dyDescent="0.3">
      <c r="A163" s="30" t="s">
        <v>611</v>
      </c>
      <c r="B163" s="30" t="s">
        <v>612</v>
      </c>
      <c r="C163" s="14">
        <v>2</v>
      </c>
      <c r="D163" s="14">
        <v>1</v>
      </c>
      <c r="E163" s="31">
        <v>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6</v>
      </c>
      <c r="D164" s="14">
        <v>7</v>
      </c>
      <c r="E164" s="31">
        <v>-0.14285714285714299</v>
      </c>
      <c r="F164" s="14">
        <v>0</v>
      </c>
      <c r="G164" s="14">
        <v>1</v>
      </c>
      <c r="H164" s="14">
        <v>1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1</v>
      </c>
    </row>
    <row r="165" spans="1:16" x14ac:dyDescent="0.3">
      <c r="A165" s="30" t="s">
        <v>615</v>
      </c>
      <c r="B165" s="30" t="s">
        <v>616</v>
      </c>
      <c r="C165" s="14">
        <v>7</v>
      </c>
      <c r="D165" s="14">
        <v>5</v>
      </c>
      <c r="E165" s="31">
        <v>0.4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3">
      <c r="A166" s="189" t="s">
        <v>617</v>
      </c>
      <c r="B166" s="190"/>
      <c r="C166" s="27">
        <v>207</v>
      </c>
      <c r="D166" s="27">
        <v>224</v>
      </c>
      <c r="E166" s="28">
        <v>-7.5892857142857095E-2</v>
      </c>
      <c r="F166" s="27">
        <v>0</v>
      </c>
      <c r="G166" s="27">
        <v>1</v>
      </c>
      <c r="H166" s="27">
        <v>143</v>
      </c>
      <c r="I166" s="27">
        <v>95</v>
      </c>
      <c r="J166" s="27">
        <v>0</v>
      </c>
      <c r="K166" s="27">
        <v>2</v>
      </c>
      <c r="L166" s="27">
        <v>0</v>
      </c>
      <c r="M166" s="27">
        <v>0</v>
      </c>
      <c r="N166" s="27">
        <v>2</v>
      </c>
      <c r="O166" s="27">
        <v>68</v>
      </c>
      <c r="P166" s="29">
        <v>59</v>
      </c>
    </row>
    <row r="167" spans="1:16" ht="20.399999999999999" x14ac:dyDescent="0.3">
      <c r="A167" s="30" t="s">
        <v>618</v>
      </c>
      <c r="B167" s="30" t="s">
        <v>619</v>
      </c>
      <c r="C167" s="14">
        <v>1</v>
      </c>
      <c r="D167" s="14">
        <v>1</v>
      </c>
      <c r="E167" s="31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2</v>
      </c>
    </row>
    <row r="168" spans="1:16" ht="20.399999999999999" x14ac:dyDescent="0.3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0</v>
      </c>
      <c r="D171" s="14">
        <v>1</v>
      </c>
      <c r="E171" s="31">
        <v>-1</v>
      </c>
      <c r="F171" s="14">
        <v>0</v>
      </c>
      <c r="G171" s="14">
        <v>0</v>
      </c>
      <c r="H171" s="14">
        <v>0</v>
      </c>
      <c r="I171" s="14">
        <v>2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19</v>
      </c>
      <c r="D173" s="14">
        <v>28</v>
      </c>
      <c r="E173" s="31">
        <v>-0.32142857142857101</v>
      </c>
      <c r="F173" s="14">
        <v>0</v>
      </c>
      <c r="G173" s="14">
        <v>0</v>
      </c>
      <c r="H173" s="14">
        <v>23</v>
      </c>
      <c r="I173" s="14">
        <v>27</v>
      </c>
      <c r="J173" s="14">
        <v>0</v>
      </c>
      <c r="K173" s="14">
        <v>1</v>
      </c>
      <c r="L173" s="14">
        <v>0</v>
      </c>
      <c r="M173" s="14">
        <v>0</v>
      </c>
      <c r="N173" s="14">
        <v>0</v>
      </c>
      <c r="O173" s="14">
        <v>17</v>
      </c>
      <c r="P173" s="24">
        <v>19</v>
      </c>
    </row>
    <row r="174" spans="1:16" ht="20.399999999999999" x14ac:dyDescent="0.3">
      <c r="A174" s="30" t="s">
        <v>632</v>
      </c>
      <c r="B174" s="30" t="s">
        <v>633</v>
      </c>
      <c r="C174" s="14">
        <v>179</v>
      </c>
      <c r="D174" s="14">
        <v>166</v>
      </c>
      <c r="E174" s="31">
        <v>7.8313253012048195E-2</v>
      </c>
      <c r="F174" s="14">
        <v>0</v>
      </c>
      <c r="G174" s="14">
        <v>1</v>
      </c>
      <c r="H174" s="14">
        <v>106</v>
      </c>
      <c r="I174" s="14">
        <v>40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43</v>
      </c>
      <c r="P174" s="24">
        <v>36</v>
      </c>
    </row>
    <row r="175" spans="1:16" x14ac:dyDescent="0.3">
      <c r="A175" s="30" t="s">
        <v>634</v>
      </c>
      <c r="B175" s="30" t="s">
        <v>635</v>
      </c>
      <c r="C175" s="14">
        <v>7</v>
      </c>
      <c r="D175" s="14">
        <v>28</v>
      </c>
      <c r="E175" s="31">
        <v>-0.75</v>
      </c>
      <c r="F175" s="14">
        <v>0</v>
      </c>
      <c r="G175" s="14">
        <v>0</v>
      </c>
      <c r="H175" s="14">
        <v>13</v>
      </c>
      <c r="I175" s="14">
        <v>25</v>
      </c>
      <c r="J175" s="14">
        <v>0</v>
      </c>
      <c r="K175" s="14">
        <v>1</v>
      </c>
      <c r="L175" s="14">
        <v>0</v>
      </c>
      <c r="M175" s="14">
        <v>0</v>
      </c>
      <c r="N175" s="14">
        <v>1</v>
      </c>
      <c r="O175" s="14">
        <v>8</v>
      </c>
      <c r="P175" s="24">
        <v>2</v>
      </c>
    </row>
    <row r="176" spans="1:16" ht="20.399999999999999" x14ac:dyDescent="0.3">
      <c r="A176" s="30" t="s">
        <v>636</v>
      </c>
      <c r="B176" s="30" t="s">
        <v>637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89" t="s">
        <v>640</v>
      </c>
      <c r="B178" s="190"/>
      <c r="C178" s="27">
        <v>316</v>
      </c>
      <c r="D178" s="27">
        <v>281</v>
      </c>
      <c r="E178" s="28">
        <v>0.12455516014234901</v>
      </c>
      <c r="F178" s="27">
        <v>1159</v>
      </c>
      <c r="G178" s="27">
        <v>1092</v>
      </c>
      <c r="H178" s="27">
        <v>198</v>
      </c>
      <c r="I178" s="27">
        <v>191</v>
      </c>
      <c r="J178" s="27">
        <v>0</v>
      </c>
      <c r="K178" s="27">
        <v>0</v>
      </c>
      <c r="L178" s="27">
        <v>0</v>
      </c>
      <c r="M178" s="27">
        <v>0</v>
      </c>
      <c r="N178" s="27">
        <v>4</v>
      </c>
      <c r="O178" s="27">
        <v>1</v>
      </c>
      <c r="P178" s="29">
        <v>1228</v>
      </c>
    </row>
    <row r="179" spans="1:16" ht="20.399999999999999" x14ac:dyDescent="0.3">
      <c r="A179" s="30" t="s">
        <v>641</v>
      </c>
      <c r="B179" s="30" t="s">
        <v>642</v>
      </c>
      <c r="C179" s="14">
        <v>0</v>
      </c>
      <c r="D179" s="14">
        <v>3</v>
      </c>
      <c r="E179" s="31">
        <v>-1</v>
      </c>
      <c r="F179" s="14">
        <v>5</v>
      </c>
      <c r="G179" s="14">
        <v>6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5</v>
      </c>
    </row>
    <row r="180" spans="1:16" ht="20.399999999999999" x14ac:dyDescent="0.3">
      <c r="A180" s="30" t="s">
        <v>643</v>
      </c>
      <c r="B180" s="30" t="s">
        <v>644</v>
      </c>
      <c r="C180" s="14">
        <v>133</v>
      </c>
      <c r="D180" s="14">
        <v>102</v>
      </c>
      <c r="E180" s="31">
        <v>0.30392156862745101</v>
      </c>
      <c r="F180" s="14">
        <v>488</v>
      </c>
      <c r="G180" s="14">
        <v>462</v>
      </c>
      <c r="H180" s="14">
        <v>84</v>
      </c>
      <c r="I180" s="14">
        <v>72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514</v>
      </c>
    </row>
    <row r="181" spans="1:16" x14ac:dyDescent="0.3">
      <c r="A181" s="30" t="s">
        <v>645</v>
      </c>
      <c r="B181" s="30" t="s">
        <v>646</v>
      </c>
      <c r="C181" s="14">
        <v>48</v>
      </c>
      <c r="D181" s="14">
        <v>24</v>
      </c>
      <c r="E181" s="31">
        <v>1</v>
      </c>
      <c r="F181" s="14">
        <v>20</v>
      </c>
      <c r="G181" s="14">
        <v>19</v>
      </c>
      <c r="H181" s="14">
        <v>27</v>
      </c>
      <c r="I181" s="14">
        <v>19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4">
        <v>33</v>
      </c>
    </row>
    <row r="182" spans="1:16" ht="20.399999999999999" x14ac:dyDescent="0.3">
      <c r="A182" s="30" t="s">
        <v>647</v>
      </c>
      <c r="B182" s="30" t="s">
        <v>648</v>
      </c>
      <c r="C182" s="14">
        <v>1</v>
      </c>
      <c r="D182" s="14">
        <v>3</v>
      </c>
      <c r="E182" s="31">
        <v>-0.66666666666666696</v>
      </c>
      <c r="F182" s="14">
        <v>1</v>
      </c>
      <c r="G182" s="14">
        <v>4</v>
      </c>
      <c r="H182" s="14">
        <v>0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0.399999999999999" x14ac:dyDescent="0.3">
      <c r="A183" s="30" t="s">
        <v>649</v>
      </c>
      <c r="B183" s="30" t="s">
        <v>650</v>
      </c>
      <c r="C183" s="14">
        <v>0</v>
      </c>
      <c r="D183" s="14">
        <v>3</v>
      </c>
      <c r="E183" s="31">
        <v>-1</v>
      </c>
      <c r="F183" s="14">
        <v>6</v>
      </c>
      <c r="G183" s="14">
        <v>24</v>
      </c>
      <c r="H183" s="14">
        <v>2</v>
      </c>
      <c r="I183" s="14">
        <v>12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30</v>
      </c>
    </row>
    <row r="184" spans="1:16" ht="20.399999999999999" x14ac:dyDescent="0.3">
      <c r="A184" s="30" t="s">
        <v>651</v>
      </c>
      <c r="B184" s="30" t="s">
        <v>652</v>
      </c>
      <c r="C184" s="14">
        <v>134</v>
      </c>
      <c r="D184" s="14">
        <v>146</v>
      </c>
      <c r="E184" s="31">
        <v>-8.2191780821917804E-2</v>
      </c>
      <c r="F184" s="14">
        <v>638</v>
      </c>
      <c r="G184" s="14">
        <v>575</v>
      </c>
      <c r="H184" s="14">
        <v>84</v>
      </c>
      <c r="I184" s="14">
        <v>86</v>
      </c>
      <c r="J184" s="14">
        <v>0</v>
      </c>
      <c r="K184" s="14">
        <v>0</v>
      </c>
      <c r="L184" s="14">
        <v>0</v>
      </c>
      <c r="M184" s="14">
        <v>0</v>
      </c>
      <c r="N184" s="14">
        <v>4</v>
      </c>
      <c r="O184" s="14">
        <v>0</v>
      </c>
      <c r="P184" s="24">
        <v>644</v>
      </c>
    </row>
    <row r="185" spans="1:16" ht="20.399999999999999" x14ac:dyDescent="0.3">
      <c r="A185" s="30" t="s">
        <v>653</v>
      </c>
      <c r="B185" s="30" t="s">
        <v>654</v>
      </c>
      <c r="C185" s="14">
        <v>0</v>
      </c>
      <c r="D185" s="14">
        <v>0</v>
      </c>
      <c r="E185" s="31">
        <v>0</v>
      </c>
      <c r="F185" s="14">
        <v>1</v>
      </c>
      <c r="G185" s="14">
        <v>2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3">
      <c r="A186" s="189" t="s">
        <v>655</v>
      </c>
      <c r="B186" s="190"/>
      <c r="C186" s="27">
        <v>122</v>
      </c>
      <c r="D186" s="27">
        <v>160</v>
      </c>
      <c r="E186" s="28">
        <v>-0.23749999999999999</v>
      </c>
      <c r="F186" s="27">
        <v>8</v>
      </c>
      <c r="G186" s="27">
        <v>12</v>
      </c>
      <c r="H186" s="27">
        <v>39</v>
      </c>
      <c r="I186" s="27">
        <v>39</v>
      </c>
      <c r="J186" s="27">
        <v>0</v>
      </c>
      <c r="K186" s="27">
        <v>0</v>
      </c>
      <c r="L186" s="27">
        <v>0</v>
      </c>
      <c r="M186" s="27">
        <v>0</v>
      </c>
      <c r="N186" s="27">
        <v>6</v>
      </c>
      <c r="O186" s="27">
        <v>0</v>
      </c>
      <c r="P186" s="29">
        <v>39</v>
      </c>
    </row>
    <row r="187" spans="1:16" x14ac:dyDescent="0.3">
      <c r="A187" s="30" t="s">
        <v>656</v>
      </c>
      <c r="B187" s="30" t="s">
        <v>657</v>
      </c>
      <c r="C187" s="14">
        <v>2</v>
      </c>
      <c r="D187" s="14">
        <v>7</v>
      </c>
      <c r="E187" s="31">
        <v>-0.71428571428571397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0.399999999999999" x14ac:dyDescent="0.3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66</v>
      </c>
      <c r="D189" s="14">
        <v>95</v>
      </c>
      <c r="E189" s="31">
        <v>-0.30526315789473701</v>
      </c>
      <c r="F189" s="14">
        <v>7</v>
      </c>
      <c r="G189" s="14">
        <v>9</v>
      </c>
      <c r="H189" s="14">
        <v>25</v>
      </c>
      <c r="I189" s="14">
        <v>11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14</v>
      </c>
    </row>
    <row r="190" spans="1:16" ht="20.399999999999999" x14ac:dyDescent="0.3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0.6" x14ac:dyDescent="0.3">
      <c r="A191" s="30" t="s">
        <v>664</v>
      </c>
      <c r="B191" s="30" t="s">
        <v>665</v>
      </c>
      <c r="C191" s="14">
        <v>2</v>
      </c>
      <c r="D191" s="14">
        <v>5</v>
      </c>
      <c r="E191" s="31">
        <v>-0.6</v>
      </c>
      <c r="F191" s="14">
        <v>0</v>
      </c>
      <c r="G191" s="14">
        <v>3</v>
      </c>
      <c r="H191" s="14">
        <v>1</v>
      </c>
      <c r="I191" s="14">
        <v>22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4">
        <v>13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7</v>
      </c>
      <c r="D193" s="14">
        <v>11</v>
      </c>
      <c r="E193" s="31">
        <v>-0.36363636363636398</v>
      </c>
      <c r="F193" s="14">
        <v>0</v>
      </c>
      <c r="G193" s="14">
        <v>0</v>
      </c>
      <c r="H193" s="14">
        <v>3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2</v>
      </c>
    </row>
    <row r="194" spans="1:16" x14ac:dyDescent="0.3">
      <c r="A194" s="30" t="s">
        <v>670</v>
      </c>
      <c r="B194" s="30" t="s">
        <v>671</v>
      </c>
      <c r="C194" s="14">
        <v>10</v>
      </c>
      <c r="D194" s="14">
        <v>21</v>
      </c>
      <c r="E194" s="31">
        <v>-0.52380952380952395</v>
      </c>
      <c r="F194" s="14">
        <v>0</v>
      </c>
      <c r="G194" s="14">
        <v>0</v>
      </c>
      <c r="H194" s="14">
        <v>9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7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3">
      <c r="A197" s="30" t="s">
        <v>676</v>
      </c>
      <c r="B197" s="30" t="s">
        <v>677</v>
      </c>
      <c r="C197" s="14">
        <v>32</v>
      </c>
      <c r="D197" s="14">
        <v>20</v>
      </c>
      <c r="E197" s="31">
        <v>0.6</v>
      </c>
      <c r="F197" s="14">
        <v>1</v>
      </c>
      <c r="G197" s="14">
        <v>0</v>
      </c>
      <c r="H197" s="14">
        <v>1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678</v>
      </c>
      <c r="B198" s="30" t="s">
        <v>679</v>
      </c>
      <c r="C198" s="14">
        <v>2</v>
      </c>
      <c r="D198" s="14">
        <v>1</v>
      </c>
      <c r="E198" s="31">
        <v>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3">
      <c r="A199" s="30" t="s">
        <v>680</v>
      </c>
      <c r="B199" s="30" t="s">
        <v>681</v>
      </c>
      <c r="C199" s="14">
        <v>1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2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89" t="s">
        <v>684</v>
      </c>
      <c r="B201" s="190"/>
      <c r="C201" s="27">
        <v>34</v>
      </c>
      <c r="D201" s="27">
        <v>54</v>
      </c>
      <c r="E201" s="28">
        <v>-0.37037037037037002</v>
      </c>
      <c r="F201" s="27">
        <v>10</v>
      </c>
      <c r="G201" s="27">
        <v>14</v>
      </c>
      <c r="H201" s="27">
        <v>19</v>
      </c>
      <c r="I201" s="27">
        <v>31</v>
      </c>
      <c r="J201" s="27">
        <v>0</v>
      </c>
      <c r="K201" s="27">
        <v>0</v>
      </c>
      <c r="L201" s="27">
        <v>0</v>
      </c>
      <c r="M201" s="27">
        <v>0</v>
      </c>
      <c r="N201" s="27">
        <v>6</v>
      </c>
      <c r="O201" s="27">
        <v>0</v>
      </c>
      <c r="P201" s="29">
        <v>30</v>
      </c>
    </row>
    <row r="202" spans="1:16" x14ac:dyDescent="0.3">
      <c r="A202" s="30" t="s">
        <v>685</v>
      </c>
      <c r="B202" s="30" t="s">
        <v>686</v>
      </c>
      <c r="C202" s="14">
        <v>9</v>
      </c>
      <c r="D202" s="14">
        <v>2</v>
      </c>
      <c r="E202" s="31">
        <v>3.5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4">
        <v>0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22</v>
      </c>
      <c r="D206" s="14">
        <v>45</v>
      </c>
      <c r="E206" s="31">
        <v>-0.51111111111111096</v>
      </c>
      <c r="F206" s="14">
        <v>10</v>
      </c>
      <c r="G206" s="14">
        <v>14</v>
      </c>
      <c r="H206" s="14">
        <v>18</v>
      </c>
      <c r="I206" s="14">
        <v>29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4">
        <v>30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0</v>
      </c>
      <c r="D208" s="14">
        <v>1</v>
      </c>
      <c r="E208" s="31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0</v>
      </c>
      <c r="D212" s="14">
        <v>2</v>
      </c>
      <c r="E212" s="31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3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3</v>
      </c>
      <c r="D214" s="14">
        <v>3</v>
      </c>
      <c r="E214" s="31">
        <v>0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0.399999999999999" x14ac:dyDescent="0.3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1</v>
      </c>
      <c r="E222" s="31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189" t="s">
        <v>727</v>
      </c>
      <c r="B223" s="190"/>
      <c r="C223" s="27">
        <v>325</v>
      </c>
      <c r="D223" s="27">
        <v>375</v>
      </c>
      <c r="E223" s="28">
        <v>-0.133333333333333</v>
      </c>
      <c r="F223" s="27">
        <v>246</v>
      </c>
      <c r="G223" s="27">
        <v>221</v>
      </c>
      <c r="H223" s="27">
        <v>191</v>
      </c>
      <c r="I223" s="27">
        <v>140</v>
      </c>
      <c r="J223" s="27">
        <v>1</v>
      </c>
      <c r="K223" s="27">
        <v>2</v>
      </c>
      <c r="L223" s="27">
        <v>0</v>
      </c>
      <c r="M223" s="27">
        <v>1</v>
      </c>
      <c r="N223" s="27">
        <v>2</v>
      </c>
      <c r="O223" s="27">
        <v>7</v>
      </c>
      <c r="P223" s="29">
        <v>259</v>
      </c>
    </row>
    <row r="224" spans="1:16" x14ac:dyDescent="0.3">
      <c r="A224" s="30" t="s">
        <v>728</v>
      </c>
      <c r="B224" s="30" t="s">
        <v>729</v>
      </c>
      <c r="C224" s="14">
        <v>0</v>
      </c>
      <c r="D224" s="14">
        <v>1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1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740</v>
      </c>
      <c r="B230" s="30" t="s">
        <v>741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3">
      <c r="A231" s="30" t="s">
        <v>742</v>
      </c>
      <c r="B231" s="30" t="s">
        <v>743</v>
      </c>
      <c r="C231" s="14">
        <v>17</v>
      </c>
      <c r="D231" s="14">
        <v>24</v>
      </c>
      <c r="E231" s="31">
        <v>-0.29166666666666702</v>
      </c>
      <c r="F231" s="14">
        <v>0</v>
      </c>
      <c r="G231" s="14">
        <v>0</v>
      </c>
      <c r="H231" s="14">
        <v>4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</v>
      </c>
    </row>
    <row r="232" spans="1:16" x14ac:dyDescent="0.3">
      <c r="A232" s="30" t="s">
        <v>744</v>
      </c>
      <c r="B232" s="30" t="s">
        <v>745</v>
      </c>
      <c r="C232" s="14">
        <v>16</v>
      </c>
      <c r="D232" s="14">
        <v>7</v>
      </c>
      <c r="E232" s="31">
        <v>1.28571428571429</v>
      </c>
      <c r="F232" s="14">
        <v>2</v>
      </c>
      <c r="G232" s="14">
        <v>1</v>
      </c>
      <c r="H232" s="14">
        <v>5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3</v>
      </c>
    </row>
    <row r="233" spans="1:16" x14ac:dyDescent="0.3">
      <c r="A233" s="30" t="s">
        <v>746</v>
      </c>
      <c r="B233" s="30" t="s">
        <v>747</v>
      </c>
      <c r="C233" s="14">
        <v>8</v>
      </c>
      <c r="D233" s="14">
        <v>10</v>
      </c>
      <c r="E233" s="31">
        <v>-0.2</v>
      </c>
      <c r="F233" s="14">
        <v>1</v>
      </c>
      <c r="G233" s="14">
        <v>1</v>
      </c>
      <c r="H233" s="14">
        <v>5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2</v>
      </c>
    </row>
    <row r="234" spans="1:16" ht="20.399999999999999" x14ac:dyDescent="0.3">
      <c r="A234" s="30" t="s">
        <v>748</v>
      </c>
      <c r="B234" s="30" t="s">
        <v>749</v>
      </c>
      <c r="C234" s="14">
        <v>0</v>
      </c>
      <c r="D234" s="14">
        <v>0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1</v>
      </c>
    </row>
    <row r="235" spans="1:16" ht="20.399999999999999" x14ac:dyDescent="0.3">
      <c r="A235" s="30" t="s">
        <v>750</v>
      </c>
      <c r="B235" s="30" t="s">
        <v>751</v>
      </c>
      <c r="C235" s="14">
        <v>0</v>
      </c>
      <c r="D235" s="14">
        <v>2</v>
      </c>
      <c r="E235" s="31">
        <v>-1</v>
      </c>
      <c r="F235" s="14">
        <v>0</v>
      </c>
      <c r="G235" s="14">
        <v>0</v>
      </c>
      <c r="H235" s="14">
        <v>0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</v>
      </c>
    </row>
    <row r="236" spans="1:16" x14ac:dyDescent="0.3">
      <c r="A236" s="30" t="s">
        <v>752</v>
      </c>
      <c r="B236" s="30" t="s">
        <v>753</v>
      </c>
      <c r="C236" s="14">
        <v>1</v>
      </c>
      <c r="D236" s="14">
        <v>1</v>
      </c>
      <c r="E236" s="31">
        <v>0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1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1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282</v>
      </c>
      <c r="D238" s="14">
        <v>330</v>
      </c>
      <c r="E238" s="31">
        <v>-0.145454545454545</v>
      </c>
      <c r="F238" s="14">
        <v>243</v>
      </c>
      <c r="G238" s="14">
        <v>219</v>
      </c>
      <c r="H238" s="14">
        <v>176</v>
      </c>
      <c r="I238" s="14">
        <v>127</v>
      </c>
      <c r="J238" s="14">
        <v>1</v>
      </c>
      <c r="K238" s="14">
        <v>1</v>
      </c>
      <c r="L238" s="14">
        <v>0</v>
      </c>
      <c r="M238" s="14">
        <v>1</v>
      </c>
      <c r="N238" s="14">
        <v>2</v>
      </c>
      <c r="O238" s="14">
        <v>7</v>
      </c>
      <c r="P238" s="24">
        <v>249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1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2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1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89" t="s">
        <v>768</v>
      </c>
      <c r="B244" s="190"/>
      <c r="C244" s="27">
        <v>1</v>
      </c>
      <c r="D244" s="27">
        <v>2</v>
      </c>
      <c r="E244" s="28">
        <v>-0.5</v>
      </c>
      <c r="F244" s="27">
        <v>0</v>
      </c>
      <c r="G244" s="27">
        <v>0</v>
      </c>
      <c r="H244" s="27">
        <v>1</v>
      </c>
      <c r="I244" s="27">
        <v>0</v>
      </c>
      <c r="J244" s="27">
        <v>0</v>
      </c>
      <c r="K244" s="27">
        <v>0</v>
      </c>
      <c r="L244" s="27">
        <v>0</v>
      </c>
      <c r="M244" s="27">
        <v>1</v>
      </c>
      <c r="N244" s="27">
        <v>0</v>
      </c>
      <c r="O244" s="27">
        <v>0</v>
      </c>
      <c r="P244" s="29">
        <v>2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1</v>
      </c>
      <c r="D248" s="14">
        <v>1</v>
      </c>
      <c r="E248" s="31">
        <v>0</v>
      </c>
      <c r="F248" s="14">
        <v>0</v>
      </c>
      <c r="G248" s="14">
        <v>0</v>
      </c>
      <c r="H248" s="14">
        <v>1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0</v>
      </c>
      <c r="D249" s="14">
        <v>1</v>
      </c>
      <c r="E249" s="31">
        <v>-1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1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x14ac:dyDescent="0.3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1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1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89" t="s">
        <v>821</v>
      </c>
      <c r="B271" s="190"/>
      <c r="C271" s="27">
        <v>107</v>
      </c>
      <c r="D271" s="27">
        <v>96</v>
      </c>
      <c r="E271" s="28">
        <v>0.114583333333333</v>
      </c>
      <c r="F271" s="27">
        <v>72</v>
      </c>
      <c r="G271" s="27">
        <v>65</v>
      </c>
      <c r="H271" s="27">
        <v>82</v>
      </c>
      <c r="I271" s="27">
        <v>87</v>
      </c>
      <c r="J271" s="27">
        <v>0</v>
      </c>
      <c r="K271" s="27">
        <v>4</v>
      </c>
      <c r="L271" s="27">
        <v>0</v>
      </c>
      <c r="M271" s="27">
        <v>0</v>
      </c>
      <c r="N271" s="27">
        <v>0</v>
      </c>
      <c r="O271" s="27">
        <v>0</v>
      </c>
      <c r="P271" s="29">
        <v>130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31</v>
      </c>
      <c r="D273" s="14">
        <v>30</v>
      </c>
      <c r="E273" s="31">
        <v>3.3333333333333298E-2</v>
      </c>
      <c r="F273" s="14">
        <v>43</v>
      </c>
      <c r="G273" s="14">
        <v>42</v>
      </c>
      <c r="H273" s="14">
        <v>40</v>
      </c>
      <c r="I273" s="14">
        <v>64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60</v>
      </c>
    </row>
    <row r="274" spans="1:16" ht="30.6" x14ac:dyDescent="0.3">
      <c r="A274" s="30" t="s">
        <v>826</v>
      </c>
      <c r="B274" s="30" t="s">
        <v>827</v>
      </c>
      <c r="C274" s="14">
        <v>58</v>
      </c>
      <c r="D274" s="14">
        <v>51</v>
      </c>
      <c r="E274" s="31">
        <v>0.13725490196078399</v>
      </c>
      <c r="F274" s="14">
        <v>27</v>
      </c>
      <c r="G274" s="14">
        <v>23</v>
      </c>
      <c r="H274" s="14">
        <v>38</v>
      </c>
      <c r="I274" s="14">
        <v>17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62</v>
      </c>
    </row>
    <row r="275" spans="1:16" ht="20.399999999999999" x14ac:dyDescent="0.3">
      <c r="A275" s="30" t="s">
        <v>828</v>
      </c>
      <c r="B275" s="30" t="s">
        <v>829</v>
      </c>
      <c r="C275" s="14">
        <v>1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3">
      <c r="A276" s="30" t="s">
        <v>830</v>
      </c>
      <c r="B276" s="30" t="s">
        <v>831</v>
      </c>
      <c r="C276" s="14">
        <v>1</v>
      </c>
      <c r="D276" s="14">
        <v>4</v>
      </c>
      <c r="E276" s="31">
        <v>-0.75</v>
      </c>
      <c r="F276" s="14">
        <v>1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x14ac:dyDescent="0.3">
      <c r="A277" s="30" t="s">
        <v>832</v>
      </c>
      <c r="B277" s="30" t="s">
        <v>833</v>
      </c>
      <c r="C277" s="14">
        <v>5</v>
      </c>
      <c r="D277" s="14">
        <v>4</v>
      </c>
      <c r="E277" s="31">
        <v>0.25</v>
      </c>
      <c r="F277" s="14">
        <v>0</v>
      </c>
      <c r="G277" s="14">
        <v>0</v>
      </c>
      <c r="H277" s="14">
        <v>0</v>
      </c>
      <c r="I277" s="14">
        <v>3</v>
      </c>
      <c r="J277" s="14">
        <v>0</v>
      </c>
      <c r="K277" s="14">
        <v>3</v>
      </c>
      <c r="L277" s="14">
        <v>0</v>
      </c>
      <c r="M277" s="14">
        <v>0</v>
      </c>
      <c r="N277" s="14">
        <v>0</v>
      </c>
      <c r="O277" s="14">
        <v>0</v>
      </c>
      <c r="P277" s="24">
        <v>3</v>
      </c>
    </row>
    <row r="278" spans="1:16" ht="20.399999999999999" x14ac:dyDescent="0.3">
      <c r="A278" s="30" t="s">
        <v>834</v>
      </c>
      <c r="B278" s="30" t="s">
        <v>835</v>
      </c>
      <c r="C278" s="14">
        <v>8</v>
      </c>
      <c r="D278" s="14">
        <v>6</v>
      </c>
      <c r="E278" s="31">
        <v>0.33333333333333298</v>
      </c>
      <c r="F278" s="14">
        <v>0</v>
      </c>
      <c r="G278" s="14">
        <v>0</v>
      </c>
      <c r="H278" s="14">
        <v>4</v>
      </c>
      <c r="I278" s="14">
        <v>2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4">
        <v>4</v>
      </c>
    </row>
    <row r="279" spans="1:16" x14ac:dyDescent="0.3">
      <c r="A279" s="30" t="s">
        <v>836</v>
      </c>
      <c r="B279" s="30" t="s">
        <v>837</v>
      </c>
      <c r="C279" s="14">
        <v>1</v>
      </c>
      <c r="D279" s="14">
        <v>1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1</v>
      </c>
      <c r="D289" s="14">
        <v>0</v>
      </c>
      <c r="E289" s="31">
        <v>0</v>
      </c>
      <c r="F289" s="14">
        <v>1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1</v>
      </c>
    </row>
    <row r="295" spans="1:16" x14ac:dyDescent="0.3">
      <c r="A295" s="30" t="s">
        <v>868</v>
      </c>
      <c r="B295" s="30" t="s">
        <v>869</v>
      </c>
      <c r="C295" s="14">
        <v>1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89" t="s">
        <v>880</v>
      </c>
      <c r="B301" s="190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3">
      <c r="A305" s="189" t="s">
        <v>887</v>
      </c>
      <c r="B305" s="190"/>
      <c r="C305" s="27">
        <v>0</v>
      </c>
      <c r="D305" s="27">
        <v>1</v>
      </c>
      <c r="E305" s="28">
        <v>-1</v>
      </c>
      <c r="F305" s="27">
        <v>1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1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1</v>
      </c>
      <c r="E308" s="31">
        <v>-1</v>
      </c>
      <c r="F308" s="14">
        <v>1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1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89" t="s">
        <v>900</v>
      </c>
      <c r="B312" s="190"/>
      <c r="C312" s="27">
        <v>9</v>
      </c>
      <c r="D312" s="27">
        <v>15</v>
      </c>
      <c r="E312" s="28">
        <v>-0.4</v>
      </c>
      <c r="F312" s="27">
        <v>2</v>
      </c>
      <c r="G312" s="27">
        <v>3</v>
      </c>
      <c r="H312" s="27">
        <v>9</v>
      </c>
      <c r="I312" s="27">
        <v>7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7</v>
      </c>
      <c r="P312" s="29">
        <v>4</v>
      </c>
    </row>
    <row r="313" spans="1:16" x14ac:dyDescent="0.3">
      <c r="A313" s="30" t="s">
        <v>901</v>
      </c>
      <c r="B313" s="30" t="s">
        <v>902</v>
      </c>
      <c r="C313" s="14">
        <v>9</v>
      </c>
      <c r="D313" s="14">
        <v>15</v>
      </c>
      <c r="E313" s="31">
        <v>-0.4</v>
      </c>
      <c r="F313" s="14">
        <v>2</v>
      </c>
      <c r="G313" s="14">
        <v>2</v>
      </c>
      <c r="H313" s="14">
        <v>9</v>
      </c>
      <c r="I313" s="14">
        <v>7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7</v>
      </c>
      <c r="P313" s="24">
        <v>3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0</v>
      </c>
      <c r="G315" s="14">
        <v>1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89" t="s">
        <v>911</v>
      </c>
      <c r="B318" s="190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3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3">
      <c r="A320" s="189" t="s">
        <v>914</v>
      </c>
      <c r="B320" s="190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89" t="s">
        <v>919</v>
      </c>
      <c r="B323" s="190"/>
      <c r="C323" s="27">
        <v>3719</v>
      </c>
      <c r="D323" s="27">
        <v>3664</v>
      </c>
      <c r="E323" s="28">
        <v>1.50109170305677E-2</v>
      </c>
      <c r="F323" s="27">
        <v>7</v>
      </c>
      <c r="G323" s="27">
        <v>0</v>
      </c>
      <c r="H323" s="27">
        <v>50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1</v>
      </c>
      <c r="O323" s="27">
        <v>12</v>
      </c>
      <c r="P323" s="29">
        <v>0</v>
      </c>
    </row>
    <row r="324" spans="1:16" x14ac:dyDescent="0.3">
      <c r="A324" s="30" t="s">
        <v>920</v>
      </c>
      <c r="B324" s="30" t="s">
        <v>921</v>
      </c>
      <c r="C324" s="14">
        <v>3719</v>
      </c>
      <c r="D324" s="14">
        <v>3664</v>
      </c>
      <c r="E324" s="31">
        <v>1.50109170305677E-2</v>
      </c>
      <c r="F324" s="14">
        <v>7</v>
      </c>
      <c r="G324" s="14">
        <v>0</v>
      </c>
      <c r="H324" s="14">
        <v>50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12</v>
      </c>
      <c r="P324" s="24">
        <v>0</v>
      </c>
    </row>
    <row r="325" spans="1:16" x14ac:dyDescent="0.3">
      <c r="A325" s="189" t="s">
        <v>922</v>
      </c>
      <c r="B325" s="190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89" t="s">
        <v>945</v>
      </c>
      <c r="B337" s="190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89" t="s">
        <v>948</v>
      </c>
      <c r="B339" s="190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1" t="s">
        <v>951</v>
      </c>
      <c r="B341" s="192"/>
      <c r="C341" s="32">
        <v>15448</v>
      </c>
      <c r="D341" s="32">
        <v>14137</v>
      </c>
      <c r="E341" s="33">
        <v>9.2735375256419297E-2</v>
      </c>
      <c r="F341" s="32">
        <v>2708</v>
      </c>
      <c r="G341" s="32">
        <v>2299</v>
      </c>
      <c r="H341" s="32">
        <v>2190</v>
      </c>
      <c r="I341" s="32">
        <v>1630</v>
      </c>
      <c r="J341" s="32">
        <v>35</v>
      </c>
      <c r="K341" s="32">
        <v>38</v>
      </c>
      <c r="L341" s="32">
        <v>3</v>
      </c>
      <c r="M341" s="32">
        <v>10</v>
      </c>
      <c r="N341" s="32">
        <v>172</v>
      </c>
      <c r="O341" s="32">
        <v>174</v>
      </c>
      <c r="P341" s="32">
        <v>3105</v>
      </c>
    </row>
  </sheetData>
  <sheetProtection algorithmName="SHA-512" hashValue="IbY+Eo19ZG15gP+BVamsuogyDvvPp5+C/CK29/eNVf+ZIVJdvOSs4I5lqGQWA6id4ammN9N2hlHczsXbwAZKvA==" saltValue="40pnZkXoVBLwsrRzy58pJ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9" t="s">
        <v>954</v>
      </c>
      <c r="B5" s="13" t="s">
        <v>955</v>
      </c>
      <c r="C5" s="24">
        <v>1</v>
      </c>
    </row>
    <row r="6" spans="1:3" x14ac:dyDescent="0.3">
      <c r="A6" s="180"/>
      <c r="B6" s="13" t="s">
        <v>329</v>
      </c>
      <c r="C6" s="24">
        <v>17</v>
      </c>
    </row>
    <row r="7" spans="1:3" x14ac:dyDescent="0.3">
      <c r="A7" s="180"/>
      <c r="B7" s="13" t="s">
        <v>956</v>
      </c>
      <c r="C7" s="24">
        <v>11</v>
      </c>
    </row>
    <row r="8" spans="1:3" x14ac:dyDescent="0.3">
      <c r="A8" s="180"/>
      <c r="B8" s="13" t="s">
        <v>957</v>
      </c>
      <c r="C8" s="24">
        <v>6</v>
      </c>
    </row>
    <row r="9" spans="1:3" x14ac:dyDescent="0.3">
      <c r="A9" s="180"/>
      <c r="B9" s="13" t="s">
        <v>958</v>
      </c>
      <c r="C9" s="24">
        <v>19</v>
      </c>
    </row>
    <row r="10" spans="1:3" x14ac:dyDescent="0.3">
      <c r="A10" s="180"/>
      <c r="B10" s="13" t="s">
        <v>959</v>
      </c>
      <c r="C10" s="24">
        <v>16</v>
      </c>
    </row>
    <row r="11" spans="1:3" x14ac:dyDescent="0.3">
      <c r="A11" s="180"/>
      <c r="B11" s="13" t="s">
        <v>960</v>
      </c>
      <c r="C11" s="24">
        <v>6</v>
      </c>
    </row>
    <row r="12" spans="1:3" x14ac:dyDescent="0.3">
      <c r="A12" s="180"/>
      <c r="B12" s="13" t="s">
        <v>513</v>
      </c>
      <c r="C12" s="24">
        <v>8</v>
      </c>
    </row>
    <row r="13" spans="1:3" x14ac:dyDescent="0.3">
      <c r="A13" s="180"/>
      <c r="B13" s="13" t="s">
        <v>961</v>
      </c>
      <c r="C13" s="24">
        <v>6</v>
      </c>
    </row>
    <row r="14" spans="1:3" x14ac:dyDescent="0.3">
      <c r="A14" s="180"/>
      <c r="B14" s="13" t="s">
        <v>962</v>
      </c>
      <c r="C14" s="24">
        <v>0</v>
      </c>
    </row>
    <row r="15" spans="1:3" x14ac:dyDescent="0.3">
      <c r="A15" s="180"/>
      <c r="B15" s="13" t="s">
        <v>646</v>
      </c>
      <c r="C15" s="24">
        <v>5</v>
      </c>
    </row>
    <row r="16" spans="1:3" x14ac:dyDescent="0.3">
      <c r="A16" s="180"/>
      <c r="B16" s="13" t="s">
        <v>963</v>
      </c>
      <c r="C16" s="24">
        <v>26</v>
      </c>
    </row>
    <row r="17" spans="1:3" x14ac:dyDescent="0.3">
      <c r="A17" s="180"/>
      <c r="B17" s="13" t="s">
        <v>964</v>
      </c>
      <c r="C17" s="24">
        <v>20</v>
      </c>
    </row>
    <row r="18" spans="1:3" x14ac:dyDescent="0.3">
      <c r="A18" s="180"/>
      <c r="B18" s="13" t="s">
        <v>965</v>
      </c>
      <c r="C18" s="24">
        <v>5</v>
      </c>
    </row>
    <row r="19" spans="1:3" x14ac:dyDescent="0.3">
      <c r="A19" s="181"/>
      <c r="B19" s="13" t="s">
        <v>106</v>
      </c>
      <c r="C19" s="24">
        <v>49</v>
      </c>
    </row>
    <row r="20" spans="1:3" x14ac:dyDescent="0.3">
      <c r="A20" s="179" t="s">
        <v>966</v>
      </c>
      <c r="B20" s="13" t="s">
        <v>967</v>
      </c>
      <c r="C20" s="24">
        <v>7</v>
      </c>
    </row>
    <row r="21" spans="1:3" x14ac:dyDescent="0.3">
      <c r="A21" s="181"/>
      <c r="B21" s="13" t="s">
        <v>968</v>
      </c>
      <c r="C21" s="24">
        <v>0</v>
      </c>
    </row>
    <row r="22" spans="1:3" x14ac:dyDescent="0.3">
      <c r="A22" s="179" t="s">
        <v>969</v>
      </c>
      <c r="B22" s="13" t="s">
        <v>970</v>
      </c>
      <c r="C22" s="24">
        <v>22</v>
      </c>
    </row>
    <row r="23" spans="1:3" x14ac:dyDescent="0.3">
      <c r="A23" s="180"/>
      <c r="B23" s="13" t="s">
        <v>971</v>
      </c>
      <c r="C23" s="24">
        <v>59</v>
      </c>
    </row>
    <row r="24" spans="1:3" x14ac:dyDescent="0.3">
      <c r="A24" s="181"/>
      <c r="B24" s="13" t="s">
        <v>972</v>
      </c>
      <c r="C24" s="24">
        <v>0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4">
        <v>88</v>
      </c>
    </row>
    <row r="29" spans="1:3" x14ac:dyDescent="0.3">
      <c r="A29" s="179" t="s">
        <v>975</v>
      </c>
      <c r="B29" s="13" t="s">
        <v>976</v>
      </c>
      <c r="C29" s="24">
        <v>2</v>
      </c>
    </row>
    <row r="30" spans="1:3" x14ac:dyDescent="0.3">
      <c r="A30" s="180"/>
      <c r="B30" s="13" t="s">
        <v>977</v>
      </c>
      <c r="C30" s="24">
        <v>23</v>
      </c>
    </row>
    <row r="31" spans="1:3" x14ac:dyDescent="0.3">
      <c r="A31" s="180"/>
      <c r="B31" s="13" t="s">
        <v>978</v>
      </c>
      <c r="C31" s="24">
        <v>0</v>
      </c>
    </row>
    <row r="32" spans="1:3" x14ac:dyDescent="0.3">
      <c r="A32" s="181"/>
      <c r="B32" s="13" t="s">
        <v>979</v>
      </c>
      <c r="C32" s="24">
        <v>2</v>
      </c>
    </row>
    <row r="33" spans="1:3" x14ac:dyDescent="0.3">
      <c r="A33" s="12" t="s">
        <v>980</v>
      </c>
      <c r="B33" s="17"/>
      <c r="C33" s="24">
        <v>0</v>
      </c>
    </row>
    <row r="34" spans="1:3" x14ac:dyDescent="0.3">
      <c r="A34" s="12" t="s">
        <v>981</v>
      </c>
      <c r="B34" s="17"/>
      <c r="C34" s="24">
        <v>28</v>
      </c>
    </row>
    <row r="35" spans="1:3" x14ac:dyDescent="0.3">
      <c r="A35" s="12" t="s">
        <v>982</v>
      </c>
      <c r="B35" s="17"/>
      <c r="C35" s="24">
        <v>11</v>
      </c>
    </row>
    <row r="36" spans="1:3" x14ac:dyDescent="0.3">
      <c r="A36" s="12" t="s">
        <v>983</v>
      </c>
      <c r="B36" s="17"/>
      <c r="C36" s="24">
        <v>0</v>
      </c>
    </row>
    <row r="37" spans="1:3" x14ac:dyDescent="0.3">
      <c r="A37" s="12" t="s">
        <v>984</v>
      </c>
      <c r="B37" s="17"/>
      <c r="C37" s="24">
        <v>3</v>
      </c>
    </row>
    <row r="38" spans="1:3" x14ac:dyDescent="0.3">
      <c r="A38" s="12" t="s">
        <v>985</v>
      </c>
      <c r="B38" s="17"/>
      <c r="C38" s="24">
        <v>5</v>
      </c>
    </row>
    <row r="39" spans="1:3" x14ac:dyDescent="0.3">
      <c r="A39" s="12" t="s">
        <v>972</v>
      </c>
      <c r="B39" s="17"/>
      <c r="C39" s="24">
        <v>10</v>
      </c>
    </row>
    <row r="40" spans="1:3" x14ac:dyDescent="0.3">
      <c r="A40" s="179" t="s">
        <v>986</v>
      </c>
      <c r="B40" s="13" t="s">
        <v>987</v>
      </c>
      <c r="C40" s="24">
        <v>25</v>
      </c>
    </row>
    <row r="41" spans="1:3" x14ac:dyDescent="0.3">
      <c r="A41" s="180"/>
      <c r="B41" s="13" t="s">
        <v>988</v>
      </c>
      <c r="C41" s="24">
        <v>4</v>
      </c>
    </row>
    <row r="42" spans="1:3" x14ac:dyDescent="0.3">
      <c r="A42" s="180"/>
      <c r="B42" s="13" t="s">
        <v>989</v>
      </c>
      <c r="C42" s="24">
        <v>0</v>
      </c>
    </row>
    <row r="43" spans="1:3" x14ac:dyDescent="0.3">
      <c r="A43" s="180"/>
      <c r="B43" s="13" t="s">
        <v>990</v>
      </c>
      <c r="C43" s="24">
        <v>0</v>
      </c>
    </row>
    <row r="44" spans="1:3" x14ac:dyDescent="0.3">
      <c r="A44" s="181"/>
      <c r="B44" s="13" t="s">
        <v>991</v>
      </c>
      <c r="C44" s="24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4">
        <v>16</v>
      </c>
    </row>
    <row r="49" spans="1:3" x14ac:dyDescent="0.3">
      <c r="A49" s="179" t="s">
        <v>76</v>
      </c>
      <c r="B49" s="13" t="s">
        <v>993</v>
      </c>
      <c r="C49" s="24">
        <v>13</v>
      </c>
    </row>
    <row r="50" spans="1:3" x14ac:dyDescent="0.3">
      <c r="A50" s="181"/>
      <c r="B50" s="13" t="s">
        <v>994</v>
      </c>
      <c r="C50" s="24">
        <v>93</v>
      </c>
    </row>
    <row r="51" spans="1:3" x14ac:dyDescent="0.3">
      <c r="A51" s="179" t="s">
        <v>995</v>
      </c>
      <c r="B51" s="13" t="s">
        <v>996</v>
      </c>
      <c r="C51" s="24">
        <v>0</v>
      </c>
    </row>
    <row r="52" spans="1:3" x14ac:dyDescent="0.3">
      <c r="A52" s="181"/>
      <c r="B52" s="13" t="s">
        <v>997</v>
      </c>
      <c r="C52" s="24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9" t="s">
        <v>240</v>
      </c>
      <c r="B56" s="13" t="s">
        <v>15</v>
      </c>
      <c r="C56" s="24">
        <v>854</v>
      </c>
    </row>
    <row r="57" spans="1:3" x14ac:dyDescent="0.3">
      <c r="A57" s="180"/>
      <c r="B57" s="13" t="s">
        <v>999</v>
      </c>
      <c r="C57" s="24">
        <v>168</v>
      </c>
    </row>
    <row r="58" spans="1:3" x14ac:dyDescent="0.3">
      <c r="A58" s="180"/>
      <c r="B58" s="13" t="s">
        <v>1000</v>
      </c>
      <c r="C58" s="24">
        <v>69</v>
      </c>
    </row>
    <row r="59" spans="1:3" x14ac:dyDescent="0.3">
      <c r="A59" s="180"/>
      <c r="B59" s="13" t="s">
        <v>1001</v>
      </c>
      <c r="C59" s="24">
        <v>603</v>
      </c>
    </row>
    <row r="60" spans="1:3" x14ac:dyDescent="0.3">
      <c r="A60" s="181"/>
      <c r="B60" s="13" t="s">
        <v>1002</v>
      </c>
      <c r="C60" s="24">
        <v>14</v>
      </c>
    </row>
    <row r="61" spans="1:3" x14ac:dyDescent="0.3">
      <c r="A61" s="179" t="s">
        <v>1003</v>
      </c>
      <c r="B61" s="13" t="s">
        <v>1004</v>
      </c>
      <c r="C61" s="24">
        <v>283</v>
      </c>
    </row>
    <row r="62" spans="1:3" x14ac:dyDescent="0.3">
      <c r="A62" s="180"/>
      <c r="B62" s="13" t="s">
        <v>1005</v>
      </c>
      <c r="C62" s="24">
        <v>55</v>
      </c>
    </row>
    <row r="63" spans="1:3" x14ac:dyDescent="0.3">
      <c r="A63" s="180"/>
      <c r="B63" s="13" t="s">
        <v>1006</v>
      </c>
      <c r="C63" s="24">
        <v>9</v>
      </c>
    </row>
    <row r="64" spans="1:3" x14ac:dyDescent="0.3">
      <c r="A64" s="180"/>
      <c r="B64" s="13" t="s">
        <v>1007</v>
      </c>
      <c r="C64" s="24">
        <v>112</v>
      </c>
    </row>
    <row r="65" spans="1:3" x14ac:dyDescent="0.3">
      <c r="A65" s="181"/>
      <c r="B65" s="13" t="s">
        <v>1002</v>
      </c>
      <c r="C65" s="24">
        <v>163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4">
        <v>290</v>
      </c>
    </row>
    <row r="70" spans="1:3" ht="20.399999999999999" x14ac:dyDescent="0.3">
      <c r="A70" s="12" t="s">
        <v>1010</v>
      </c>
      <c r="B70" s="17"/>
      <c r="C70" s="24">
        <v>0</v>
      </c>
    </row>
    <row r="71" spans="1:3" x14ac:dyDescent="0.3">
      <c r="A71" s="12" t="s">
        <v>1011</v>
      </c>
      <c r="B71" s="17"/>
      <c r="C71" s="24">
        <v>907</v>
      </c>
    </row>
    <row r="72" spans="1:3" x14ac:dyDescent="0.3">
      <c r="A72" s="179" t="s">
        <v>1012</v>
      </c>
      <c r="B72" s="13" t="s">
        <v>1013</v>
      </c>
      <c r="C72" s="24">
        <v>0</v>
      </c>
    </row>
    <row r="73" spans="1:3" x14ac:dyDescent="0.3">
      <c r="A73" s="181"/>
      <c r="B73" s="13" t="s">
        <v>1014</v>
      </c>
      <c r="C73" s="24">
        <v>16</v>
      </c>
    </row>
    <row r="74" spans="1:3" x14ac:dyDescent="0.3">
      <c r="A74" s="12" t="s">
        <v>1015</v>
      </c>
      <c r="B74" s="17"/>
      <c r="C74" s="24">
        <v>0</v>
      </c>
    </row>
    <row r="75" spans="1:3" x14ac:dyDescent="0.3">
      <c r="A75" s="12" t="s">
        <v>1016</v>
      </c>
      <c r="B75" s="17"/>
      <c r="C75" s="24">
        <v>11</v>
      </c>
    </row>
    <row r="76" spans="1:3" ht="20.399999999999999" x14ac:dyDescent="0.3">
      <c r="A76" s="12" t="s">
        <v>1017</v>
      </c>
      <c r="B76" s="17"/>
      <c r="C76" s="24">
        <v>0</v>
      </c>
    </row>
    <row r="77" spans="1:3" x14ac:dyDescent="0.3">
      <c r="A77" s="12" t="s">
        <v>1018</v>
      </c>
      <c r="B77" s="17"/>
      <c r="C77" s="24">
        <v>20</v>
      </c>
    </row>
    <row r="78" spans="1:3" x14ac:dyDescent="0.3">
      <c r="A78" s="12" t="s">
        <v>1019</v>
      </c>
      <c r="B78" s="17"/>
      <c r="C78" s="24">
        <v>0</v>
      </c>
    </row>
    <row r="79" spans="1:3" x14ac:dyDescent="0.3">
      <c r="A79" s="12" t="s">
        <v>1020</v>
      </c>
      <c r="B79" s="17"/>
      <c r="C79" s="24">
        <v>0</v>
      </c>
    </row>
  </sheetData>
  <sheetProtection algorithmName="SHA-512" hashValue="hV5xZZIfGygN4NsUmkqy4T/T6dRvA9i+vRMgzHtr0H2wPOJYYb0KpOP+nAybUeLi5RLZoO1EcBeXU6LNY9gXVA==" saltValue="zbXS/C9rom93dABuW+VJR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5" t="s">
        <v>1023</v>
      </c>
      <c r="B5" s="39" t="s">
        <v>1024</v>
      </c>
      <c r="C5" s="40">
        <v>16</v>
      </c>
    </row>
    <row r="6" spans="1:3" x14ac:dyDescent="0.3">
      <c r="A6" s="196"/>
      <c r="B6" s="39" t="s">
        <v>299</v>
      </c>
      <c r="C6" s="40">
        <v>88</v>
      </c>
    </row>
    <row r="7" spans="1:3" x14ac:dyDescent="0.3">
      <c r="A7" s="196"/>
      <c r="B7" s="39" t="s">
        <v>1025</v>
      </c>
      <c r="C7" s="40">
        <v>22</v>
      </c>
    </row>
    <row r="8" spans="1:3" x14ac:dyDescent="0.3">
      <c r="A8" s="196"/>
      <c r="B8" s="39" t="s">
        <v>1026</v>
      </c>
      <c r="C8" s="40">
        <v>1</v>
      </c>
    </row>
    <row r="9" spans="1:3" x14ac:dyDescent="0.3">
      <c r="A9" s="196"/>
      <c r="B9" s="39" t="s">
        <v>1027</v>
      </c>
      <c r="C9" s="40">
        <v>2</v>
      </c>
    </row>
    <row r="10" spans="1:3" x14ac:dyDescent="0.3">
      <c r="A10" s="196"/>
      <c r="B10" s="39" t="s">
        <v>1028</v>
      </c>
      <c r="C10" s="40">
        <v>1</v>
      </c>
    </row>
    <row r="11" spans="1:3" x14ac:dyDescent="0.3">
      <c r="A11" s="197"/>
      <c r="B11" s="39" t="s">
        <v>1029</v>
      </c>
      <c r="C11" s="23"/>
    </row>
    <row r="12" spans="1:3" x14ac:dyDescent="0.3">
      <c r="A12" s="195" t="s">
        <v>1030</v>
      </c>
      <c r="B12" s="39" t="s">
        <v>60</v>
      </c>
      <c r="C12" s="40">
        <v>109</v>
      </c>
    </row>
    <row r="13" spans="1:3" x14ac:dyDescent="0.3">
      <c r="A13" s="196"/>
      <c r="B13" s="39" t="s">
        <v>1031</v>
      </c>
      <c r="C13" s="40">
        <v>28</v>
      </c>
    </row>
    <row r="14" spans="1:3" x14ac:dyDescent="0.3">
      <c r="A14" s="196"/>
      <c r="B14" s="39" t="s">
        <v>1032</v>
      </c>
      <c r="C14" s="40">
        <v>10</v>
      </c>
    </row>
    <row r="15" spans="1:3" x14ac:dyDescent="0.3">
      <c r="A15" s="197"/>
      <c r="B15" s="39" t="s">
        <v>1033</v>
      </c>
      <c r="C15" s="40">
        <v>15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2</v>
      </c>
    </row>
    <row r="20" spans="1:3" x14ac:dyDescent="0.3">
      <c r="A20" s="38" t="s">
        <v>1036</v>
      </c>
      <c r="B20" s="41"/>
      <c r="C20" s="40">
        <v>5</v>
      </c>
    </row>
    <row r="21" spans="1:3" x14ac:dyDescent="0.3">
      <c r="A21" s="38" t="s">
        <v>1037</v>
      </c>
      <c r="B21" s="41"/>
      <c r="C21" s="40">
        <v>2</v>
      </c>
    </row>
    <row r="22" spans="1:3" x14ac:dyDescent="0.3">
      <c r="A22" s="38" t="s">
        <v>1038</v>
      </c>
      <c r="B22" s="41"/>
      <c r="C22" s="40">
        <v>0</v>
      </c>
    </row>
    <row r="23" spans="1:3" x14ac:dyDescent="0.3">
      <c r="A23" s="38" t="s">
        <v>1039</v>
      </c>
      <c r="B23" s="41"/>
      <c r="C23" s="40">
        <v>83</v>
      </c>
    </row>
    <row r="24" spans="1:3" x14ac:dyDescent="0.3">
      <c r="A24" s="38" t="s">
        <v>1040</v>
      </c>
      <c r="B24" s="41"/>
      <c r="C24" s="40">
        <v>25</v>
      </c>
    </row>
    <row r="25" spans="1:3" x14ac:dyDescent="0.3">
      <c r="A25" s="38" t="s">
        <v>1041</v>
      </c>
      <c r="B25" s="41"/>
      <c r="C25" s="40">
        <v>25</v>
      </c>
    </row>
    <row r="26" spans="1:3" x14ac:dyDescent="0.3">
      <c r="A26" s="38" t="s">
        <v>1042</v>
      </c>
      <c r="B26" s="41"/>
      <c r="C26" s="40">
        <v>2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27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23"/>
    </row>
    <row r="33" spans="1:6" x14ac:dyDescent="0.3">
      <c r="A33" s="38" t="s">
        <v>1047</v>
      </c>
      <c r="B33" s="41"/>
      <c r="C33" s="40">
        <v>3</v>
      </c>
    </row>
    <row r="34" spans="1:6" x14ac:dyDescent="0.3">
      <c r="A34" s="38" t="s">
        <v>1048</v>
      </c>
      <c r="B34" s="41"/>
      <c r="C34" s="40">
        <v>9</v>
      </c>
    </row>
    <row r="35" spans="1:6" x14ac:dyDescent="0.3">
      <c r="A35" s="38" t="s">
        <v>1049</v>
      </c>
      <c r="B35" s="41"/>
      <c r="C35" s="40">
        <v>9</v>
      </c>
    </row>
    <row r="36" spans="1:6" x14ac:dyDescent="0.3">
      <c r="A36" s="38" t="s">
        <v>1050</v>
      </c>
      <c r="B36" s="41"/>
      <c r="C36" s="40">
        <v>2</v>
      </c>
    </row>
    <row r="37" spans="1:6" x14ac:dyDescent="0.3">
      <c r="A37" s="38" t="s">
        <v>1051</v>
      </c>
      <c r="B37" s="41"/>
      <c r="C37" s="40">
        <v>6</v>
      </c>
    </row>
    <row r="38" spans="1:6" x14ac:dyDescent="0.3">
      <c r="A38" s="38" t="s">
        <v>1052</v>
      </c>
      <c r="B38" s="41"/>
      <c r="C38" s="23"/>
    </row>
    <row r="39" spans="1:6" x14ac:dyDescent="0.3">
      <c r="A39" s="38" t="s">
        <v>1053</v>
      </c>
      <c r="B39" s="41"/>
      <c r="C39" s="40">
        <v>1</v>
      </c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10</v>
      </c>
    </row>
    <row r="44" spans="1:6" x14ac:dyDescent="0.3">
      <c r="A44" s="38" t="s">
        <v>109</v>
      </c>
      <c r="B44" s="41"/>
      <c r="C44" s="40">
        <v>7</v>
      </c>
    </row>
    <row r="45" spans="1:6" x14ac:dyDescent="0.3">
      <c r="A45" s="38" t="s">
        <v>1055</v>
      </c>
      <c r="B45" s="41"/>
      <c r="C45" s="23"/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8" t="s">
        <v>954</v>
      </c>
      <c r="B48" s="44" t="s">
        <v>1058</v>
      </c>
      <c r="C48" s="18"/>
      <c r="D48" s="18"/>
      <c r="E48" s="18"/>
      <c r="F48" s="23"/>
    </row>
    <row r="49" spans="1:6" x14ac:dyDescent="0.3">
      <c r="A49" s="199"/>
      <c r="B49" s="44" t="s">
        <v>1059</v>
      </c>
      <c r="C49" s="18"/>
      <c r="D49" s="18"/>
      <c r="E49" s="18"/>
      <c r="F49" s="23"/>
    </row>
    <row r="50" spans="1:6" x14ac:dyDescent="0.3">
      <c r="A50" s="199"/>
      <c r="B50" s="44" t="s">
        <v>1060</v>
      </c>
      <c r="C50" s="45">
        <v>0</v>
      </c>
      <c r="D50" s="45">
        <v>0</v>
      </c>
      <c r="E50" s="45">
        <v>1</v>
      </c>
      <c r="F50" s="40">
        <v>0</v>
      </c>
    </row>
    <row r="51" spans="1:6" x14ac:dyDescent="0.3">
      <c r="A51" s="199"/>
      <c r="B51" s="44" t="s">
        <v>1061</v>
      </c>
      <c r="C51" s="18"/>
      <c r="D51" s="18"/>
      <c r="E51" s="18"/>
      <c r="F51" s="23"/>
    </row>
    <row r="52" spans="1:6" x14ac:dyDescent="0.3">
      <c r="A52" s="199"/>
      <c r="B52" s="44" t="s">
        <v>329</v>
      </c>
      <c r="C52" s="45">
        <v>11</v>
      </c>
      <c r="D52" s="45">
        <v>20</v>
      </c>
      <c r="E52" s="45">
        <v>1</v>
      </c>
      <c r="F52" s="40">
        <v>3</v>
      </c>
    </row>
    <row r="53" spans="1:6" x14ac:dyDescent="0.3">
      <c r="A53" s="199"/>
      <c r="B53" s="44" t="s">
        <v>1062</v>
      </c>
      <c r="C53" s="45">
        <v>114</v>
      </c>
      <c r="D53" s="45">
        <v>43</v>
      </c>
      <c r="E53" s="45">
        <v>2</v>
      </c>
      <c r="F53" s="40">
        <v>12</v>
      </c>
    </row>
    <row r="54" spans="1:6" x14ac:dyDescent="0.3">
      <c r="A54" s="199"/>
      <c r="B54" s="44" t="s">
        <v>1063</v>
      </c>
      <c r="C54" s="45">
        <v>7</v>
      </c>
      <c r="D54" s="45">
        <v>7</v>
      </c>
      <c r="E54" s="45">
        <v>1</v>
      </c>
      <c r="F54" s="40">
        <v>3</v>
      </c>
    </row>
    <row r="55" spans="1:6" x14ac:dyDescent="0.3">
      <c r="A55" s="199"/>
      <c r="B55" s="44" t="s">
        <v>1064</v>
      </c>
      <c r="C55" s="45">
        <v>1</v>
      </c>
      <c r="D55" s="45">
        <v>0</v>
      </c>
      <c r="E55" s="45">
        <v>0</v>
      </c>
      <c r="F55" s="40">
        <v>0</v>
      </c>
    </row>
    <row r="56" spans="1:6" x14ac:dyDescent="0.3">
      <c r="A56" s="199"/>
      <c r="B56" s="44" t="s">
        <v>1065</v>
      </c>
      <c r="C56" s="18"/>
      <c r="D56" s="18"/>
      <c r="E56" s="18"/>
      <c r="F56" s="23"/>
    </row>
    <row r="57" spans="1:6" x14ac:dyDescent="0.3">
      <c r="A57" s="199"/>
      <c r="B57" s="44" t="s">
        <v>1066</v>
      </c>
      <c r="C57" s="45">
        <v>6</v>
      </c>
      <c r="D57" s="45">
        <v>8</v>
      </c>
      <c r="E57" s="45">
        <v>1</v>
      </c>
      <c r="F57" s="40">
        <v>2</v>
      </c>
    </row>
    <row r="58" spans="1:6" x14ac:dyDescent="0.3">
      <c r="A58" s="199"/>
      <c r="B58" s="44" t="s">
        <v>1067</v>
      </c>
      <c r="C58" s="18"/>
      <c r="D58" s="18"/>
      <c r="E58" s="18"/>
      <c r="F58" s="23"/>
    </row>
    <row r="59" spans="1:6" x14ac:dyDescent="0.3">
      <c r="A59" s="199"/>
      <c r="B59" s="44" t="s">
        <v>1068</v>
      </c>
      <c r="C59" s="45">
        <v>0</v>
      </c>
      <c r="D59" s="45">
        <v>2</v>
      </c>
      <c r="E59" s="45">
        <v>0</v>
      </c>
      <c r="F59" s="40">
        <v>1</v>
      </c>
    </row>
    <row r="60" spans="1:6" x14ac:dyDescent="0.3">
      <c r="A60" s="199"/>
      <c r="B60" s="44" t="s">
        <v>400</v>
      </c>
      <c r="C60" s="18"/>
      <c r="D60" s="18"/>
      <c r="E60" s="18"/>
      <c r="F60" s="23"/>
    </row>
    <row r="61" spans="1:6" x14ac:dyDescent="0.3">
      <c r="A61" s="199"/>
      <c r="B61" s="44" t="s">
        <v>1069</v>
      </c>
      <c r="C61" s="18"/>
      <c r="D61" s="18"/>
      <c r="E61" s="18"/>
      <c r="F61" s="23"/>
    </row>
    <row r="62" spans="1:6" x14ac:dyDescent="0.3">
      <c r="A62" s="199"/>
      <c r="B62" s="44" t="s">
        <v>1070</v>
      </c>
      <c r="C62" s="18"/>
      <c r="D62" s="18"/>
      <c r="E62" s="18"/>
      <c r="F62" s="23"/>
    </row>
    <row r="63" spans="1:6" x14ac:dyDescent="0.3">
      <c r="A63" s="199"/>
      <c r="B63" s="44" t="s">
        <v>1071</v>
      </c>
      <c r="C63" s="18"/>
      <c r="D63" s="18"/>
      <c r="E63" s="18"/>
      <c r="F63" s="23"/>
    </row>
    <row r="64" spans="1:6" x14ac:dyDescent="0.3">
      <c r="A64" s="199"/>
      <c r="B64" s="44" t="s">
        <v>1072</v>
      </c>
      <c r="C64" s="45">
        <v>17</v>
      </c>
      <c r="D64" s="45">
        <v>16</v>
      </c>
      <c r="E64" s="45">
        <v>3</v>
      </c>
      <c r="F64" s="40">
        <v>9</v>
      </c>
    </row>
    <row r="65" spans="1:6" x14ac:dyDescent="0.3">
      <c r="A65" s="199"/>
      <c r="B65" s="44" t="s">
        <v>1073</v>
      </c>
      <c r="C65" s="18"/>
      <c r="D65" s="18"/>
      <c r="E65" s="18"/>
      <c r="F65" s="23"/>
    </row>
    <row r="66" spans="1:6" x14ac:dyDescent="0.3">
      <c r="A66" s="200"/>
      <c r="B66" s="44" t="s">
        <v>1074</v>
      </c>
      <c r="C66" s="18"/>
      <c r="D66" s="18"/>
      <c r="E66" s="18"/>
      <c r="F66" s="23"/>
    </row>
    <row r="67" spans="1:6" x14ac:dyDescent="0.3">
      <c r="A67" s="193" t="s">
        <v>1075</v>
      </c>
      <c r="B67" s="194"/>
      <c r="C67" s="46">
        <v>156</v>
      </c>
      <c r="D67" s="46">
        <v>96</v>
      </c>
      <c r="E67" s="46">
        <v>9</v>
      </c>
      <c r="F67" s="46">
        <v>30</v>
      </c>
    </row>
    <row r="68" spans="1:6" x14ac:dyDescent="0.3">
      <c r="A68" s="198" t="s">
        <v>969</v>
      </c>
      <c r="B68" s="44" t="s">
        <v>1076</v>
      </c>
      <c r="C68" s="18"/>
      <c r="D68" s="18"/>
      <c r="E68" s="18"/>
      <c r="F68" s="23"/>
    </row>
    <row r="69" spans="1:6" x14ac:dyDescent="0.3">
      <c r="A69" s="199"/>
      <c r="B69" s="44" t="s">
        <v>1077</v>
      </c>
      <c r="C69" s="18"/>
      <c r="D69" s="18"/>
      <c r="E69" s="18"/>
      <c r="F69" s="23"/>
    </row>
    <row r="70" spans="1:6" x14ac:dyDescent="0.3">
      <c r="A70" s="200"/>
      <c r="B70" s="44" t="s">
        <v>106</v>
      </c>
      <c r="C70" s="45">
        <v>2</v>
      </c>
      <c r="D70" s="45">
        <v>0</v>
      </c>
      <c r="E70" s="45">
        <v>0</v>
      </c>
      <c r="F70" s="40">
        <v>0</v>
      </c>
    </row>
    <row r="71" spans="1:6" x14ac:dyDescent="0.3">
      <c r="A71" s="193" t="s">
        <v>1078</v>
      </c>
      <c r="B71" s="194"/>
      <c r="C71" s="46">
        <v>2</v>
      </c>
      <c r="D71" s="46">
        <v>0</v>
      </c>
      <c r="E71" s="46">
        <v>0</v>
      </c>
      <c r="F71" s="46">
        <v>0</v>
      </c>
    </row>
  </sheetData>
  <sheetProtection algorithmName="SHA-512" hashValue="C3cE75thZRiFogWXPhuyGsa/0H/Qd6eNRGhOHzobEuarRuPl/DGXpSEmxOhVafKr1DzX7pYr0LjyvWR3QwQGww==" saltValue="K+pa1uq35pzUVbHY1lZRq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6" t="s">
        <v>1081</v>
      </c>
      <c r="B5" s="13" t="s">
        <v>1082</v>
      </c>
      <c r="C5" s="24">
        <v>1064</v>
      </c>
    </row>
    <row r="6" spans="1:3" x14ac:dyDescent="0.3">
      <c r="A6" s="187"/>
      <c r="B6" s="13" t="s">
        <v>1024</v>
      </c>
      <c r="C6" s="24">
        <v>262</v>
      </c>
    </row>
    <row r="7" spans="1:3" x14ac:dyDescent="0.3">
      <c r="A7" s="187"/>
      <c r="B7" s="13" t="s">
        <v>1083</v>
      </c>
      <c r="C7" s="24">
        <v>1307</v>
      </c>
    </row>
    <row r="8" spans="1:3" x14ac:dyDescent="0.3">
      <c r="A8" s="187"/>
      <c r="B8" s="13" t="s">
        <v>1084</v>
      </c>
      <c r="C8" s="24">
        <v>151</v>
      </c>
    </row>
    <row r="9" spans="1:3" x14ac:dyDescent="0.3">
      <c r="A9" s="187"/>
      <c r="B9" s="13" t="s">
        <v>1026</v>
      </c>
      <c r="C9" s="24">
        <v>5</v>
      </c>
    </row>
    <row r="10" spans="1:3" x14ac:dyDescent="0.3">
      <c r="A10" s="187"/>
      <c r="B10" s="13" t="s">
        <v>1027</v>
      </c>
      <c r="C10" s="24">
        <v>2</v>
      </c>
    </row>
    <row r="11" spans="1:3" x14ac:dyDescent="0.3">
      <c r="A11" s="187"/>
      <c r="B11" s="13" t="s">
        <v>1085</v>
      </c>
      <c r="C11" s="24">
        <v>0</v>
      </c>
    </row>
    <row r="12" spans="1:3" x14ac:dyDescent="0.3">
      <c r="A12" s="188"/>
      <c r="B12" s="13" t="s">
        <v>1086</v>
      </c>
      <c r="C12" s="24">
        <v>2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4">
        <v>984</v>
      </c>
    </row>
    <row r="17" spans="1:3" x14ac:dyDescent="0.3">
      <c r="A17" s="22" t="s">
        <v>1089</v>
      </c>
      <c r="B17" s="17"/>
      <c r="C17" s="24">
        <v>126</v>
      </c>
    </row>
    <row r="18" spans="1:3" x14ac:dyDescent="0.3">
      <c r="A18" s="22" t="s">
        <v>1090</v>
      </c>
      <c r="B18" s="17"/>
      <c r="C18" s="24">
        <v>457</v>
      </c>
    </row>
    <row r="19" spans="1:3" x14ac:dyDescent="0.3">
      <c r="A19" s="22" t="s">
        <v>1091</v>
      </c>
      <c r="B19" s="17"/>
      <c r="C19" s="24">
        <v>89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4">
        <v>1</v>
      </c>
    </row>
    <row r="24" spans="1:3" x14ac:dyDescent="0.3">
      <c r="A24" s="22" t="s">
        <v>1094</v>
      </c>
      <c r="B24" s="17"/>
      <c r="C24" s="24">
        <v>15</v>
      </c>
    </row>
    <row r="25" spans="1:3" x14ac:dyDescent="0.3">
      <c r="A25" s="22" t="s">
        <v>1095</v>
      </c>
      <c r="B25" s="17"/>
      <c r="C25" s="24">
        <v>0</v>
      </c>
    </row>
    <row r="26" spans="1:3" x14ac:dyDescent="0.3">
      <c r="A26" s="22" t="s">
        <v>1096</v>
      </c>
      <c r="B26" s="17"/>
      <c r="C26" s="24">
        <v>0</v>
      </c>
    </row>
    <row r="27" spans="1:3" x14ac:dyDescent="0.3">
      <c r="A27" s="22" t="s">
        <v>1097</v>
      </c>
      <c r="B27" s="17"/>
      <c r="C27" s="24">
        <v>1</v>
      </c>
    </row>
    <row r="28" spans="1:3" x14ac:dyDescent="0.3">
      <c r="A28" s="22" t="s">
        <v>1098</v>
      </c>
      <c r="B28" s="17"/>
      <c r="C28" s="24">
        <v>7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4">
        <v>0</v>
      </c>
    </row>
    <row r="33" spans="1:3" x14ac:dyDescent="0.3">
      <c r="A33" s="22" t="s">
        <v>1101</v>
      </c>
      <c r="B33" s="17"/>
      <c r="C33" s="24">
        <v>0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4">
        <v>23</v>
      </c>
    </row>
    <row r="38" spans="1:3" x14ac:dyDescent="0.3">
      <c r="A38" s="22" t="s">
        <v>1103</v>
      </c>
      <c r="B38" s="17"/>
      <c r="C38" s="24">
        <v>92</v>
      </c>
    </row>
    <row r="39" spans="1:3" x14ac:dyDescent="0.3">
      <c r="A39" s="22" t="s">
        <v>1104</v>
      </c>
      <c r="B39" s="17"/>
      <c r="C39" s="24">
        <v>519</v>
      </c>
    </row>
    <row r="40" spans="1:3" x14ac:dyDescent="0.3">
      <c r="A40" s="22" t="s">
        <v>1105</v>
      </c>
      <c r="B40" s="17"/>
      <c r="C40" s="24">
        <v>127</v>
      </c>
    </row>
    <row r="41" spans="1:3" x14ac:dyDescent="0.3">
      <c r="A41" s="22" t="s">
        <v>1106</v>
      </c>
      <c r="B41" s="17"/>
      <c r="C41" s="24">
        <v>207</v>
      </c>
    </row>
    <row r="42" spans="1:3" x14ac:dyDescent="0.3">
      <c r="A42" s="22" t="s">
        <v>1107</v>
      </c>
      <c r="B42" s="17"/>
      <c r="C42" s="24">
        <v>111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4">
        <v>3</v>
      </c>
    </row>
    <row r="47" spans="1:3" x14ac:dyDescent="0.3">
      <c r="A47" s="22" t="s">
        <v>1110</v>
      </c>
      <c r="B47" s="17"/>
      <c r="C47" s="24">
        <v>1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6" t="s">
        <v>1112</v>
      </c>
      <c r="B51" s="13" t="s">
        <v>1113</v>
      </c>
      <c r="C51" s="24">
        <v>183</v>
      </c>
    </row>
    <row r="52" spans="1:6" x14ac:dyDescent="0.3">
      <c r="A52" s="187"/>
      <c r="B52" s="13" t="s">
        <v>1114</v>
      </c>
      <c r="C52" s="24">
        <v>345</v>
      </c>
    </row>
    <row r="53" spans="1:6" x14ac:dyDescent="0.3">
      <c r="A53" s="187"/>
      <c r="B53" s="13" t="s">
        <v>1115</v>
      </c>
      <c r="C53" s="24">
        <v>123</v>
      </c>
    </row>
    <row r="54" spans="1:6" x14ac:dyDescent="0.3">
      <c r="A54" s="188"/>
      <c r="B54" s="13" t="s">
        <v>1116</v>
      </c>
      <c r="C54" s="24">
        <v>0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4">
        <v>15</v>
      </c>
    </row>
    <row r="59" spans="1:6" x14ac:dyDescent="0.3">
      <c r="A59" s="22" t="s">
        <v>109</v>
      </c>
      <c r="B59" s="17"/>
      <c r="C59" s="24">
        <v>10</v>
      </c>
    </row>
    <row r="60" spans="1:6" x14ac:dyDescent="0.3">
      <c r="A60" s="22" t="s">
        <v>1055</v>
      </c>
      <c r="B60" s="17"/>
      <c r="C60" s="24">
        <v>5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6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3">
      <c r="A64" s="187"/>
      <c r="B64" s="13" t="s">
        <v>1059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3">
      <c r="A65" s="187"/>
      <c r="B65" s="13" t="s">
        <v>1060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3">
      <c r="A66" s="187"/>
      <c r="B66" s="13" t="s">
        <v>1061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3">
      <c r="A67" s="187"/>
      <c r="B67" s="13" t="s">
        <v>329</v>
      </c>
      <c r="C67" s="14">
        <v>74</v>
      </c>
      <c r="D67" s="14">
        <v>27</v>
      </c>
      <c r="E67" s="14">
        <v>18</v>
      </c>
      <c r="F67" s="24">
        <v>6</v>
      </c>
    </row>
    <row r="68" spans="1:6" x14ac:dyDescent="0.3">
      <c r="A68" s="187"/>
      <c r="B68" s="13" t="s">
        <v>1117</v>
      </c>
      <c r="C68" s="14">
        <v>1305</v>
      </c>
      <c r="D68" s="14">
        <v>373</v>
      </c>
      <c r="E68" s="14">
        <v>55</v>
      </c>
      <c r="F68" s="24">
        <v>198</v>
      </c>
    </row>
    <row r="69" spans="1:6" x14ac:dyDescent="0.3">
      <c r="A69" s="187"/>
      <c r="B69" s="13" t="s">
        <v>1118</v>
      </c>
      <c r="C69" s="14">
        <v>27</v>
      </c>
      <c r="D69" s="14">
        <v>13</v>
      </c>
      <c r="E69" s="14">
        <v>11</v>
      </c>
      <c r="F69" s="24">
        <v>3</v>
      </c>
    </row>
    <row r="70" spans="1:6" x14ac:dyDescent="0.3">
      <c r="A70" s="187"/>
      <c r="B70" s="13" t="s">
        <v>1064</v>
      </c>
      <c r="C70" s="14">
        <v>6</v>
      </c>
      <c r="D70" s="14">
        <v>6</v>
      </c>
      <c r="E70" s="14">
        <v>1</v>
      </c>
      <c r="F70" s="24">
        <v>0</v>
      </c>
    </row>
    <row r="71" spans="1:6" x14ac:dyDescent="0.3">
      <c r="A71" s="187"/>
      <c r="B71" s="13" t="s">
        <v>1119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3">
      <c r="A72" s="187"/>
      <c r="B72" s="13" t="s">
        <v>1120</v>
      </c>
      <c r="C72" s="14">
        <v>292</v>
      </c>
      <c r="D72" s="14">
        <v>150</v>
      </c>
      <c r="E72" s="14">
        <v>111</v>
      </c>
      <c r="F72" s="24">
        <v>20</v>
      </c>
    </row>
    <row r="73" spans="1:6" x14ac:dyDescent="0.3">
      <c r="A73" s="187"/>
      <c r="B73" s="13" t="s">
        <v>1121</v>
      </c>
      <c r="C73" s="14">
        <v>23</v>
      </c>
      <c r="D73" s="14">
        <v>20</v>
      </c>
      <c r="E73" s="14">
        <v>8</v>
      </c>
      <c r="F73" s="24">
        <v>2</v>
      </c>
    </row>
    <row r="74" spans="1:6" x14ac:dyDescent="0.3">
      <c r="A74" s="187"/>
      <c r="B74" s="13" t="s">
        <v>1068</v>
      </c>
      <c r="C74" s="14">
        <v>0</v>
      </c>
      <c r="D74" s="14">
        <v>0</v>
      </c>
      <c r="E74" s="14">
        <v>0</v>
      </c>
      <c r="F74" s="24">
        <v>0</v>
      </c>
    </row>
    <row r="75" spans="1:6" x14ac:dyDescent="0.3">
      <c r="A75" s="187"/>
      <c r="B75" s="13" t="s">
        <v>400</v>
      </c>
      <c r="C75" s="14">
        <v>2</v>
      </c>
      <c r="D75" s="14">
        <v>0</v>
      </c>
      <c r="E75" s="14">
        <v>0</v>
      </c>
      <c r="F75" s="24">
        <v>0</v>
      </c>
    </row>
    <row r="76" spans="1:6" x14ac:dyDescent="0.3">
      <c r="A76" s="187"/>
      <c r="B76" s="13" t="s">
        <v>1069</v>
      </c>
      <c r="C76" s="14">
        <v>8</v>
      </c>
      <c r="D76" s="14">
        <v>1</v>
      </c>
      <c r="E76" s="14">
        <v>1</v>
      </c>
      <c r="F76" s="24">
        <v>0</v>
      </c>
    </row>
    <row r="77" spans="1:6" x14ac:dyDescent="0.3">
      <c r="A77" s="187"/>
      <c r="B77" s="13" t="s">
        <v>1070</v>
      </c>
      <c r="C77" s="14">
        <v>9</v>
      </c>
      <c r="D77" s="14">
        <v>2</v>
      </c>
      <c r="E77" s="14">
        <v>0</v>
      </c>
      <c r="F77" s="24">
        <v>0</v>
      </c>
    </row>
    <row r="78" spans="1:6" x14ac:dyDescent="0.3">
      <c r="A78" s="187"/>
      <c r="B78" s="13" t="s">
        <v>1071</v>
      </c>
      <c r="C78" s="14">
        <v>0</v>
      </c>
      <c r="D78" s="14">
        <v>1</v>
      </c>
      <c r="E78" s="14">
        <v>1</v>
      </c>
      <c r="F78" s="24">
        <v>1</v>
      </c>
    </row>
    <row r="79" spans="1:6" x14ac:dyDescent="0.3">
      <c r="A79" s="187"/>
      <c r="B79" s="13" t="s">
        <v>1072</v>
      </c>
      <c r="C79" s="14">
        <v>296</v>
      </c>
      <c r="D79" s="14">
        <v>213</v>
      </c>
      <c r="E79" s="14">
        <v>33</v>
      </c>
      <c r="F79" s="24">
        <v>99</v>
      </c>
    </row>
    <row r="80" spans="1:6" x14ac:dyDescent="0.3">
      <c r="A80" s="187"/>
      <c r="B80" s="13" t="s">
        <v>1073</v>
      </c>
      <c r="C80" s="14">
        <v>0</v>
      </c>
      <c r="D80" s="14">
        <v>0</v>
      </c>
      <c r="E80" s="14">
        <v>0</v>
      </c>
      <c r="F80" s="24">
        <v>0</v>
      </c>
    </row>
    <row r="81" spans="1:6" x14ac:dyDescent="0.3">
      <c r="A81" s="188"/>
      <c r="B81" s="13" t="s">
        <v>1074</v>
      </c>
      <c r="C81" s="14">
        <v>0</v>
      </c>
      <c r="D81" s="14">
        <v>2</v>
      </c>
      <c r="E81" s="14">
        <v>0</v>
      </c>
      <c r="F81" s="24">
        <v>0</v>
      </c>
    </row>
    <row r="82" spans="1:6" x14ac:dyDescent="0.3">
      <c r="A82" s="201" t="s">
        <v>1075</v>
      </c>
      <c r="B82" s="202"/>
      <c r="C82" s="32">
        <v>2044</v>
      </c>
      <c r="D82" s="32">
        <v>808</v>
      </c>
      <c r="E82" s="32">
        <v>239</v>
      </c>
      <c r="F82" s="32">
        <v>329</v>
      </c>
    </row>
    <row r="83" spans="1:6" x14ac:dyDescent="0.3">
      <c r="A83" s="186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4">
        <v>0</v>
      </c>
    </row>
    <row r="84" spans="1:6" x14ac:dyDescent="0.3">
      <c r="A84" s="187"/>
      <c r="B84" s="13" t="s">
        <v>1077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3">
      <c r="A85" s="188"/>
      <c r="B85" s="13" t="s">
        <v>106</v>
      </c>
      <c r="C85" s="14">
        <v>81</v>
      </c>
      <c r="D85" s="14">
        <v>0</v>
      </c>
      <c r="E85" s="14">
        <v>0</v>
      </c>
      <c r="F85" s="24">
        <v>0</v>
      </c>
    </row>
    <row r="86" spans="1:6" x14ac:dyDescent="0.3">
      <c r="A86" s="201" t="s">
        <v>1123</v>
      </c>
      <c r="B86" s="202"/>
      <c r="C86" s="32">
        <v>81</v>
      </c>
      <c r="D86" s="32">
        <v>0</v>
      </c>
      <c r="E86" s="32">
        <v>0</v>
      </c>
      <c r="F86" s="32">
        <v>0</v>
      </c>
    </row>
  </sheetData>
  <sheetProtection algorithmName="SHA-512" hashValue="D3ZhcoVph58/w2/K2AzEAt+AhXmwPBp9xT3JMYIjYvCJ/0gBy7K39BmUVlyq4fmvKwGJ1wtitdgwJVpDfkqDog==" saltValue="hSgW1Wfy5ElLH+Lk4egba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4">
        <v>2</v>
      </c>
    </row>
    <row r="6" spans="1:3" x14ac:dyDescent="0.3">
      <c r="A6" s="12" t="s">
        <v>1127</v>
      </c>
      <c r="B6" s="17"/>
      <c r="C6" s="24">
        <v>336</v>
      </c>
    </row>
    <row r="7" spans="1:3" x14ac:dyDescent="0.3">
      <c r="A7" s="12" t="s">
        <v>1128</v>
      </c>
      <c r="B7" s="17"/>
      <c r="C7" s="24">
        <v>44</v>
      </c>
    </row>
    <row r="8" spans="1:3" x14ac:dyDescent="0.3">
      <c r="A8" s="12" t="s">
        <v>1129</v>
      </c>
      <c r="B8" s="17"/>
      <c r="C8" s="24">
        <v>0</v>
      </c>
    </row>
    <row r="9" spans="1:3" x14ac:dyDescent="0.3">
      <c r="A9" s="12" t="s">
        <v>1130</v>
      </c>
      <c r="B9" s="17"/>
      <c r="C9" s="24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4">
        <v>6</v>
      </c>
    </row>
    <row r="14" spans="1:3" x14ac:dyDescent="0.3">
      <c r="A14" s="12" t="s">
        <v>1127</v>
      </c>
      <c r="B14" s="17"/>
      <c r="C14" s="24">
        <v>70</v>
      </c>
    </row>
    <row r="15" spans="1:3" x14ac:dyDescent="0.3">
      <c r="A15" s="12" t="s">
        <v>1132</v>
      </c>
      <c r="B15" s="17"/>
      <c r="C15" s="24">
        <v>0</v>
      </c>
    </row>
    <row r="16" spans="1:3" x14ac:dyDescent="0.3">
      <c r="A16" s="12" t="s">
        <v>1129</v>
      </c>
      <c r="B16" s="17"/>
      <c r="C16" s="24">
        <v>0</v>
      </c>
    </row>
    <row r="17" spans="1:3" x14ac:dyDescent="0.3">
      <c r="A17" s="12" t="s">
        <v>1130</v>
      </c>
      <c r="B17" s="17"/>
      <c r="C17" s="24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4">
        <v>16</v>
      </c>
    </row>
    <row r="22" spans="1:3" x14ac:dyDescent="0.3">
      <c r="A22" s="12" t="s">
        <v>1134</v>
      </c>
      <c r="B22" s="17"/>
      <c r="C22" s="24">
        <v>13</v>
      </c>
    </row>
    <row r="23" spans="1:3" x14ac:dyDescent="0.3">
      <c r="A23" s="12" t="s">
        <v>1135</v>
      </c>
      <c r="B23" s="17"/>
      <c r="C23" s="24">
        <v>7</v>
      </c>
    </row>
    <row r="24" spans="1:3" x14ac:dyDescent="0.3">
      <c r="A24" s="12" t="s">
        <v>1136</v>
      </c>
      <c r="B24" s="17"/>
      <c r="C24" s="24">
        <v>3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4">
        <v>6</v>
      </c>
    </row>
    <row r="29" spans="1:3" x14ac:dyDescent="0.3">
      <c r="A29" s="12" t="s">
        <v>1139</v>
      </c>
      <c r="B29" s="17"/>
      <c r="C29" s="24">
        <v>2</v>
      </c>
    </row>
    <row r="30" spans="1:3" x14ac:dyDescent="0.3">
      <c r="A30" s="12" t="s">
        <v>1140</v>
      </c>
      <c r="B30" s="17"/>
      <c r="C30" s="24">
        <v>0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4">
        <v>2</v>
      </c>
    </row>
    <row r="35" spans="1:3" x14ac:dyDescent="0.3">
      <c r="A35" s="12" t="s">
        <v>1143</v>
      </c>
      <c r="B35" s="17"/>
      <c r="C35" s="24">
        <v>4</v>
      </c>
    </row>
    <row r="36" spans="1:3" x14ac:dyDescent="0.3">
      <c r="A36" s="12" t="s">
        <v>1144</v>
      </c>
      <c r="B36" s="17"/>
      <c r="C36" s="24">
        <v>0</v>
      </c>
    </row>
  </sheetData>
  <sheetProtection algorithmName="SHA-512" hashValue="Kry/yj5DGktn3n2CvwPg4X1cePwLXoEl/UE+x3kwUj0bovYu95k6xQWAcfb5YHArFgRCEa7dcu3vG+y0aZZbTQ==" saltValue="Pg9a00aB+QBGoYqNok9Iv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4">
        <v>3</v>
      </c>
    </row>
    <row r="6" spans="1:3" x14ac:dyDescent="0.3">
      <c r="A6" s="12" t="s">
        <v>1148</v>
      </c>
      <c r="B6" s="17"/>
      <c r="C6" s="23"/>
    </row>
    <row r="7" spans="1:3" x14ac:dyDescent="0.3">
      <c r="A7" s="12" t="s">
        <v>1149</v>
      </c>
      <c r="B7" s="17"/>
      <c r="C7" s="23"/>
    </row>
    <row r="8" spans="1:3" x14ac:dyDescent="0.3">
      <c r="A8" s="12" t="s">
        <v>1150</v>
      </c>
      <c r="B8" s="17"/>
      <c r="C8" s="24">
        <v>1</v>
      </c>
    </row>
    <row r="9" spans="1:3" x14ac:dyDescent="0.3">
      <c r="A9" s="12" t="s">
        <v>1151</v>
      </c>
      <c r="B9" s="17"/>
      <c r="C9" s="24">
        <v>1</v>
      </c>
    </row>
    <row r="10" spans="1:3" x14ac:dyDescent="0.3">
      <c r="A10" s="12" t="s">
        <v>1152</v>
      </c>
      <c r="B10" s="17"/>
      <c r="C10" s="23"/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4">
        <v>1</v>
      </c>
    </row>
    <row r="15" spans="1:3" x14ac:dyDescent="0.3">
      <c r="A15" s="12" t="s">
        <v>1155</v>
      </c>
      <c r="B15" s="17"/>
      <c r="C15" s="23"/>
    </row>
    <row r="16" spans="1:3" x14ac:dyDescent="0.3">
      <c r="A16" s="12" t="s">
        <v>1156</v>
      </c>
      <c r="B16" s="17"/>
      <c r="C16" s="23"/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4">
        <v>1</v>
      </c>
    </row>
    <row r="21" spans="1:3" x14ac:dyDescent="0.3">
      <c r="A21" s="12" t="s">
        <v>1159</v>
      </c>
      <c r="B21" s="17"/>
      <c r="C21" s="24">
        <v>6</v>
      </c>
    </row>
    <row r="22" spans="1:3" x14ac:dyDescent="0.3">
      <c r="A22" s="12" t="s">
        <v>1160</v>
      </c>
      <c r="B22" s="17"/>
      <c r="C22" s="24">
        <v>3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/>
    </row>
    <row r="27" spans="1:3" x14ac:dyDescent="0.3">
      <c r="A27" s="12" t="s">
        <v>1163</v>
      </c>
      <c r="B27" s="17"/>
      <c r="C27" s="23"/>
    </row>
    <row r="28" spans="1:3" x14ac:dyDescent="0.3">
      <c r="A28" s="12" t="s">
        <v>1164</v>
      </c>
      <c r="B28" s="17"/>
      <c r="C28" s="23"/>
    </row>
    <row r="29" spans="1:3" x14ac:dyDescent="0.3">
      <c r="A29" s="12" t="s">
        <v>1165</v>
      </c>
      <c r="B29" s="17"/>
      <c r="C29" s="23"/>
    </row>
    <row r="30" spans="1:3" x14ac:dyDescent="0.3">
      <c r="A30" s="12" t="s">
        <v>1166</v>
      </c>
      <c r="B30" s="17"/>
      <c r="C30" s="23"/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/>
    </row>
    <row r="35" spans="1:3" x14ac:dyDescent="0.3">
      <c r="A35" s="12" t="s">
        <v>1169</v>
      </c>
      <c r="B35" s="17"/>
      <c r="C35" s="23"/>
    </row>
    <row r="36" spans="1:3" x14ac:dyDescent="0.3">
      <c r="A36" s="12" t="s">
        <v>1170</v>
      </c>
      <c r="B36" s="17"/>
      <c r="C36" s="24">
        <v>2</v>
      </c>
    </row>
    <row r="37" spans="1:3" x14ac:dyDescent="0.3">
      <c r="A37" s="12" t="s">
        <v>1088</v>
      </c>
      <c r="B37" s="17"/>
      <c r="C37" s="24">
        <v>1</v>
      </c>
    </row>
    <row r="38" spans="1:3" x14ac:dyDescent="0.3">
      <c r="A38" s="12" t="s">
        <v>1171</v>
      </c>
      <c r="B38" s="17"/>
      <c r="C38" s="23"/>
    </row>
    <row r="39" spans="1:3" x14ac:dyDescent="0.3">
      <c r="A39" s="12" t="s">
        <v>1172</v>
      </c>
      <c r="B39" s="17"/>
      <c r="C39" s="23"/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/>
    </row>
    <row r="44" spans="1:3" x14ac:dyDescent="0.3">
      <c r="A44" s="12" t="s">
        <v>1169</v>
      </c>
      <c r="B44" s="17"/>
      <c r="C44" s="23"/>
    </row>
    <row r="45" spans="1:3" x14ac:dyDescent="0.3">
      <c r="A45" s="12" t="s">
        <v>1170</v>
      </c>
      <c r="B45" s="17"/>
      <c r="C45" s="24">
        <v>1</v>
      </c>
    </row>
    <row r="46" spans="1:3" x14ac:dyDescent="0.3">
      <c r="A46" s="12" t="s">
        <v>1088</v>
      </c>
      <c r="B46" s="17"/>
      <c r="C46" s="24">
        <v>1</v>
      </c>
    </row>
    <row r="47" spans="1:3" x14ac:dyDescent="0.3">
      <c r="A47" s="12" t="s">
        <v>1171</v>
      </c>
      <c r="B47" s="17"/>
      <c r="C47" s="23"/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3"/>
    </row>
    <row r="52" spans="1:3" x14ac:dyDescent="0.3">
      <c r="A52" s="12" t="s">
        <v>1169</v>
      </c>
      <c r="B52" s="17"/>
      <c r="C52" s="23"/>
    </row>
    <row r="53" spans="1:3" x14ac:dyDescent="0.3">
      <c r="A53" s="12" t="s">
        <v>1170</v>
      </c>
      <c r="B53" s="17"/>
      <c r="C53" s="23"/>
    </row>
    <row r="54" spans="1:3" x14ac:dyDescent="0.3">
      <c r="A54" s="12" t="s">
        <v>1088</v>
      </c>
      <c r="B54" s="17"/>
      <c r="C54" s="23"/>
    </row>
    <row r="55" spans="1:3" x14ac:dyDescent="0.3">
      <c r="A55" s="12" t="s">
        <v>1171</v>
      </c>
      <c r="B55" s="17"/>
      <c r="C55" s="23"/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/>
    </row>
    <row r="60" spans="1:3" x14ac:dyDescent="0.3">
      <c r="A60" s="12" t="s">
        <v>1169</v>
      </c>
      <c r="B60" s="17"/>
      <c r="C60" s="23"/>
    </row>
    <row r="61" spans="1:3" x14ac:dyDescent="0.3">
      <c r="A61" s="12" t="s">
        <v>1170</v>
      </c>
      <c r="B61" s="17"/>
      <c r="C61" s="23"/>
    </row>
    <row r="62" spans="1:3" x14ac:dyDescent="0.3">
      <c r="A62" s="12" t="s">
        <v>1088</v>
      </c>
      <c r="B62" s="17"/>
      <c r="C62" s="24">
        <v>1</v>
      </c>
    </row>
    <row r="63" spans="1:3" x14ac:dyDescent="0.3">
      <c r="A63" s="12" t="s">
        <v>1171</v>
      </c>
      <c r="B63" s="17"/>
      <c r="C63" s="23"/>
    </row>
  </sheetData>
  <sheetProtection algorithmName="SHA-512" hashValue="gKfN9cFsR7DLFmlNWts729ES6MU1CHyunM34vShNwpx9VC18ujkXOdtDUwjEb7Afr8GYRInbdIRS0KEEhFdWHQ==" saltValue="w9RM1Wk4cDVtWzLObYuSJ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3" t="s">
        <v>640</v>
      </c>
      <c r="B4" s="204"/>
      <c r="C4" s="32">
        <v>316</v>
      </c>
      <c r="D4" s="32">
        <v>281</v>
      </c>
      <c r="E4" s="33">
        <v>0</v>
      </c>
      <c r="F4" s="32">
        <v>1159</v>
      </c>
      <c r="G4" s="32">
        <v>1092</v>
      </c>
      <c r="H4" s="32">
        <v>198</v>
      </c>
      <c r="I4" s="32">
        <v>191</v>
      </c>
      <c r="J4" s="32">
        <v>0</v>
      </c>
      <c r="K4" s="32">
        <v>0</v>
      </c>
      <c r="L4" s="32">
        <v>0</v>
      </c>
      <c r="M4" s="32">
        <v>0</v>
      </c>
      <c r="N4" s="32">
        <v>4</v>
      </c>
      <c r="O4" s="32">
        <v>1</v>
      </c>
      <c r="P4" s="32">
        <v>1228</v>
      </c>
    </row>
    <row r="5" spans="1:16" ht="40.799999999999997" x14ac:dyDescent="0.3">
      <c r="A5" s="48" t="s">
        <v>641</v>
      </c>
      <c r="B5" s="48" t="s">
        <v>642</v>
      </c>
      <c r="C5" s="14">
        <v>0</v>
      </c>
      <c r="D5" s="14">
        <v>3</v>
      </c>
      <c r="E5" s="31">
        <v>-1</v>
      </c>
      <c r="F5" s="14">
        <v>5</v>
      </c>
      <c r="G5" s="14">
        <v>6</v>
      </c>
      <c r="H5" s="14">
        <v>1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5</v>
      </c>
    </row>
    <row r="6" spans="1:16" ht="30.6" x14ac:dyDescent="0.3">
      <c r="A6" s="48" t="s">
        <v>643</v>
      </c>
      <c r="B6" s="48" t="s">
        <v>644</v>
      </c>
      <c r="C6" s="14">
        <v>133</v>
      </c>
      <c r="D6" s="14">
        <v>102</v>
      </c>
      <c r="E6" s="31">
        <v>0</v>
      </c>
      <c r="F6" s="14">
        <v>488</v>
      </c>
      <c r="G6" s="14">
        <v>462</v>
      </c>
      <c r="H6" s="14">
        <v>84</v>
      </c>
      <c r="I6" s="14">
        <v>72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514</v>
      </c>
    </row>
    <row r="7" spans="1:16" ht="20.399999999999999" x14ac:dyDescent="0.3">
      <c r="A7" s="48" t="s">
        <v>645</v>
      </c>
      <c r="B7" s="48" t="s">
        <v>646</v>
      </c>
      <c r="C7" s="14">
        <v>48</v>
      </c>
      <c r="D7" s="14">
        <v>24</v>
      </c>
      <c r="E7" s="31">
        <v>1</v>
      </c>
      <c r="F7" s="14">
        <v>20</v>
      </c>
      <c r="G7" s="14">
        <v>19</v>
      </c>
      <c r="H7" s="14">
        <v>27</v>
      </c>
      <c r="I7" s="14">
        <v>19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4">
        <v>33</v>
      </c>
    </row>
    <row r="8" spans="1:16" ht="30.6" x14ac:dyDescent="0.3">
      <c r="A8" s="48" t="s">
        <v>647</v>
      </c>
      <c r="B8" s="48" t="s">
        <v>648</v>
      </c>
      <c r="C8" s="14">
        <v>1</v>
      </c>
      <c r="D8" s="14">
        <v>3</v>
      </c>
      <c r="E8" s="31">
        <v>-1</v>
      </c>
      <c r="F8" s="14">
        <v>1</v>
      </c>
      <c r="G8" s="14">
        <v>4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0.799999999999997" x14ac:dyDescent="0.3">
      <c r="A9" s="48" t="s">
        <v>649</v>
      </c>
      <c r="B9" s="48" t="s">
        <v>650</v>
      </c>
      <c r="C9" s="14">
        <v>0</v>
      </c>
      <c r="D9" s="14">
        <v>3</v>
      </c>
      <c r="E9" s="31">
        <v>-1</v>
      </c>
      <c r="F9" s="14">
        <v>6</v>
      </c>
      <c r="G9" s="14">
        <v>24</v>
      </c>
      <c r="H9" s="14">
        <v>2</v>
      </c>
      <c r="I9" s="14">
        <v>12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30</v>
      </c>
    </row>
    <row r="10" spans="1:16" ht="20.399999999999999" x14ac:dyDescent="0.3">
      <c r="A10" s="48" t="s">
        <v>651</v>
      </c>
      <c r="B10" s="48" t="s">
        <v>652</v>
      </c>
      <c r="C10" s="14">
        <v>134</v>
      </c>
      <c r="D10" s="14">
        <v>146</v>
      </c>
      <c r="E10" s="31">
        <v>-1</v>
      </c>
      <c r="F10" s="14">
        <v>638</v>
      </c>
      <c r="G10" s="14">
        <v>575</v>
      </c>
      <c r="H10" s="14">
        <v>84</v>
      </c>
      <c r="I10" s="14">
        <v>86</v>
      </c>
      <c r="J10" s="14">
        <v>0</v>
      </c>
      <c r="K10" s="14">
        <v>0</v>
      </c>
      <c r="L10" s="14">
        <v>0</v>
      </c>
      <c r="M10" s="14">
        <v>0</v>
      </c>
      <c r="N10" s="14">
        <v>4</v>
      </c>
      <c r="O10" s="14">
        <v>0</v>
      </c>
      <c r="P10" s="24">
        <v>644</v>
      </c>
    </row>
    <row r="11" spans="1:16" ht="30.6" x14ac:dyDescent="0.3">
      <c r="A11" s="48" t="s">
        <v>653</v>
      </c>
      <c r="B11" s="48" t="s">
        <v>654</v>
      </c>
      <c r="C11" s="14">
        <v>0</v>
      </c>
      <c r="D11" s="14">
        <v>0</v>
      </c>
      <c r="E11" s="31">
        <v>0</v>
      </c>
      <c r="F11" s="14">
        <v>1</v>
      </c>
      <c r="G11" s="14">
        <v>2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/HW9+yL2jhTUZgbghQg/nY5M6Kiy2fVxWrYvmhuxHXNfYe7kI1Gar6kDuU82KUZ0Z9DB4BYq8XvBj/AA6leKDg==" saltValue="OW4sEuPmD7+brp6a77ufP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D8E067-1808-45EA-AC1C-C87473C4BE0D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43CDA2CA-3424-46A2-B2EE-DCC893CE45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2CEBB5-9FCD-45E1-B436-F2A428011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2023-04-13T08:14:09Z</dcterms:created>
  <dcterms:modified xsi:type="dcterms:W3CDTF">2023-05-29T11:44:07Z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