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5" documentId="13_ncr:1_{7D01718A-974A-4924-83D5-A293C905BC2B}" xr6:coauthVersionLast="47" xr6:coauthVersionMax="47" xr10:uidLastSave="{14D53251-C9E6-40B5-9D56-134E5B57400F}"/>
  <workbookProtection workbookAlgorithmName="SHA-512" workbookHashValue="7o4a/uYAUIViUh8DosCmbhFrsKjzK06CkTXf2FbHMFcXQYH63jQhjjU9CStC1gukY5uWcSQXozPxQ12W1vpwSw==" workbookSaltValue="JiC+kPJl8aS9MVqgB/Z9K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K43" i="16" s="1"/>
  <c r="J12" i="16"/>
  <c r="J43" i="16" s="1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I43" i="16"/>
  <c r="H43" i="16"/>
  <c r="G43" i="16"/>
  <c r="F43" i="16"/>
  <c r="E43" i="16"/>
  <c r="D43" i="16"/>
  <c r="V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67EB56A-A878-415E-8BBC-F05DCA63E4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B699D0D-E5C7-4BB4-8ADD-B4323BF37B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79CA153-CFE4-49E1-BF17-983880D49B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C7479DE-3044-4D38-8806-82B43B2E09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EA40513-8ABD-472F-AB6B-E865263180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A754272-D724-4C01-B999-F27C14E020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BAD25B8-2C29-4343-9344-48AFF3E6C1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B3B821E-A63F-440A-B0FE-B71774DB98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83A431D-C316-4CF6-8DA9-ECF5BF33A8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04EC775-DCBA-4ED9-95DA-B29C0DE471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3B4F713-FEAA-4D56-9F91-7B101F9425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6905D90-DE91-460E-ABFE-761E57B0EC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1D6C28A-A5A5-457A-93E4-3C968E729E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F7891C4-E913-4DA2-9F58-A9684ED44A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C7E6A29-CDD4-4BC7-AD79-158E7FDE81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F11E04B-A485-408E-8A12-11593E2256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E68A50-E580-4373-847F-F849576032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4AFD401-4C50-4CA5-9212-F8464AC62B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C0B6711-D7AD-4711-A0A9-6BA265D292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A2E0353-5B55-44D1-AFF4-8D9010BB25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357B876-9F24-4117-819F-D9C4E9E550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6A81C2-7AA6-4C05-8E3B-0A9A8640AB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D5366B3-29D5-48FE-909D-0BC1D4D15A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A2C538B-27C3-405A-9DAF-DFECDB3C44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CD9D99D-0CB5-4E5C-8A66-7384771A60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FE056E9-8D52-4BAD-93F0-FC69BD30F7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9AF01AB-B645-4F86-9A6F-58545FDBB0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F09E4DF-A743-4913-9E93-74EC1E847D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A0CB69A-ABE8-4368-93C9-F09EAB38CE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A8A0F68-1074-4189-BC75-77E94C814A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C736DB-A203-461D-AB22-BAA091727F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45AB7A1-9BFA-4C42-BEC7-0557A29B1A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<sst xmlns="http://schemas.openxmlformats.org/spreadsheetml/2006/main" count="2951" uniqueCount="1831">
  <si>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</si>
  <si>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</si>
  <si>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</si>
  <si>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</si>
  <si>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</si>
  <si>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</si>
  <si>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Girona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</si>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</sst>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B7162666-68D4-4DD2-B6A1-A5D6CEBE3419}"/>
    <cellStyle name="Normal" xfId="0" builtinId="0"/>
    <cellStyle name="Normal 2" xfId="1" xr:uid="{71936213-4E86-4A80-8D88-32C8AACB0364}"/>
    <cellStyle name="Normal 3" xfId="3" xr:uid="{36E3CE38-4128-43CC-BE57-AA460E922C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67-4F0D-BBF0-04B8775D30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67-4F0D-BBF0-04B8775D30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3806</c:v>
                </c:pt>
                <c:pt idx="1">
                  <c:v>19700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7-4F0D-BBF0-04B8775D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DE-461E-950C-17FBCA91B8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DE-461E-950C-17FBCA91B8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DE-461E-950C-17FBCA91B8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827</c:v>
                </c:pt>
                <c:pt idx="1">
                  <c:v>877</c:v>
                </c:pt>
                <c:pt idx="2">
                  <c:v>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DE-461E-950C-17FBCA91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6-4A25-AA3A-62980FD49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E6-4A25-AA3A-62980FD49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2987</c:v>
                </c:pt>
                <c:pt idx="1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6-4A25-AA3A-62980FD4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C-4A3F-A5B7-3DC62F8CC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C-4A3F-A5B7-3DC62F8CC5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2080</c:v>
                </c:pt>
                <c:pt idx="1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C-4A3F-A5B7-3DC62F8C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A-4514-A639-1E8BF0DB8A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A-4514-A639-1E8BF0DB8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1175</c:v>
                </c:pt>
                <c:pt idx="1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A-4514-A639-1E8BF0DB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1-44C8-8A4A-055BE217A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D1-44C8-8A4A-055BE217AF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1-44C8-8A4A-055BE217A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7B-40EB-871F-53625DA29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7B-40EB-871F-53625DA29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102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B-40EB-871F-53625DA2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96-48FB-AB87-3CA7AD0EE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96-48FB-AB87-3CA7AD0EE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96-48FB-AB87-3CA7AD0EE9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342</c:v>
                </c:pt>
                <c:pt idx="1">
                  <c:v>14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6-48FB-AB87-3CA7AD0EE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E5-402C-A0A4-6A729FC6C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E5-402C-A0A4-6A729FC6C3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245</c:v>
                </c:pt>
                <c:pt idx="1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5-402C-A0A4-6A729FC6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97-4CC5-A936-D3D1D8DD1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97-4CC5-A936-D3D1D8DD1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97-4CC5-A936-D3D1D8DD15D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7-4CC5-A936-D3D1D8DD15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749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7-4CC5-A936-D3D1D8DD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FE-4FAD-A65A-BF1DDDC2E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FE-4FAD-A65A-BF1DDDC2E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FE-4FAD-A65A-BF1DDDC2E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28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E-4FAD-A65A-BF1DDDC2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EE-4B6C-A0CB-6BBF93DB4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EE-4B6C-A0CB-6BBF93DB4C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103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E-4B6C-A0CB-6BBF93DB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2-481E-ABBA-87F46CA90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22-481E-ABBA-87F46CA90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13805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2-481E-ABBA-87F46CA9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470</c:v>
              </c:pt>
              <c:pt idx="1">
                <c:v>2920</c:v>
              </c:pt>
              <c:pt idx="2">
                <c:v>55</c:v>
              </c:pt>
              <c:pt idx="3">
                <c:v>6</c:v>
              </c:pt>
              <c:pt idx="4">
                <c:v>355</c:v>
              </c:pt>
            </c:numLit>
          </c:val>
          <c:extLst>
            <c:ext xmlns:c16="http://schemas.microsoft.com/office/drawing/2014/chart" uri="{C3380CC4-5D6E-409C-BE32-E72D297353CC}">
              <c16:uniqueId val="{00000000-3CA6-4708-BB9D-6F1702EF3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4332</c:v>
              </c:pt>
              <c:pt idx="1">
                <c:v>2253</c:v>
              </c:pt>
              <c:pt idx="2">
                <c:v>91</c:v>
              </c:pt>
              <c:pt idx="3">
                <c:v>49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9FF-4EE0-947C-84A0FA7F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14</c:v>
              </c:pt>
              <c:pt idx="2">
                <c:v>25</c:v>
              </c:pt>
              <c:pt idx="3">
                <c:v>2</c:v>
              </c:pt>
              <c:pt idx="4">
                <c:v>41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8C1-448B-8448-D7A10719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75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F36-43F3-B0FC-91BC8EEE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1653</c:v>
              </c:pt>
              <c:pt idx="1">
                <c:v>28</c:v>
              </c:pt>
              <c:pt idx="2">
                <c:v>860</c:v>
              </c:pt>
              <c:pt idx="3">
                <c:v>83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244</c:v>
              </c:pt>
              <c:pt idx="8">
                <c:v>722</c:v>
              </c:pt>
              <c:pt idx="9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9A6A-47A7-AD7C-45FCC5CAE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Separación mutuo acuerdo</c:v>
                </c:pt>
                <c:pt idx="1">
                  <c:v>Adopción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31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8F83-4B10-96EA-024B7BC2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5511</c:v>
              </c:pt>
              <c:pt idx="1">
                <c:v>1132</c:v>
              </c:pt>
              <c:pt idx="2">
                <c:v>741</c:v>
              </c:pt>
              <c:pt idx="3">
                <c:v>626</c:v>
              </c:pt>
              <c:pt idx="4">
                <c:v>147</c:v>
              </c:pt>
              <c:pt idx="5">
                <c:v>215</c:v>
              </c:pt>
              <c:pt idx="6">
                <c:v>6906</c:v>
              </c:pt>
              <c:pt idx="7">
                <c:v>753</c:v>
              </c:pt>
              <c:pt idx="8">
                <c:v>1443</c:v>
              </c:pt>
              <c:pt idx="9">
                <c:v>608</c:v>
              </c:pt>
              <c:pt idx="10">
                <c:v>668</c:v>
              </c:pt>
              <c:pt idx="11">
                <c:v>590</c:v>
              </c:pt>
              <c:pt idx="12">
                <c:v>6306</c:v>
              </c:pt>
              <c:pt idx="13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F5AD-48CE-82CC-B6CB2978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220</c:v>
              </c:pt>
              <c:pt idx="1">
                <c:v>1592</c:v>
              </c:pt>
              <c:pt idx="2">
                <c:v>483</c:v>
              </c:pt>
              <c:pt idx="3">
                <c:v>104</c:v>
              </c:pt>
              <c:pt idx="4">
                <c:v>637</c:v>
              </c:pt>
              <c:pt idx="5">
                <c:v>51</c:v>
              </c:pt>
              <c:pt idx="6">
                <c:v>3785</c:v>
              </c:pt>
              <c:pt idx="7">
                <c:v>394</c:v>
              </c:pt>
              <c:pt idx="8">
                <c:v>380</c:v>
              </c:pt>
              <c:pt idx="9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6BCE-447F-94BF-88094105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139</c:v>
              </c:pt>
              <c:pt idx="1">
                <c:v>485</c:v>
              </c:pt>
              <c:pt idx="2">
                <c:v>338</c:v>
              </c:pt>
              <c:pt idx="3">
                <c:v>12</c:v>
              </c:pt>
              <c:pt idx="4">
                <c:v>164</c:v>
              </c:pt>
              <c:pt idx="5">
                <c:v>380</c:v>
              </c:pt>
              <c:pt idx="6">
                <c:v>291</c:v>
              </c:pt>
              <c:pt idx="7">
                <c:v>3342</c:v>
              </c:pt>
              <c:pt idx="8">
                <c:v>24</c:v>
              </c:pt>
              <c:pt idx="9">
                <c:v>247</c:v>
              </c:pt>
              <c:pt idx="10">
                <c:v>238</c:v>
              </c:pt>
              <c:pt idx="1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020-4A33-A932-72449843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311</c:v>
              </c:pt>
              <c:pt idx="1">
                <c:v>232</c:v>
              </c:pt>
              <c:pt idx="2">
                <c:v>175</c:v>
              </c:pt>
              <c:pt idx="3">
                <c:v>79</c:v>
              </c:pt>
              <c:pt idx="4">
                <c:v>72</c:v>
              </c:pt>
              <c:pt idx="5">
                <c:v>1204</c:v>
              </c:pt>
              <c:pt idx="6">
                <c:v>272</c:v>
              </c:pt>
              <c:pt idx="7">
                <c:v>585</c:v>
              </c:pt>
              <c:pt idx="8">
                <c:v>169</c:v>
              </c:pt>
              <c:pt idx="9">
                <c:v>202</c:v>
              </c:pt>
              <c:pt idx="10">
                <c:v>233</c:v>
              </c:pt>
              <c:pt idx="11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9DB0-4AA7-B824-03D1ECF2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327</c:v>
              </c:pt>
              <c:pt idx="1">
                <c:v>64</c:v>
              </c:pt>
              <c:pt idx="2">
                <c:v>198</c:v>
              </c:pt>
              <c:pt idx="3">
                <c:v>58</c:v>
              </c:pt>
              <c:pt idx="4">
                <c:v>86</c:v>
              </c:pt>
              <c:pt idx="5">
                <c:v>54</c:v>
              </c:pt>
              <c:pt idx="6">
                <c:v>965</c:v>
              </c:pt>
              <c:pt idx="7">
                <c:v>254</c:v>
              </c:pt>
              <c:pt idx="8">
                <c:v>548</c:v>
              </c:pt>
              <c:pt idx="9">
                <c:v>158</c:v>
              </c:pt>
              <c:pt idx="10">
                <c:v>185</c:v>
              </c:pt>
              <c:pt idx="11">
                <c:v>188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923-410D-AB34-6976299B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10</c:v>
              </c:pt>
              <c:pt idx="2">
                <c:v>5</c:v>
              </c:pt>
              <c:pt idx="3">
                <c:v>62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14-4672-84E9-F9677E5FF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15</c:v>
              </c:pt>
              <c:pt idx="2">
                <c:v>3</c:v>
              </c:pt>
              <c:pt idx="3">
                <c:v>60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5</c:v>
              </c:pt>
              <c:pt idx="9">
                <c:v>1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86-4316-B8F1-D6BAE011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6.2786209593244172E-2"/>
          <c:w val="0.2653642471247160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AD4-4ABC-8597-76C522668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773-4DCF-AEE5-3E73E806C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14</c:v>
              </c:pt>
              <c:pt idx="2">
                <c:v>20</c:v>
              </c:pt>
              <c:pt idx="3">
                <c:v>21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34F0-43D3-9729-A4C6B567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61</c:v>
              </c:pt>
              <c:pt idx="1">
                <c:v>21</c:v>
              </c:pt>
              <c:pt idx="2">
                <c:v>32</c:v>
              </c:pt>
              <c:pt idx="3">
                <c:v>30</c:v>
              </c:pt>
              <c:pt idx="4">
                <c:v>1</c:v>
              </c:pt>
              <c:pt idx="5">
                <c:v>4</c:v>
              </c:pt>
              <c:pt idx="6">
                <c:v>4</c:v>
              </c:pt>
              <c:pt idx="7">
                <c:v>141</c:v>
              </c:pt>
              <c:pt idx="8">
                <c:v>1</c:v>
              </c:pt>
              <c:pt idx="9">
                <c:v>1</c:v>
              </c:pt>
              <c:pt idx="10">
                <c:v>77</c:v>
              </c:pt>
              <c:pt idx="11">
                <c:v>8</c:v>
              </c:pt>
              <c:pt idx="12">
                <c:v>2</c:v>
              </c:pt>
              <c:pt idx="13">
                <c:v>35</c:v>
              </c:pt>
              <c:pt idx="1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DBE-46EB-83A1-3CD0B96F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62890469350433"/>
          <c:y val="0"/>
          <c:w val="0.3255599375676658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349</c:v>
              </c:pt>
              <c:pt idx="1">
                <c:v>275</c:v>
              </c:pt>
              <c:pt idx="2">
                <c:v>229</c:v>
              </c:pt>
              <c:pt idx="3">
                <c:v>69</c:v>
              </c:pt>
              <c:pt idx="4">
                <c:v>78</c:v>
              </c:pt>
              <c:pt idx="5">
                <c:v>773</c:v>
              </c:pt>
              <c:pt idx="6">
                <c:v>198</c:v>
              </c:pt>
              <c:pt idx="7">
                <c:v>3517</c:v>
              </c:pt>
              <c:pt idx="8">
                <c:v>91</c:v>
              </c:pt>
              <c:pt idx="9">
                <c:v>245</c:v>
              </c:pt>
              <c:pt idx="10">
                <c:v>367</c:v>
              </c:pt>
              <c:pt idx="11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79B8-4479-917D-85C6FED9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C5-4546-B362-801BC835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C5-4546-B362-801BC835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C5-4546-B362-801BC835D5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C5-4546-B362-801BC835D5C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5-4546-B362-801BC835D5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5-4546-B362-801BC835D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37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5-4546-B362-801BC835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7E-4260-B266-5F2D7C7CD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7E-4260-B266-5F2D7C7CD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7E-4260-B266-5F2D7C7CD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7E-4260-B266-5F2D7C7CD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07E-4260-B266-5F2D7C7CDC8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E-4260-B266-5F2D7C7CDC83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E-4260-B266-5F2D7C7CD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E-4260-B266-5F2D7C7CDC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E-4260-B266-5F2D7C7CDC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E-4260-B266-5F2D7C7C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7E-4260-B266-5F2D7C7C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1018</c:v>
              </c:pt>
              <c:pt idx="1">
                <c:v>22</c:v>
              </c:pt>
              <c:pt idx="2">
                <c:v>203</c:v>
              </c:pt>
              <c:pt idx="3">
                <c:v>334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8845-473A-B21E-C6D3CA11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515</c:v>
              </c:pt>
              <c:pt idx="1">
                <c:v>125</c:v>
              </c:pt>
              <c:pt idx="2">
                <c:v>2</c:v>
              </c:pt>
              <c:pt idx="3">
                <c:v>247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A689-4DBB-B7A7-E5DF1197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42</c:v>
              </c:pt>
              <c:pt idx="2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33B3-4CC3-85AF-0CC6B137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4E6-45F5-BD81-D382D12EE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215</c:v>
              </c:pt>
              <c:pt idx="1">
                <c:v>52</c:v>
              </c:pt>
              <c:pt idx="2">
                <c:v>116</c:v>
              </c:pt>
              <c:pt idx="3">
                <c:v>33</c:v>
              </c:pt>
              <c:pt idx="4">
                <c:v>1</c:v>
              </c:pt>
              <c:pt idx="5">
                <c:v>2</c:v>
              </c:pt>
              <c:pt idx="6">
                <c:v>28</c:v>
              </c:pt>
              <c:pt idx="7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DFB-45B5-83F0-6918EA9F6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45</c:v>
              </c:pt>
              <c:pt idx="1">
                <c:v>10</c:v>
              </c:pt>
              <c:pt idx="2">
                <c:v>34</c:v>
              </c:pt>
              <c:pt idx="3">
                <c:v>90</c:v>
              </c:pt>
              <c:pt idx="4">
                <c:v>89</c:v>
              </c:pt>
              <c:pt idx="5">
                <c:v>51</c:v>
              </c:pt>
              <c:pt idx="6">
                <c:v>36</c:v>
              </c:pt>
              <c:pt idx="7">
                <c:v>14</c:v>
              </c:pt>
              <c:pt idx="8">
                <c:v>2</c:v>
              </c:pt>
              <c:pt idx="9">
                <c:v>3</c:v>
              </c:pt>
              <c:pt idx="10">
                <c:v>49</c:v>
              </c:pt>
              <c:pt idx="11">
                <c:v>58</c:v>
              </c:pt>
              <c:pt idx="12">
                <c:v>5</c:v>
              </c:pt>
              <c:pt idx="13">
                <c:v>181</c:v>
              </c:pt>
              <c:pt idx="14">
                <c:v>41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0BF-46EF-A3FA-B6989764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341</c:v>
              </c:pt>
              <c:pt idx="1">
                <c:v>45</c:v>
              </c:pt>
              <c:pt idx="2">
                <c:v>115</c:v>
              </c:pt>
              <c:pt idx="3">
                <c:v>50</c:v>
              </c:pt>
              <c:pt idx="4">
                <c:v>31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E0-4CFE-AFF2-B372717B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E-4199-84A2-A388C77BD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7E-4199-84A2-A388C77BD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E-4199-84A2-A388C77B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78-4DE6-B3C1-828D6E7252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78-4DE6-B3C1-828D6E7252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78-4DE6-B3C1-828D6E7252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78-4DE6-B3C1-828D6E72521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71</c:v>
                </c:pt>
                <c:pt idx="1">
                  <c:v>39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8-4DE6-B3C1-828D6E7252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450</c:v>
              </c:pt>
              <c:pt idx="1">
                <c:v>78</c:v>
              </c:pt>
              <c:pt idx="2">
                <c:v>3</c:v>
              </c:pt>
              <c:pt idx="3">
                <c:v>11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25D6-4910-B1F7-B8B7AA13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</c:v>
              </c:pt>
              <c:pt idx="1">
                <c:v>24</c:v>
              </c:pt>
              <c:pt idx="2">
                <c:v>1</c:v>
              </c:pt>
              <c:pt idx="3">
                <c:v>8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126-4B6E-B61A-1325E9F5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22</c:v>
              </c:pt>
              <c:pt idx="2">
                <c:v>72</c:v>
              </c:pt>
              <c:pt idx="3">
                <c:v>83</c:v>
              </c:pt>
              <c:pt idx="4">
                <c:v>101</c:v>
              </c:pt>
              <c:pt idx="5">
                <c:v>169</c:v>
              </c:pt>
              <c:pt idx="6">
                <c:v>2</c:v>
              </c:pt>
              <c:pt idx="7">
                <c:v>8</c:v>
              </c:pt>
              <c:pt idx="8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56D0-4E62-B826-8BC946A5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32-40E5-8263-544EDB54E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32-40E5-8263-544EDB54E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46</c:v>
                </c:pt>
                <c:pt idx="1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2-40E5-8263-544EDB54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3-459B-AD0B-A1D525B1E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C3-459B-AD0B-A1D525B1E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C3-459B-AD0B-A1D525B1E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C3-459B-AD0B-A1D525B1E24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59B-AD0B-A1D525B1E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311</c:v>
                </c:pt>
                <c:pt idx="1">
                  <c:v>140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3-459B-AD0B-A1D525B1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1799</c:v>
              </c:pt>
              <c:pt idx="1">
                <c:v>412</c:v>
              </c:pt>
              <c:pt idx="2">
                <c:v>1</c:v>
              </c:pt>
              <c:pt idx="3">
                <c:v>36</c:v>
              </c:pt>
              <c:pt idx="4">
                <c:v>14</c:v>
              </c:pt>
              <c:pt idx="5">
                <c:v>12</c:v>
              </c:pt>
              <c:pt idx="6">
                <c:v>525</c:v>
              </c:pt>
            </c:numLit>
          </c:val>
          <c:extLst>
            <c:ext xmlns:c16="http://schemas.microsoft.com/office/drawing/2014/chart" uri="{C3380CC4-5D6E-409C-BE32-E72D297353CC}">
              <c16:uniqueId val="{00000000-FAC8-41FA-B47F-E5862565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500</c:v>
              </c:pt>
              <c:pt idx="1">
                <c:v>323</c:v>
              </c:pt>
              <c:pt idx="2">
                <c:v>1</c:v>
              </c:pt>
              <c:pt idx="3">
                <c:v>6</c:v>
              </c:pt>
              <c:pt idx="4">
                <c:v>4</c:v>
              </c:pt>
              <c:pt idx="5">
                <c:v>21</c:v>
              </c:pt>
              <c:pt idx="6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8AF2-4561-A9DB-2615D154F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EE35-46B4-92BD-243A195F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5A9B-4328-9082-968EB660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95D-41E7-86C8-7395B9575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C18-4047-88B0-D25D5104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654</c:v>
              </c:pt>
              <c:pt idx="2">
                <c:v>99</c:v>
              </c:pt>
              <c:pt idx="3">
                <c:v>5</c:v>
              </c:pt>
              <c:pt idx="4">
                <c:v>89</c:v>
              </c:pt>
              <c:pt idx="5">
                <c:v>570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958-4CBE-AEED-17DE6ED3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1733</c:v>
              </c:pt>
              <c:pt idx="2">
                <c:v>46</c:v>
              </c:pt>
              <c:pt idx="3">
                <c:v>1</c:v>
              </c:pt>
              <c:pt idx="4">
                <c:v>244</c:v>
              </c:pt>
              <c:pt idx="5">
                <c:v>1750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28-4507-B341-A7F0615B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1634</c:v>
              </c:pt>
              <c:pt idx="2">
                <c:v>31</c:v>
              </c:pt>
              <c:pt idx="3">
                <c:v>2</c:v>
              </c:pt>
              <c:pt idx="4">
                <c:v>239</c:v>
              </c:pt>
              <c:pt idx="5">
                <c:v>1427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86-4D78-BA81-2DBEBAF2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249</c:v>
              </c:pt>
              <c:pt idx="2">
                <c:v>30</c:v>
              </c:pt>
              <c:pt idx="3">
                <c:v>2</c:v>
              </c:pt>
              <c:pt idx="4">
                <c:v>52</c:v>
              </c:pt>
              <c:pt idx="5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CF41-4B02-BDDB-33CB8C7A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238</c:v>
              </c:pt>
              <c:pt idx="2">
                <c:v>33</c:v>
              </c:pt>
              <c:pt idx="3">
                <c:v>2</c:v>
              </c:pt>
              <c:pt idx="4">
                <c:v>48</c:v>
              </c:pt>
              <c:pt idx="5">
                <c:v>225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F4-48E2-9279-F33C29AA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46-43ED-85B9-DA5662ABB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76E-428A-8618-0B27B1D1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1741</c:v>
              </c:pt>
              <c:pt idx="2">
                <c:v>69</c:v>
              </c:pt>
              <c:pt idx="3">
                <c:v>3</c:v>
              </c:pt>
              <c:pt idx="4">
                <c:v>243</c:v>
              </c:pt>
              <c:pt idx="5">
                <c:v>1454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BD-4688-B990-23376F4E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14</c:v>
              </c:pt>
              <c:pt idx="2">
                <c:v>11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F72-4512-BC36-5C55F806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BCD7-4693-AEFD-75C1B9C3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C4D-4A88-95CB-F2BC7507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A1C9C37-B4C7-42E6-B7A5-A65B0911F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C3CA9B1-CE1B-4000-BFAF-C544F3B3D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C6D72C3-87F8-499F-85ED-1DEC771C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5B145A2-8BC8-4831-90A0-01C8EF004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6C7AA79-707B-4962-A26B-C688E9C3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DA5AB9E-BB09-4FF4-9600-2B29E7C4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7D4EC3B-9C0A-4E24-B0B9-1611360E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34F7C80-E6D3-4F92-AA26-FCB67612F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25EC0C7-15F9-44B9-A9E7-AC0BB21B9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0C43C9B-9723-4EB4-9BEA-1873A178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63CD301-A577-48A8-B058-4102E402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5A7FD12-DC4D-4624-B231-C83AC02DF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8AD9C8A-DE81-4A4E-A42F-1D6E37E3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5E8DD25-EB9D-7E3C-2B58-DDDF01393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340360</xdr:colOff>
      <xdr:row>6</xdr:row>
      <xdr:rowOff>93345</xdr:rowOff>
    </xdr:from>
    <xdr:to>
      <xdr:col>22</xdr:col>
      <xdr:colOff>0</xdr:colOff>
      <xdr:row>17</xdr:row>
      <xdr:rowOff>106680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BD537B2-D996-FDAB-478D-794C93ED7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22C7E52-F535-9610-B67C-254D13674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531495</xdr:colOff>
      <xdr:row>7</xdr:row>
      <xdr:rowOff>8890</xdr:rowOff>
    </xdr:from>
    <xdr:to>
      <xdr:col>60</xdr:col>
      <xdr:colOff>426720</xdr:colOff>
      <xdr:row>16</xdr:row>
      <xdr:rowOff>77470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3EB85D8-B98B-9C92-FEB1-222526F09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0FC620F-64DE-4F34-1427-763DC16B6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6D56566-CAEF-14DA-A7BB-D3B3433E7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2F78AF5-9A85-B00B-7DA5-485D9F2B0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8671EE6-A396-AC8A-FF62-070FAE579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2096BE-B1BD-D206-86AD-8FB478A83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D53B01F-AFE5-BD6F-CAB4-80F2DDD3DE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B52DB04-00F1-8776-F5C5-3884D99E4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BF6AC55-2519-AD92-E92F-CEE0688A6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D76B474-3E01-32B1-3B61-D2E9151F0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DA28175-4744-E183-F35D-F1F1E1E30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F94E5DF-9FB0-1A0B-B2F2-D3E6E10F3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3AE15E2-AC55-020B-0012-D622C8ECD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EB6E427-1330-B4DF-EEEB-666A98806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DCEAB78-3DFA-E003-21F9-9469BA277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B6F620-A85D-45F5-9346-47E4E1F18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4C320E-30F5-463D-8175-38584786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1375839-1285-98AC-F1CA-B9886C869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BCFEC82-D4C0-D6B6-745E-01B92F08A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4320D50-488E-E0E4-9255-3F1061CB8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723C3761-75C8-AC27-2C9D-589F79F0F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62CEFD1-8CBA-BC8C-F966-BFA37CF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D90C3F6-56B9-6871-48ED-550996978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D7C9E7D-3909-DD31-483D-BE1BBDC75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641EB7B-AAB9-4888-832B-07D18976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25AD22A-DC68-4872-9620-125084FCD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A13BDAC-D20C-503E-A5E8-F908A86E0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1A948D2-A2C6-7B95-F2E5-604B69DFF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D03E460-6C2B-077E-DD44-C8BB3EB15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BD05989-ACB0-4042-8AD8-2AD27019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7D36A0E-493B-455C-A277-4590AC5D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ADC307A-E7D6-F363-51B7-1E28157B8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5CBD627-D5D9-B164-0DA8-0907D2E7D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342AF0-56A6-47C0-97CC-50D27366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734CCF0-9652-4684-99D5-D4FB315DE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21F4163-2639-444F-5F7B-AE73E42CC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880CA32-A5E9-00D0-594C-DA4EAB22E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260F868A-BDF7-837D-DF0B-FAC421D27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A4EEEEEC-47F5-C55E-A723-8230AE1D7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BB48B87-938C-946B-FE24-57D7F93A9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DD10B9E-BF63-331D-3F76-A8CBFBDC8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DAC292F-8177-C2FD-68F9-8EED7607A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261DA2E-181F-C965-D9A9-15B2ADE60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79F01B5-9850-DE5A-5E39-C7C87B9BE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CFA0CF5D-DDAF-81EB-F3C8-B55686AB7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8B0534D7-3745-8FF4-1772-FFEBF51EE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1A90BB8-6A32-B844-C7C0-BD8DD6FEF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32D3D35-C73A-0AD3-109A-DF318D065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28B69CA-95D2-EC37-3D80-B5BB1AD85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CF93640-A44B-3590-A3B8-F86EEA3D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Bg2Nu3mQVwJOsukI+Tf1Obab+aGjtdl/PWgY8jKWMMZsxowTmJUvJhuEJH0oh0XV99CxkyP+qhlrWTxVRAKsiQ==" saltValue="STOmwCvRBBw1+LF2e4gJ5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D26E-985D-4C48-AEAB-316E13BD8491}">
  <dimension ref="A3:E377"/>
  <sheetViews>
    <sheetView showGridLines="0" showRowColHeaders="0" workbookViewId="0">
      <selection activeCell="A3" sqref="A3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7" t="s">
        <v>13</v>
      </c>
      <c r="B7" s="13" t="s">
        <v>14</v>
      </c>
      <c r="C7" s="14">
        <v>8574</v>
      </c>
      <c r="D7" s="14">
        <v>8005</v>
      </c>
      <c r="E7" s="15">
        <v>7.1080574640849506E-2</v>
      </c>
    </row>
    <row r="8" spans="1:5" x14ac:dyDescent="0.3">
      <c r="A8" s="178"/>
      <c r="B8" s="13" t="s">
        <v>15</v>
      </c>
      <c r="C8" s="14">
        <v>24742</v>
      </c>
      <c r="D8" s="14">
        <v>21936</v>
      </c>
      <c r="E8" s="15">
        <v>0.12791757840991999</v>
      </c>
    </row>
    <row r="9" spans="1:5" x14ac:dyDescent="0.3">
      <c r="A9" s="178"/>
      <c r="B9" s="13" t="s">
        <v>16</v>
      </c>
      <c r="C9" s="14">
        <v>18214</v>
      </c>
      <c r="D9" s="14">
        <v>17142</v>
      </c>
      <c r="E9" s="15">
        <v>6.2536460156341206E-2</v>
      </c>
    </row>
    <row r="10" spans="1:5" x14ac:dyDescent="0.3">
      <c r="A10" s="178"/>
      <c r="B10" s="13" t="s">
        <v>17</v>
      </c>
      <c r="C10" s="14">
        <v>1034</v>
      </c>
      <c r="D10" s="14">
        <v>925</v>
      </c>
      <c r="E10" s="15">
        <v>0.11783783783783799</v>
      </c>
    </row>
    <row r="11" spans="1:5" x14ac:dyDescent="0.3">
      <c r="A11" s="179"/>
      <c r="B11" s="13" t="s">
        <v>18</v>
      </c>
      <c r="C11" s="14">
        <v>10844</v>
      </c>
      <c r="D11" s="14">
        <v>8574</v>
      </c>
      <c r="E11" s="15">
        <v>0.26475390716118502</v>
      </c>
    </row>
    <row r="12" spans="1:5" x14ac:dyDescent="0.3">
      <c r="A12" s="177" t="s">
        <v>19</v>
      </c>
      <c r="B12" s="13" t="s">
        <v>20</v>
      </c>
      <c r="C12" s="14">
        <v>4421</v>
      </c>
      <c r="D12" s="14">
        <v>4184</v>
      </c>
      <c r="E12" s="15">
        <v>5.6644359464627203E-2</v>
      </c>
    </row>
    <row r="13" spans="1:5" x14ac:dyDescent="0.3">
      <c r="A13" s="178"/>
      <c r="B13" s="13" t="s">
        <v>21</v>
      </c>
      <c r="C13" s="14">
        <v>3446</v>
      </c>
      <c r="D13" s="14">
        <v>2807</v>
      </c>
      <c r="E13" s="15">
        <v>0.22764517278233001</v>
      </c>
    </row>
    <row r="14" spans="1:5" x14ac:dyDescent="0.3">
      <c r="A14" s="179"/>
      <c r="B14" s="13" t="s">
        <v>22</v>
      </c>
      <c r="C14" s="14">
        <v>11833</v>
      </c>
      <c r="D14" s="14">
        <v>11753</v>
      </c>
      <c r="E14" s="15">
        <v>6.8067727388751798E-3</v>
      </c>
    </row>
    <row r="15" spans="1:5" x14ac:dyDescent="0.3">
      <c r="A15" s="177" t="s">
        <v>23</v>
      </c>
      <c r="B15" s="13" t="s">
        <v>24</v>
      </c>
      <c r="C15" s="14">
        <v>470</v>
      </c>
      <c r="D15" s="14">
        <v>443</v>
      </c>
      <c r="E15" s="15">
        <v>6.0948081264108403E-2</v>
      </c>
    </row>
    <row r="16" spans="1:5" x14ac:dyDescent="0.3">
      <c r="A16" s="178"/>
      <c r="B16" s="13" t="s">
        <v>25</v>
      </c>
      <c r="C16" s="14">
        <v>2920</v>
      </c>
      <c r="D16" s="14">
        <v>2679</v>
      </c>
      <c r="E16" s="15">
        <v>8.9958939902948898E-2</v>
      </c>
    </row>
    <row r="17" spans="1:5" x14ac:dyDescent="0.3">
      <c r="A17" s="178"/>
      <c r="B17" s="13" t="s">
        <v>26</v>
      </c>
      <c r="C17" s="14">
        <v>55</v>
      </c>
      <c r="D17" s="14">
        <v>51</v>
      </c>
      <c r="E17" s="15">
        <v>7.8431372549019607E-2</v>
      </c>
    </row>
    <row r="18" spans="1:5" x14ac:dyDescent="0.3">
      <c r="A18" s="178"/>
      <c r="B18" s="13" t="s">
        <v>27</v>
      </c>
      <c r="C18" s="14">
        <v>6</v>
      </c>
      <c r="D18" s="14">
        <v>4</v>
      </c>
      <c r="E18" s="15">
        <v>0.5</v>
      </c>
    </row>
    <row r="19" spans="1:5" x14ac:dyDescent="0.3">
      <c r="A19" s="179"/>
      <c r="B19" s="13" t="s">
        <v>28</v>
      </c>
      <c r="C19" s="14">
        <v>355</v>
      </c>
      <c r="D19" s="14">
        <v>371</v>
      </c>
      <c r="E19" s="15">
        <v>-4.3126684636118601E-2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2</v>
      </c>
      <c r="D23" s="14">
        <v>8</v>
      </c>
      <c r="E23" s="15">
        <v>-0.75</v>
      </c>
    </row>
    <row r="24" spans="1:5" x14ac:dyDescent="0.3">
      <c r="A24" s="12" t="s">
        <v>31</v>
      </c>
      <c r="B24" s="17"/>
      <c r="C24" s="14">
        <v>0</v>
      </c>
      <c r="D24" s="14">
        <v>2</v>
      </c>
      <c r="E24" s="15">
        <v>-1</v>
      </c>
    </row>
    <row r="25" spans="1:5" x14ac:dyDescent="0.3">
      <c r="A25" s="12" t="s">
        <v>32</v>
      </c>
      <c r="B25" s="17"/>
      <c r="C25" s="14">
        <v>1171</v>
      </c>
      <c r="D25" s="14">
        <v>1173</v>
      </c>
      <c r="E25" s="15">
        <v>-1.7050298380221699E-3</v>
      </c>
    </row>
    <row r="26" spans="1:5" x14ac:dyDescent="0.3">
      <c r="A26" s="12" t="s">
        <v>33</v>
      </c>
      <c r="B26" s="17"/>
      <c r="C26" s="14">
        <v>922</v>
      </c>
      <c r="D26" s="14">
        <v>885</v>
      </c>
      <c r="E26" s="15">
        <v>4.18079096045198E-2</v>
      </c>
    </row>
    <row r="27" spans="1:5" x14ac:dyDescent="0.3">
      <c r="A27" s="12" t="s">
        <v>34</v>
      </c>
      <c r="B27" s="17"/>
      <c r="C27" s="14">
        <v>209</v>
      </c>
      <c r="D27" s="14">
        <v>186</v>
      </c>
      <c r="E27" s="15">
        <v>0.123655913978495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6579</v>
      </c>
      <c r="D31" s="14">
        <v>5581</v>
      </c>
      <c r="E31" s="15">
        <v>0.178820999820821</v>
      </c>
    </row>
    <row r="32" spans="1:5" x14ac:dyDescent="0.3">
      <c r="A32" s="177" t="s">
        <v>37</v>
      </c>
      <c r="B32" s="13" t="s">
        <v>38</v>
      </c>
      <c r="C32" s="14">
        <v>827</v>
      </c>
      <c r="D32" s="14">
        <v>777</v>
      </c>
      <c r="E32" s="15">
        <v>6.4350064350064407E-2</v>
      </c>
    </row>
    <row r="33" spans="1:5" x14ac:dyDescent="0.3">
      <c r="A33" s="178"/>
      <c r="B33" s="13" t="s">
        <v>39</v>
      </c>
      <c r="C33" s="14">
        <v>725</v>
      </c>
      <c r="D33" s="14">
        <v>656</v>
      </c>
      <c r="E33" s="15">
        <v>0.105182926829268</v>
      </c>
    </row>
    <row r="34" spans="1:5" x14ac:dyDescent="0.3">
      <c r="A34" s="178"/>
      <c r="B34" s="13" t="s">
        <v>40</v>
      </c>
      <c r="C34" s="14">
        <v>152</v>
      </c>
      <c r="D34" s="14">
        <v>143</v>
      </c>
      <c r="E34" s="15">
        <v>6.2937062937062901E-2</v>
      </c>
    </row>
    <row r="35" spans="1:5" x14ac:dyDescent="0.3">
      <c r="A35" s="178"/>
      <c r="B35" s="13" t="s">
        <v>41</v>
      </c>
      <c r="C35" s="14">
        <v>432</v>
      </c>
      <c r="D35" s="14">
        <v>416</v>
      </c>
      <c r="E35" s="15">
        <v>3.8461538461538498E-2</v>
      </c>
    </row>
    <row r="36" spans="1:5" x14ac:dyDescent="0.3">
      <c r="A36" s="179"/>
      <c r="B36" s="13" t="s">
        <v>42</v>
      </c>
      <c r="C36" s="14">
        <v>4332</v>
      </c>
      <c r="D36" s="14">
        <v>3610</v>
      </c>
      <c r="E36" s="15">
        <v>0.2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13805</v>
      </c>
      <c r="D40" s="14">
        <v>11963</v>
      </c>
      <c r="E40" s="15">
        <v>0.153974755496113</v>
      </c>
    </row>
    <row r="41" spans="1:5" x14ac:dyDescent="0.3">
      <c r="A41" s="12" t="s">
        <v>45</v>
      </c>
      <c r="B41" s="17"/>
      <c r="C41" s="14">
        <v>3646</v>
      </c>
      <c r="D41" s="14">
        <v>3264</v>
      </c>
      <c r="E41" s="15">
        <v>0.11703431372549</v>
      </c>
    </row>
    <row r="42" spans="1:5" x14ac:dyDescent="0.3">
      <c r="A42" s="16"/>
    </row>
    <row r="43" spans="1:5" x14ac:dyDescent="0.3">
      <c r="A43" s="180" t="s">
        <v>46</v>
      </c>
      <c r="B43" s="180"/>
      <c r="C43" s="180"/>
      <c r="D43" s="180"/>
      <c r="E43" s="180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7" t="s">
        <v>47</v>
      </c>
      <c r="B45" s="13" t="s">
        <v>14</v>
      </c>
      <c r="C45" s="14">
        <v>1571</v>
      </c>
      <c r="D45" s="14">
        <v>1308</v>
      </c>
      <c r="E45" s="15">
        <v>0.20107033639143701</v>
      </c>
    </row>
    <row r="46" spans="1:5" x14ac:dyDescent="0.3">
      <c r="A46" s="178"/>
      <c r="B46" s="13" t="s">
        <v>48</v>
      </c>
      <c r="C46" s="14">
        <v>30</v>
      </c>
      <c r="D46" s="14">
        <v>30</v>
      </c>
      <c r="E46" s="15">
        <v>0</v>
      </c>
    </row>
    <row r="47" spans="1:5" x14ac:dyDescent="0.3">
      <c r="A47" s="178"/>
      <c r="B47" s="13" t="s">
        <v>49</v>
      </c>
      <c r="C47" s="14">
        <v>2920</v>
      </c>
      <c r="D47" s="14">
        <v>2672</v>
      </c>
      <c r="E47" s="15">
        <v>9.2814371257484998E-2</v>
      </c>
    </row>
    <row r="48" spans="1:5" x14ac:dyDescent="0.3">
      <c r="A48" s="179"/>
      <c r="B48" s="13" t="s">
        <v>18</v>
      </c>
      <c r="C48" s="14">
        <v>1808</v>
      </c>
      <c r="D48" s="14">
        <v>1571</v>
      </c>
      <c r="E48" s="15">
        <v>0.15085932527052801</v>
      </c>
    </row>
    <row r="49" spans="1:5" x14ac:dyDescent="0.3">
      <c r="A49" s="177" t="s">
        <v>50</v>
      </c>
      <c r="B49" s="13" t="s">
        <v>51</v>
      </c>
      <c r="C49" s="14">
        <v>2253</v>
      </c>
      <c r="D49" s="14">
        <v>2073</v>
      </c>
      <c r="E49" s="15">
        <v>8.6830680173661398E-2</v>
      </c>
    </row>
    <row r="50" spans="1:5" x14ac:dyDescent="0.3">
      <c r="A50" s="178"/>
      <c r="B50" s="13" t="s">
        <v>52</v>
      </c>
      <c r="C50" s="14">
        <v>91</v>
      </c>
      <c r="D50" s="14">
        <v>80</v>
      </c>
      <c r="E50" s="15">
        <v>0.13750000000000001</v>
      </c>
    </row>
    <row r="51" spans="1:5" x14ac:dyDescent="0.3">
      <c r="A51" s="178"/>
      <c r="B51" s="13" t="s">
        <v>53</v>
      </c>
      <c r="C51" s="14">
        <v>307</v>
      </c>
      <c r="D51" s="14">
        <v>236</v>
      </c>
      <c r="E51" s="15">
        <v>0.30084745762711901</v>
      </c>
    </row>
    <row r="52" spans="1:5" x14ac:dyDescent="0.3">
      <c r="A52" s="179"/>
      <c r="B52" s="13" t="s">
        <v>54</v>
      </c>
      <c r="C52" s="14">
        <v>62</v>
      </c>
      <c r="D52" s="14">
        <v>50</v>
      </c>
      <c r="E52" s="15">
        <v>0.24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7" t="s">
        <v>56</v>
      </c>
      <c r="B56" s="13" t="s">
        <v>49</v>
      </c>
      <c r="C56" s="14">
        <v>64</v>
      </c>
      <c r="D56" s="14">
        <v>60</v>
      </c>
      <c r="E56" s="15">
        <v>6.6666666666666693E-2</v>
      </c>
    </row>
    <row r="57" spans="1:5" x14ac:dyDescent="0.3">
      <c r="A57" s="178"/>
      <c r="B57" s="13" t="s">
        <v>48</v>
      </c>
      <c r="C57" s="14">
        <v>6</v>
      </c>
      <c r="D57" s="14">
        <v>5</v>
      </c>
      <c r="E57" s="15">
        <v>0.2</v>
      </c>
    </row>
    <row r="58" spans="1:5" x14ac:dyDescent="0.3">
      <c r="A58" s="178"/>
      <c r="B58" s="13" t="s">
        <v>14</v>
      </c>
      <c r="C58" s="14">
        <v>47</v>
      </c>
      <c r="D58" s="14">
        <v>44</v>
      </c>
      <c r="E58" s="15">
        <v>6.8181818181818205E-2</v>
      </c>
    </row>
    <row r="59" spans="1:5" x14ac:dyDescent="0.3">
      <c r="A59" s="178"/>
      <c r="B59" s="13" t="s">
        <v>18</v>
      </c>
      <c r="C59" s="14">
        <v>56</v>
      </c>
      <c r="D59" s="14">
        <v>47</v>
      </c>
      <c r="E59" s="15">
        <v>0.19148936170212799</v>
      </c>
    </row>
    <row r="60" spans="1:5" x14ac:dyDescent="0.3">
      <c r="A60" s="178"/>
      <c r="B60" s="13" t="s">
        <v>57</v>
      </c>
      <c r="C60" s="14">
        <v>57</v>
      </c>
      <c r="D60" s="14">
        <v>58</v>
      </c>
      <c r="E60" s="15">
        <v>-1.72413793103448E-2</v>
      </c>
    </row>
    <row r="61" spans="1:5" x14ac:dyDescent="0.3">
      <c r="A61" s="179"/>
      <c r="B61" s="13" t="s">
        <v>58</v>
      </c>
      <c r="C61" s="14">
        <v>4</v>
      </c>
      <c r="D61" s="14">
        <v>4</v>
      </c>
      <c r="E61" s="15">
        <v>0</v>
      </c>
    </row>
    <row r="62" spans="1:5" x14ac:dyDescent="0.3">
      <c r="A62" s="177" t="s">
        <v>59</v>
      </c>
      <c r="B62" s="13" t="s">
        <v>60</v>
      </c>
      <c r="C62" s="14">
        <v>49</v>
      </c>
      <c r="D62" s="14">
        <v>46</v>
      </c>
      <c r="E62" s="15">
        <v>6.5217391304347797E-2</v>
      </c>
    </row>
    <row r="63" spans="1:5" x14ac:dyDescent="0.3">
      <c r="A63" s="178"/>
      <c r="B63" s="13" t="s">
        <v>53</v>
      </c>
      <c r="C63" s="14">
        <v>15</v>
      </c>
      <c r="D63" s="14">
        <v>8</v>
      </c>
      <c r="E63" s="15">
        <v>0.875</v>
      </c>
    </row>
    <row r="64" spans="1:5" x14ac:dyDescent="0.3">
      <c r="A64" s="179"/>
      <c r="B64" s="13" t="s">
        <v>61</v>
      </c>
      <c r="C64" s="14">
        <v>4</v>
      </c>
      <c r="D64" s="14">
        <v>10</v>
      </c>
      <c r="E64" s="15">
        <v>-0.6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14</v>
      </c>
      <c r="D70" s="14">
        <v>5</v>
      </c>
      <c r="E70" s="15">
        <v>1.8</v>
      </c>
    </row>
    <row r="71" spans="1:5" x14ac:dyDescent="0.3">
      <c r="A71" s="12" t="s">
        <v>33</v>
      </c>
      <c r="B71" s="17"/>
      <c r="C71" s="14">
        <v>14</v>
      </c>
      <c r="D71" s="14">
        <v>5</v>
      </c>
      <c r="E71" s="15">
        <v>1.8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1"/>
      <c r="B76" s="13" t="s">
        <v>44</v>
      </c>
      <c r="C76" s="14">
        <v>10</v>
      </c>
      <c r="D76" s="14">
        <v>4</v>
      </c>
      <c r="E76" s="15">
        <v>1.5</v>
      </c>
    </row>
    <row r="77" spans="1:5" x14ac:dyDescent="0.3">
      <c r="A77" s="182"/>
      <c r="B77" s="13" t="s">
        <v>53</v>
      </c>
      <c r="C77" s="14">
        <v>1</v>
      </c>
      <c r="D77" s="14">
        <v>0</v>
      </c>
      <c r="E77" s="15">
        <v>0</v>
      </c>
    </row>
    <row r="78" spans="1:5" x14ac:dyDescent="0.3">
      <c r="A78" s="182"/>
      <c r="B78" s="13" t="s">
        <v>60</v>
      </c>
      <c r="C78" s="14">
        <v>6</v>
      </c>
      <c r="D78" s="14">
        <v>5</v>
      </c>
      <c r="E78" s="15">
        <v>0.2</v>
      </c>
    </row>
    <row r="79" spans="1:5" x14ac:dyDescent="0.3">
      <c r="A79" s="182"/>
      <c r="B79" s="13" t="s">
        <v>64</v>
      </c>
      <c r="C79" s="14">
        <v>3</v>
      </c>
      <c r="D79" s="14">
        <v>6</v>
      </c>
      <c r="E79" s="15">
        <v>-0.5</v>
      </c>
    </row>
    <row r="80" spans="1:5" x14ac:dyDescent="0.3">
      <c r="A80" s="183"/>
      <c r="B80" s="13" t="s">
        <v>65</v>
      </c>
      <c r="C80" s="14">
        <v>3</v>
      </c>
      <c r="D80" s="14">
        <v>1</v>
      </c>
      <c r="E80" s="15">
        <v>2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7" t="s">
        <v>67</v>
      </c>
      <c r="B84" s="13" t="s">
        <v>68</v>
      </c>
      <c r="C84" s="14">
        <v>3646</v>
      </c>
      <c r="D84" s="14">
        <v>3264</v>
      </c>
      <c r="E84" s="15">
        <v>0.11703431372549</v>
      </c>
    </row>
    <row r="85" spans="1:5" x14ac:dyDescent="0.3">
      <c r="A85" s="179"/>
      <c r="B85" s="13" t="s">
        <v>69</v>
      </c>
      <c r="C85" s="14">
        <v>1270</v>
      </c>
      <c r="D85" s="14">
        <v>1161</v>
      </c>
      <c r="E85" s="15">
        <v>9.38845822566753E-2</v>
      </c>
    </row>
    <row r="86" spans="1:5" x14ac:dyDescent="0.3">
      <c r="A86" s="177" t="s">
        <v>70</v>
      </c>
      <c r="B86" s="13" t="s">
        <v>68</v>
      </c>
      <c r="C86" s="14">
        <v>2983</v>
      </c>
      <c r="D86" s="14">
        <v>2758</v>
      </c>
      <c r="E86" s="15">
        <v>8.1580855692530804E-2</v>
      </c>
    </row>
    <row r="87" spans="1:5" x14ac:dyDescent="0.3">
      <c r="A87" s="179"/>
      <c r="B87" s="13" t="s">
        <v>69</v>
      </c>
      <c r="C87" s="14">
        <v>2304</v>
      </c>
      <c r="D87" s="14">
        <v>2538</v>
      </c>
      <c r="E87" s="15">
        <v>-9.2198581560283696E-2</v>
      </c>
    </row>
    <row r="88" spans="1:5" x14ac:dyDescent="0.3">
      <c r="A88" s="177" t="s">
        <v>71</v>
      </c>
      <c r="B88" s="13" t="s">
        <v>68</v>
      </c>
      <c r="C88" s="14">
        <v>179</v>
      </c>
      <c r="D88" s="14">
        <v>186</v>
      </c>
      <c r="E88" s="15">
        <v>-3.7634408602150497E-2</v>
      </c>
    </row>
    <row r="89" spans="1:5" x14ac:dyDescent="0.3">
      <c r="A89" s="179"/>
      <c r="B89" s="13" t="s">
        <v>69</v>
      </c>
      <c r="C89" s="14">
        <v>57</v>
      </c>
      <c r="D89" s="14">
        <v>39</v>
      </c>
      <c r="E89" s="15">
        <v>0.46153846153846101</v>
      </c>
    </row>
    <row r="90" spans="1:5" x14ac:dyDescent="0.3">
      <c r="A90" s="177" t="s">
        <v>72</v>
      </c>
      <c r="B90" s="13" t="s">
        <v>68</v>
      </c>
      <c r="C90" s="14">
        <v>0</v>
      </c>
      <c r="D90" s="19"/>
      <c r="E90" s="15">
        <v>0</v>
      </c>
    </row>
    <row r="91" spans="1:5" x14ac:dyDescent="0.3">
      <c r="A91" s="179"/>
      <c r="B91" s="13" t="s">
        <v>69</v>
      </c>
      <c r="C91" s="14">
        <v>0</v>
      </c>
      <c r="D91" s="19"/>
      <c r="E91" s="15">
        <v>0</v>
      </c>
    </row>
    <row r="92" spans="1:5" x14ac:dyDescent="0.3">
      <c r="A92" s="16"/>
    </row>
    <row r="93" spans="1:5" x14ac:dyDescent="0.3">
      <c r="A93" s="180" t="s">
        <v>73</v>
      </c>
      <c r="B93" s="180"/>
      <c r="C93" s="180"/>
      <c r="D93" s="180"/>
      <c r="E93" s="180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2987</v>
      </c>
      <c r="D95" s="14">
        <v>2431</v>
      </c>
      <c r="E95" s="15">
        <v>0.22871246400658199</v>
      </c>
    </row>
    <row r="96" spans="1:5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1533</v>
      </c>
      <c r="D100" s="14">
        <v>1281</v>
      </c>
      <c r="E100" s="15">
        <v>0.19672131147541</v>
      </c>
    </row>
    <row r="101" spans="1:5" x14ac:dyDescent="0.3">
      <c r="A101" s="12" t="s">
        <v>77</v>
      </c>
      <c r="B101" s="17"/>
      <c r="C101" s="14">
        <v>2147</v>
      </c>
      <c r="D101" s="14">
        <v>1965</v>
      </c>
      <c r="E101" s="15">
        <v>9.2620865139949105E-2</v>
      </c>
    </row>
    <row r="102" spans="1:5" x14ac:dyDescent="0.3">
      <c r="A102" s="12" t="s">
        <v>74</v>
      </c>
      <c r="B102" s="17"/>
      <c r="C102" s="14">
        <v>0</v>
      </c>
      <c r="D102" s="14">
        <v>0</v>
      </c>
      <c r="E102" s="15">
        <v>0</v>
      </c>
    </row>
    <row r="103" spans="1:5" x14ac:dyDescent="0.3">
      <c r="A103" s="16"/>
    </row>
    <row r="104" spans="1:5" x14ac:dyDescent="0.3">
      <c r="A104" s="180" t="s">
        <v>78</v>
      </c>
      <c r="B104" s="180"/>
      <c r="C104" s="180"/>
      <c r="D104" s="180"/>
      <c r="E104" s="180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7" t="s">
        <v>76</v>
      </c>
      <c r="B106" s="13" t="s">
        <v>79</v>
      </c>
      <c r="C106" s="14">
        <v>1175</v>
      </c>
      <c r="D106" s="14">
        <v>1193</v>
      </c>
      <c r="E106" s="15">
        <v>-1.50880134115675E-2</v>
      </c>
    </row>
    <row r="107" spans="1:5" x14ac:dyDescent="0.3">
      <c r="A107" s="178"/>
      <c r="B107" s="13" t="s">
        <v>80</v>
      </c>
      <c r="C107" s="14">
        <v>753</v>
      </c>
      <c r="D107" s="14">
        <v>600</v>
      </c>
      <c r="E107" s="15">
        <v>0.255</v>
      </c>
    </row>
    <row r="108" spans="1:5" x14ac:dyDescent="0.3">
      <c r="A108" s="179"/>
      <c r="B108" s="13" t="s">
        <v>81</v>
      </c>
      <c r="C108" s="14">
        <v>107</v>
      </c>
      <c r="D108" s="14">
        <v>106</v>
      </c>
      <c r="E108" s="15">
        <v>9.4339622641509396E-3</v>
      </c>
    </row>
    <row r="109" spans="1:5" x14ac:dyDescent="0.3">
      <c r="A109" s="177" t="s">
        <v>77</v>
      </c>
      <c r="B109" s="13" t="s">
        <v>82</v>
      </c>
      <c r="C109" s="14">
        <v>152</v>
      </c>
      <c r="D109" s="14">
        <v>127</v>
      </c>
      <c r="E109" s="15">
        <v>0.196850393700787</v>
      </c>
    </row>
    <row r="110" spans="1:5" x14ac:dyDescent="0.3">
      <c r="A110" s="179"/>
      <c r="B110" s="13" t="s">
        <v>81</v>
      </c>
      <c r="C110" s="14">
        <v>674</v>
      </c>
      <c r="D110" s="14">
        <v>734</v>
      </c>
      <c r="E110" s="15">
        <v>-8.1743869209809306E-2</v>
      </c>
    </row>
    <row r="111" spans="1:5" x14ac:dyDescent="0.3">
      <c r="A111" s="12" t="s">
        <v>74</v>
      </c>
      <c r="B111" s="17"/>
      <c r="C111" s="14">
        <v>28</v>
      </c>
      <c r="D111" s="14">
        <v>42</v>
      </c>
      <c r="E111" s="15">
        <v>-0.33333333333333298</v>
      </c>
    </row>
    <row r="112" spans="1:5" x14ac:dyDescent="0.3">
      <c r="A112" s="16"/>
    </row>
    <row r="113" spans="1:5" x14ac:dyDescent="0.3">
      <c r="A113" s="180" t="s">
        <v>83</v>
      </c>
      <c r="B113" s="180"/>
      <c r="C113" s="180"/>
      <c r="D113" s="180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7" t="s">
        <v>76</v>
      </c>
      <c r="B115" s="13" t="s">
        <v>79</v>
      </c>
      <c r="C115" s="14">
        <v>77</v>
      </c>
      <c r="D115" s="14">
        <v>72</v>
      </c>
      <c r="E115" s="15">
        <v>6.9444444444444406E-2</v>
      </c>
    </row>
    <row r="116" spans="1:5" x14ac:dyDescent="0.3">
      <c r="A116" s="178"/>
      <c r="B116" s="13" t="s">
        <v>80</v>
      </c>
      <c r="C116" s="14">
        <v>18</v>
      </c>
      <c r="D116" s="14">
        <v>39</v>
      </c>
      <c r="E116" s="15">
        <v>-0.53846153846153799</v>
      </c>
    </row>
    <row r="117" spans="1:5" x14ac:dyDescent="0.3">
      <c r="A117" s="179"/>
      <c r="B117" s="13" t="s">
        <v>81</v>
      </c>
      <c r="C117" s="14">
        <v>37</v>
      </c>
      <c r="D117" s="14">
        <v>24</v>
      </c>
      <c r="E117" s="15">
        <v>0.54166666666666696</v>
      </c>
    </row>
    <row r="118" spans="1:5" x14ac:dyDescent="0.3">
      <c r="A118" s="177" t="s">
        <v>77</v>
      </c>
      <c r="B118" s="13" t="s">
        <v>82</v>
      </c>
      <c r="C118" s="14">
        <v>7</v>
      </c>
      <c r="D118" s="14">
        <v>6</v>
      </c>
      <c r="E118" s="15">
        <v>0.16666666666666699</v>
      </c>
    </row>
    <row r="119" spans="1:5" x14ac:dyDescent="0.3">
      <c r="A119" s="179"/>
      <c r="B119" s="13" t="s">
        <v>81</v>
      </c>
      <c r="C119" s="14">
        <v>36</v>
      </c>
      <c r="D119" s="14">
        <v>40</v>
      </c>
      <c r="E119" s="15">
        <v>-0.1</v>
      </c>
    </row>
    <row r="120" spans="1:5" x14ac:dyDescent="0.3">
      <c r="A120" s="12" t="s">
        <v>74</v>
      </c>
      <c r="B120" s="17"/>
      <c r="C120" s="14">
        <v>5</v>
      </c>
      <c r="D120" s="14">
        <v>4</v>
      </c>
      <c r="E120" s="15">
        <v>0.25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7" t="s">
        <v>85</v>
      </c>
      <c r="B124" s="13" t="s">
        <v>86</v>
      </c>
      <c r="C124" s="14">
        <v>0</v>
      </c>
      <c r="D124" s="19"/>
      <c r="E124" s="15">
        <v>0</v>
      </c>
    </row>
    <row r="125" spans="1:5" x14ac:dyDescent="0.3">
      <c r="A125" s="179"/>
      <c r="B125" s="13" t="s">
        <v>87</v>
      </c>
      <c r="C125" s="14">
        <v>0</v>
      </c>
      <c r="D125" s="19"/>
      <c r="E125" s="15">
        <v>0</v>
      </c>
    </row>
    <row r="126" spans="1:5" x14ac:dyDescent="0.3">
      <c r="A126" s="177" t="s">
        <v>88</v>
      </c>
      <c r="B126" s="13" t="s">
        <v>86</v>
      </c>
      <c r="C126" s="14">
        <v>643</v>
      </c>
      <c r="D126" s="14">
        <v>457</v>
      </c>
      <c r="E126" s="15">
        <v>0.40700218818380701</v>
      </c>
    </row>
    <row r="127" spans="1:5" x14ac:dyDescent="0.3">
      <c r="A127" s="179"/>
      <c r="B127" s="13" t="s">
        <v>87</v>
      </c>
      <c r="C127" s="14">
        <v>1332</v>
      </c>
      <c r="D127" s="14">
        <v>962</v>
      </c>
      <c r="E127" s="15">
        <v>0.38461538461538503</v>
      </c>
    </row>
    <row r="128" spans="1:5" x14ac:dyDescent="0.3">
      <c r="A128" s="177" t="s">
        <v>89</v>
      </c>
      <c r="B128" s="13" t="s">
        <v>86</v>
      </c>
      <c r="C128" s="14">
        <v>15271</v>
      </c>
      <c r="D128" s="14">
        <v>10303</v>
      </c>
      <c r="E128" s="15">
        <v>0.48218965349898102</v>
      </c>
    </row>
    <row r="129" spans="1:5" x14ac:dyDescent="0.3">
      <c r="A129" s="179"/>
      <c r="B129" s="13" t="s">
        <v>87</v>
      </c>
      <c r="C129" s="14">
        <v>25970</v>
      </c>
      <c r="D129" s="14">
        <v>21392</v>
      </c>
      <c r="E129" s="15">
        <v>0.214005235602094</v>
      </c>
    </row>
    <row r="130" spans="1:5" x14ac:dyDescent="0.3">
      <c r="A130" s="177" t="s">
        <v>90</v>
      </c>
      <c r="B130" s="13" t="s">
        <v>86</v>
      </c>
      <c r="C130" s="14">
        <v>0</v>
      </c>
      <c r="D130" s="19"/>
      <c r="E130" s="15">
        <v>0</v>
      </c>
    </row>
    <row r="131" spans="1:5" x14ac:dyDescent="0.3">
      <c r="A131" s="179"/>
      <c r="B131" s="13" t="s">
        <v>87</v>
      </c>
      <c r="C131" s="14">
        <v>0</v>
      </c>
      <c r="D131" s="19"/>
      <c r="E131" s="15">
        <v>0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7" t="s">
        <v>92</v>
      </c>
      <c r="B135" s="13" t="s">
        <v>93</v>
      </c>
      <c r="C135" s="14">
        <v>282</v>
      </c>
      <c r="D135" s="14">
        <v>222</v>
      </c>
      <c r="E135" s="15">
        <v>0.27027027027027001</v>
      </c>
    </row>
    <row r="136" spans="1:5" x14ac:dyDescent="0.3">
      <c r="A136" s="179"/>
      <c r="B136" s="13" t="s">
        <v>94</v>
      </c>
      <c r="C136" s="14">
        <v>60</v>
      </c>
      <c r="D136" s="14">
        <v>51</v>
      </c>
      <c r="E136" s="15">
        <v>0.17647058823529399</v>
      </c>
    </row>
    <row r="137" spans="1:5" x14ac:dyDescent="0.3">
      <c r="A137" s="177" t="s">
        <v>95</v>
      </c>
      <c r="B137" s="13" t="s">
        <v>93</v>
      </c>
      <c r="C137" s="14">
        <v>11</v>
      </c>
      <c r="D137" s="14">
        <v>13</v>
      </c>
      <c r="E137" s="15">
        <v>-0.15384615384615399</v>
      </c>
    </row>
    <row r="138" spans="1:5" x14ac:dyDescent="0.3">
      <c r="A138" s="179"/>
      <c r="B138" s="13" t="s">
        <v>94</v>
      </c>
      <c r="C138" s="14">
        <v>3</v>
      </c>
      <c r="D138" s="14">
        <v>3</v>
      </c>
      <c r="E138" s="15">
        <v>0</v>
      </c>
    </row>
    <row r="139" spans="1:5" x14ac:dyDescent="0.3">
      <c r="A139" s="177" t="s">
        <v>96</v>
      </c>
      <c r="B139" s="13" t="s">
        <v>93</v>
      </c>
      <c r="C139" s="14">
        <v>15</v>
      </c>
      <c r="D139" s="14">
        <v>9</v>
      </c>
      <c r="E139" s="15">
        <v>0.66666666666666696</v>
      </c>
    </row>
    <row r="140" spans="1:5" x14ac:dyDescent="0.3">
      <c r="A140" s="179"/>
      <c r="B140" s="13" t="s">
        <v>97</v>
      </c>
      <c r="C140" s="14">
        <v>2</v>
      </c>
      <c r="D140" s="14">
        <v>1</v>
      </c>
      <c r="E140" s="15">
        <v>1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91</v>
      </c>
      <c r="D144" s="14">
        <v>121</v>
      </c>
      <c r="E144" s="15">
        <v>-0.247933884297521</v>
      </c>
    </row>
    <row r="145" spans="1:5" x14ac:dyDescent="0.3">
      <c r="A145" s="177" t="s">
        <v>100</v>
      </c>
      <c r="B145" s="13" t="s">
        <v>101</v>
      </c>
      <c r="C145" s="14">
        <v>3</v>
      </c>
      <c r="D145" s="14">
        <v>5</v>
      </c>
      <c r="E145" s="15">
        <v>-0.4</v>
      </c>
    </row>
    <row r="146" spans="1:5" x14ac:dyDescent="0.3">
      <c r="A146" s="178"/>
      <c r="B146" s="13" t="s">
        <v>102</v>
      </c>
      <c r="C146" s="14">
        <v>14</v>
      </c>
      <c r="D146" s="14">
        <v>18</v>
      </c>
      <c r="E146" s="15">
        <v>-0.22222222222222199</v>
      </c>
    </row>
    <row r="147" spans="1:5" x14ac:dyDescent="0.3">
      <c r="A147" s="178"/>
      <c r="B147" s="13" t="s">
        <v>103</v>
      </c>
      <c r="C147" s="14">
        <v>25</v>
      </c>
      <c r="D147" s="14">
        <v>42</v>
      </c>
      <c r="E147" s="15">
        <v>-0.40476190476190499</v>
      </c>
    </row>
    <row r="148" spans="1:5" x14ac:dyDescent="0.3">
      <c r="A148" s="178"/>
      <c r="B148" s="13" t="s">
        <v>104</v>
      </c>
      <c r="C148" s="14">
        <v>2</v>
      </c>
      <c r="D148" s="14">
        <v>2</v>
      </c>
      <c r="E148" s="15">
        <v>0</v>
      </c>
    </row>
    <row r="149" spans="1:5" x14ac:dyDescent="0.3">
      <c r="A149" s="178"/>
      <c r="B149" s="13" t="s">
        <v>105</v>
      </c>
      <c r="C149" s="14">
        <v>41</v>
      </c>
      <c r="D149" s="14">
        <v>49</v>
      </c>
      <c r="E149" s="15">
        <v>-0.16326530612244899</v>
      </c>
    </row>
    <row r="150" spans="1:5" x14ac:dyDescent="0.3">
      <c r="A150" s="179"/>
      <c r="B150" s="13" t="s">
        <v>106</v>
      </c>
      <c r="C150" s="14">
        <v>6</v>
      </c>
      <c r="D150" s="14">
        <v>5</v>
      </c>
      <c r="E150" s="15">
        <v>0.2</v>
      </c>
    </row>
    <row r="151" spans="1:5" x14ac:dyDescent="0.3">
      <c r="A151" s="177" t="s">
        <v>107</v>
      </c>
      <c r="B151" s="13" t="s">
        <v>108</v>
      </c>
      <c r="C151" s="14">
        <v>24</v>
      </c>
      <c r="D151" s="14">
        <v>35</v>
      </c>
      <c r="E151" s="15">
        <v>-0.314285714285714</v>
      </c>
    </row>
    <row r="152" spans="1:5" x14ac:dyDescent="0.3">
      <c r="A152" s="179"/>
      <c r="B152" s="13" t="s">
        <v>109</v>
      </c>
      <c r="C152" s="14">
        <v>75</v>
      </c>
      <c r="D152" s="14">
        <v>87</v>
      </c>
      <c r="E152" s="15">
        <v>-0.13793103448275901</v>
      </c>
    </row>
    <row r="153" spans="1:5" x14ac:dyDescent="0.3">
      <c r="A153" s="177" t="s">
        <v>110</v>
      </c>
      <c r="B153" s="13" t="s">
        <v>14</v>
      </c>
      <c r="C153" s="14">
        <v>19</v>
      </c>
      <c r="D153" s="14">
        <v>20</v>
      </c>
      <c r="E153" s="15">
        <v>-0.05</v>
      </c>
    </row>
    <row r="154" spans="1:5" x14ac:dyDescent="0.3">
      <c r="A154" s="179"/>
      <c r="B154" s="13" t="s">
        <v>18</v>
      </c>
      <c r="C154" s="14">
        <v>12</v>
      </c>
      <c r="D154" s="14">
        <v>19</v>
      </c>
      <c r="E154" s="15">
        <v>-0.36842105263157898</v>
      </c>
    </row>
    <row r="155" spans="1:5" x14ac:dyDescent="0.3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7" t="s">
        <v>113</v>
      </c>
      <c r="B159" s="13" t="s">
        <v>114</v>
      </c>
      <c r="C159" s="19"/>
      <c r="D159" s="19"/>
      <c r="E159" s="15">
        <v>0</v>
      </c>
    </row>
    <row r="160" spans="1:5" x14ac:dyDescent="0.3">
      <c r="A160" s="178"/>
      <c r="B160" s="13" t="s">
        <v>115</v>
      </c>
      <c r="C160" s="19"/>
      <c r="D160" s="19"/>
      <c r="E160" s="15">
        <v>0</v>
      </c>
    </row>
    <row r="161" spans="1:5" x14ac:dyDescent="0.3">
      <c r="A161" s="178"/>
      <c r="B161" s="13" t="s">
        <v>116</v>
      </c>
      <c r="C161" s="19"/>
      <c r="D161" s="19"/>
      <c r="E161" s="15">
        <v>0</v>
      </c>
    </row>
    <row r="162" spans="1:5" x14ac:dyDescent="0.3">
      <c r="A162" s="178"/>
      <c r="B162" s="13" t="s">
        <v>117</v>
      </c>
      <c r="C162" s="19"/>
      <c r="D162" s="19"/>
      <c r="E162" s="15">
        <v>0</v>
      </c>
    </row>
    <row r="163" spans="1:5" x14ac:dyDescent="0.3">
      <c r="A163" s="178"/>
      <c r="B163" s="13" t="s">
        <v>118</v>
      </c>
      <c r="C163" s="19"/>
      <c r="D163" s="19"/>
      <c r="E163" s="15">
        <v>0</v>
      </c>
    </row>
    <row r="164" spans="1:5" x14ac:dyDescent="0.3">
      <c r="A164" s="178"/>
      <c r="B164" s="13" t="s">
        <v>119</v>
      </c>
      <c r="C164" s="19"/>
      <c r="D164" s="19"/>
      <c r="E164" s="15">
        <v>0</v>
      </c>
    </row>
    <row r="165" spans="1:5" x14ac:dyDescent="0.3">
      <c r="A165" s="178"/>
      <c r="B165" s="13" t="s">
        <v>120</v>
      </c>
      <c r="C165" s="19"/>
      <c r="D165" s="19"/>
      <c r="E165" s="15">
        <v>0</v>
      </c>
    </row>
    <row r="166" spans="1:5" x14ac:dyDescent="0.3">
      <c r="A166" s="178"/>
      <c r="B166" s="13" t="s">
        <v>121</v>
      </c>
      <c r="C166" s="19"/>
      <c r="D166" s="19"/>
      <c r="E166" s="15">
        <v>0</v>
      </c>
    </row>
    <row r="167" spans="1:5" x14ac:dyDescent="0.3">
      <c r="A167" s="178"/>
      <c r="B167" s="13" t="s">
        <v>122</v>
      </c>
      <c r="C167" s="19"/>
      <c r="D167" s="19"/>
      <c r="E167" s="15">
        <v>0</v>
      </c>
    </row>
    <row r="168" spans="1:5" x14ac:dyDescent="0.3">
      <c r="A168" s="178"/>
      <c r="B168" s="13" t="s">
        <v>123</v>
      </c>
      <c r="C168" s="19"/>
      <c r="D168" s="19"/>
      <c r="E168" s="15">
        <v>0</v>
      </c>
    </row>
    <row r="169" spans="1:5" x14ac:dyDescent="0.3">
      <c r="A169" s="178"/>
      <c r="B169" s="13" t="s">
        <v>124</v>
      </c>
      <c r="C169" s="19"/>
      <c r="D169" s="19"/>
      <c r="E169" s="15">
        <v>0</v>
      </c>
    </row>
    <row r="170" spans="1:5" x14ac:dyDescent="0.3">
      <c r="A170" s="178"/>
      <c r="B170" s="13" t="s">
        <v>125</v>
      </c>
      <c r="C170" s="19"/>
      <c r="D170" s="19"/>
      <c r="E170" s="15">
        <v>0</v>
      </c>
    </row>
    <row r="171" spans="1:5" x14ac:dyDescent="0.3">
      <c r="A171" s="178"/>
      <c r="B171" s="13" t="s">
        <v>126</v>
      </c>
      <c r="C171" s="19"/>
      <c r="D171" s="19"/>
      <c r="E171" s="15">
        <v>0</v>
      </c>
    </row>
    <row r="172" spans="1:5" x14ac:dyDescent="0.3">
      <c r="A172" s="178"/>
      <c r="B172" s="13" t="s">
        <v>127</v>
      </c>
      <c r="C172" s="19"/>
      <c r="D172" s="19"/>
      <c r="E172" s="15">
        <v>0</v>
      </c>
    </row>
    <row r="173" spans="1:5" x14ac:dyDescent="0.3">
      <c r="A173" s="178"/>
      <c r="B173" s="13" t="s">
        <v>128</v>
      </c>
      <c r="C173" s="19"/>
      <c r="D173" s="19"/>
      <c r="E173" s="15">
        <v>0</v>
      </c>
    </row>
    <row r="174" spans="1:5" x14ac:dyDescent="0.3">
      <c r="A174" s="178"/>
      <c r="B174" s="13" t="s">
        <v>129</v>
      </c>
      <c r="C174" s="19"/>
      <c r="D174" s="19"/>
      <c r="E174" s="15">
        <v>0</v>
      </c>
    </row>
    <row r="175" spans="1:5" x14ac:dyDescent="0.3">
      <c r="A175" s="178"/>
      <c r="B175" s="13" t="s">
        <v>130</v>
      </c>
      <c r="C175" s="19"/>
      <c r="D175" s="19"/>
      <c r="E175" s="15">
        <v>0</v>
      </c>
    </row>
    <row r="176" spans="1:5" x14ac:dyDescent="0.3">
      <c r="A176" s="178"/>
      <c r="B176" s="13" t="s">
        <v>131</v>
      </c>
      <c r="C176" s="19"/>
      <c r="D176" s="19"/>
      <c r="E176" s="15">
        <v>0</v>
      </c>
    </row>
    <row r="177" spans="1:5" x14ac:dyDescent="0.3">
      <c r="A177" s="178"/>
      <c r="B177" s="13" t="s">
        <v>132</v>
      </c>
      <c r="C177" s="19"/>
      <c r="D177" s="19"/>
      <c r="E177" s="15">
        <v>0</v>
      </c>
    </row>
    <row r="178" spans="1:5" x14ac:dyDescent="0.3">
      <c r="A178" s="178"/>
      <c r="B178" s="13" t="s">
        <v>133</v>
      </c>
      <c r="C178" s="19"/>
      <c r="D178" s="19"/>
      <c r="E178" s="15">
        <v>0</v>
      </c>
    </row>
    <row r="179" spans="1:5" x14ac:dyDescent="0.3">
      <c r="A179" s="178"/>
      <c r="B179" s="13" t="s">
        <v>134</v>
      </c>
      <c r="C179" s="19"/>
      <c r="D179" s="19"/>
      <c r="E179" s="15">
        <v>0</v>
      </c>
    </row>
    <row r="180" spans="1:5" x14ac:dyDescent="0.3">
      <c r="A180" s="178"/>
      <c r="B180" s="13" t="s">
        <v>135</v>
      </c>
      <c r="C180" s="19"/>
      <c r="D180" s="19"/>
      <c r="E180" s="15">
        <v>0</v>
      </c>
    </row>
    <row r="181" spans="1:5" x14ac:dyDescent="0.3">
      <c r="A181" s="178"/>
      <c r="B181" s="13" t="s">
        <v>136</v>
      </c>
      <c r="C181" s="19"/>
      <c r="D181" s="19"/>
      <c r="E181" s="15">
        <v>0</v>
      </c>
    </row>
    <row r="182" spans="1:5" x14ac:dyDescent="0.3">
      <c r="A182" s="178"/>
      <c r="B182" s="13" t="s">
        <v>137</v>
      </c>
      <c r="C182" s="19"/>
      <c r="D182" s="19"/>
      <c r="E182" s="15">
        <v>0</v>
      </c>
    </row>
    <row r="183" spans="1:5" x14ac:dyDescent="0.3">
      <c r="A183" s="178"/>
      <c r="B183" s="13" t="s">
        <v>138</v>
      </c>
      <c r="C183" s="19"/>
      <c r="D183" s="19"/>
      <c r="E183" s="15">
        <v>0</v>
      </c>
    </row>
    <row r="184" spans="1:5" x14ac:dyDescent="0.3">
      <c r="A184" s="178"/>
      <c r="B184" s="13" t="s">
        <v>139</v>
      </c>
      <c r="C184" s="19"/>
      <c r="D184" s="19"/>
      <c r="E184" s="15">
        <v>0</v>
      </c>
    </row>
    <row r="185" spans="1:5" x14ac:dyDescent="0.3">
      <c r="A185" s="178"/>
      <c r="B185" s="13" t="s">
        <v>140</v>
      </c>
      <c r="C185" s="19"/>
      <c r="D185" s="19"/>
      <c r="E185" s="15">
        <v>0</v>
      </c>
    </row>
    <row r="186" spans="1:5" x14ac:dyDescent="0.3">
      <c r="A186" s="178"/>
      <c r="B186" s="13" t="s">
        <v>141</v>
      </c>
      <c r="C186" s="19"/>
      <c r="D186" s="19"/>
      <c r="E186" s="15">
        <v>0</v>
      </c>
    </row>
    <row r="187" spans="1:5" x14ac:dyDescent="0.3">
      <c r="A187" s="178"/>
      <c r="B187" s="13" t="s">
        <v>142</v>
      </c>
      <c r="C187" s="19"/>
      <c r="D187" s="19"/>
      <c r="E187" s="15">
        <v>0</v>
      </c>
    </row>
    <row r="188" spans="1:5" x14ac:dyDescent="0.3">
      <c r="A188" s="178"/>
      <c r="B188" s="13" t="s">
        <v>143</v>
      </c>
      <c r="C188" s="19"/>
      <c r="D188" s="19"/>
      <c r="E188" s="15">
        <v>0</v>
      </c>
    </row>
    <row r="189" spans="1:5" x14ac:dyDescent="0.3">
      <c r="A189" s="178"/>
      <c r="B189" s="13" t="s">
        <v>144</v>
      </c>
      <c r="C189" s="19"/>
      <c r="D189" s="19"/>
      <c r="E189" s="15">
        <v>0</v>
      </c>
    </row>
    <row r="190" spans="1:5" x14ac:dyDescent="0.3">
      <c r="A190" s="178"/>
      <c r="B190" s="13" t="s">
        <v>145</v>
      </c>
      <c r="C190" s="19"/>
      <c r="D190" s="19"/>
      <c r="E190" s="15">
        <v>0</v>
      </c>
    </row>
    <row r="191" spans="1:5" x14ac:dyDescent="0.3">
      <c r="A191" s="178"/>
      <c r="B191" s="13" t="s">
        <v>146</v>
      </c>
      <c r="C191" s="19"/>
      <c r="D191" s="19"/>
      <c r="E191" s="15">
        <v>0</v>
      </c>
    </row>
    <row r="192" spans="1:5" x14ac:dyDescent="0.3">
      <c r="A192" s="178"/>
      <c r="B192" s="13" t="s">
        <v>147</v>
      </c>
      <c r="C192" s="19"/>
      <c r="D192" s="19"/>
      <c r="E192" s="15">
        <v>0</v>
      </c>
    </row>
    <row r="193" spans="1:5" x14ac:dyDescent="0.3">
      <c r="A193" s="178"/>
      <c r="B193" s="13" t="s">
        <v>148</v>
      </c>
      <c r="C193" s="19"/>
      <c r="D193" s="19"/>
      <c r="E193" s="15">
        <v>0</v>
      </c>
    </row>
    <row r="194" spans="1:5" x14ac:dyDescent="0.3">
      <c r="A194" s="178"/>
      <c r="B194" s="13" t="s">
        <v>149</v>
      </c>
      <c r="C194" s="19"/>
      <c r="D194" s="19"/>
      <c r="E194" s="15">
        <v>0</v>
      </c>
    </row>
    <row r="195" spans="1:5" x14ac:dyDescent="0.3">
      <c r="A195" s="178"/>
      <c r="B195" s="13" t="s">
        <v>150</v>
      </c>
      <c r="C195" s="19"/>
      <c r="D195" s="19"/>
      <c r="E195" s="15">
        <v>0</v>
      </c>
    </row>
    <row r="196" spans="1:5" x14ac:dyDescent="0.3">
      <c r="A196" s="178"/>
      <c r="B196" s="13" t="s">
        <v>151</v>
      </c>
      <c r="C196" s="19"/>
      <c r="D196" s="19"/>
      <c r="E196" s="15">
        <v>0</v>
      </c>
    </row>
    <row r="197" spans="1:5" x14ac:dyDescent="0.3">
      <c r="A197" s="178"/>
      <c r="B197" s="13" t="s">
        <v>152</v>
      </c>
      <c r="C197" s="19"/>
      <c r="D197" s="19"/>
      <c r="E197" s="15">
        <v>0</v>
      </c>
    </row>
    <row r="198" spans="1:5" x14ac:dyDescent="0.3">
      <c r="A198" s="178"/>
      <c r="B198" s="13" t="s">
        <v>153</v>
      </c>
      <c r="C198" s="19"/>
      <c r="D198" s="19"/>
      <c r="E198" s="15">
        <v>0</v>
      </c>
    </row>
    <row r="199" spans="1:5" x14ac:dyDescent="0.3">
      <c r="A199" s="178"/>
      <c r="B199" s="13" t="s">
        <v>154</v>
      </c>
      <c r="C199" s="19"/>
      <c r="D199" s="19"/>
      <c r="E199" s="15">
        <v>0</v>
      </c>
    </row>
    <row r="200" spans="1:5" x14ac:dyDescent="0.3">
      <c r="A200" s="179"/>
      <c r="B200" s="13" t="s">
        <v>155</v>
      </c>
      <c r="C200" s="19"/>
      <c r="D200" s="19"/>
      <c r="E200" s="15">
        <v>0</v>
      </c>
    </row>
    <row r="201" spans="1:5" x14ac:dyDescent="0.3">
      <c r="A201" s="177" t="s">
        <v>156</v>
      </c>
      <c r="B201" s="13" t="s">
        <v>157</v>
      </c>
      <c r="C201" s="19"/>
      <c r="D201" s="19"/>
      <c r="E201" s="15">
        <v>0</v>
      </c>
    </row>
    <row r="202" spans="1:5" x14ac:dyDescent="0.3">
      <c r="A202" s="178"/>
      <c r="B202" s="13" t="s">
        <v>115</v>
      </c>
      <c r="C202" s="19"/>
      <c r="D202" s="19"/>
      <c r="E202" s="15">
        <v>0</v>
      </c>
    </row>
    <row r="203" spans="1:5" x14ac:dyDescent="0.3">
      <c r="A203" s="178"/>
      <c r="B203" s="13" t="s">
        <v>158</v>
      </c>
      <c r="C203" s="19"/>
      <c r="D203" s="19"/>
      <c r="E203" s="15">
        <v>0</v>
      </c>
    </row>
    <row r="204" spans="1:5" x14ac:dyDescent="0.3">
      <c r="A204" s="178"/>
      <c r="B204" s="13" t="s">
        <v>117</v>
      </c>
      <c r="C204" s="19"/>
      <c r="D204" s="19"/>
      <c r="E204" s="15">
        <v>0</v>
      </c>
    </row>
    <row r="205" spans="1:5" x14ac:dyDescent="0.3">
      <c r="A205" s="178"/>
      <c r="B205" s="13" t="s">
        <v>118</v>
      </c>
      <c r="C205" s="19"/>
      <c r="D205" s="19"/>
      <c r="E205" s="15">
        <v>0</v>
      </c>
    </row>
    <row r="206" spans="1:5" x14ac:dyDescent="0.3">
      <c r="A206" s="178"/>
      <c r="B206" s="13" t="s">
        <v>119</v>
      </c>
      <c r="C206" s="19"/>
      <c r="D206" s="19"/>
      <c r="E206" s="15">
        <v>0</v>
      </c>
    </row>
    <row r="207" spans="1:5" x14ac:dyDescent="0.3">
      <c r="A207" s="178"/>
      <c r="B207" s="13" t="s">
        <v>120</v>
      </c>
      <c r="C207" s="19"/>
      <c r="D207" s="19"/>
      <c r="E207" s="15">
        <v>0</v>
      </c>
    </row>
    <row r="208" spans="1:5" x14ac:dyDescent="0.3">
      <c r="A208" s="178"/>
      <c r="B208" s="13" t="s">
        <v>159</v>
      </c>
      <c r="C208" s="19"/>
      <c r="D208" s="19"/>
      <c r="E208" s="15">
        <v>0</v>
      </c>
    </row>
    <row r="209" spans="1:5" x14ac:dyDescent="0.3">
      <c r="A209" s="178"/>
      <c r="B209" s="13" t="s">
        <v>122</v>
      </c>
      <c r="C209" s="19"/>
      <c r="D209" s="19"/>
      <c r="E209" s="15">
        <v>0</v>
      </c>
    </row>
    <row r="210" spans="1:5" x14ac:dyDescent="0.3">
      <c r="A210" s="178"/>
      <c r="B210" s="13" t="s">
        <v>160</v>
      </c>
      <c r="C210" s="19"/>
      <c r="D210" s="19"/>
      <c r="E210" s="15">
        <v>0</v>
      </c>
    </row>
    <row r="211" spans="1:5" x14ac:dyDescent="0.3">
      <c r="A211" s="178"/>
      <c r="B211" s="13" t="s">
        <v>124</v>
      </c>
      <c r="C211" s="19"/>
      <c r="D211" s="19"/>
      <c r="E211" s="15">
        <v>0</v>
      </c>
    </row>
    <row r="212" spans="1:5" x14ac:dyDescent="0.3">
      <c r="A212" s="178"/>
      <c r="B212" s="13" t="s">
        <v>125</v>
      </c>
      <c r="C212" s="19"/>
      <c r="D212" s="19"/>
      <c r="E212" s="15">
        <v>0</v>
      </c>
    </row>
    <row r="213" spans="1:5" x14ac:dyDescent="0.3">
      <c r="A213" s="178"/>
      <c r="B213" s="13" t="s">
        <v>126</v>
      </c>
      <c r="C213" s="19"/>
      <c r="D213" s="19"/>
      <c r="E213" s="15">
        <v>0</v>
      </c>
    </row>
    <row r="214" spans="1:5" x14ac:dyDescent="0.3">
      <c r="A214" s="178"/>
      <c r="B214" s="13" t="s">
        <v>127</v>
      </c>
      <c r="C214" s="19"/>
      <c r="D214" s="19"/>
      <c r="E214" s="15">
        <v>0</v>
      </c>
    </row>
    <row r="215" spans="1:5" x14ac:dyDescent="0.3">
      <c r="A215" s="178"/>
      <c r="B215" s="13" t="s">
        <v>128</v>
      </c>
      <c r="C215" s="19"/>
      <c r="D215" s="19"/>
      <c r="E215" s="15">
        <v>0</v>
      </c>
    </row>
    <row r="216" spans="1:5" x14ac:dyDescent="0.3">
      <c r="A216" s="178"/>
      <c r="B216" s="13" t="s">
        <v>129</v>
      </c>
      <c r="C216" s="19"/>
      <c r="D216" s="19"/>
      <c r="E216" s="15">
        <v>0</v>
      </c>
    </row>
    <row r="217" spans="1:5" x14ac:dyDescent="0.3">
      <c r="A217" s="178"/>
      <c r="B217" s="13" t="s">
        <v>130</v>
      </c>
      <c r="C217" s="19"/>
      <c r="D217" s="19"/>
      <c r="E217" s="15">
        <v>0</v>
      </c>
    </row>
    <row r="218" spans="1:5" x14ac:dyDescent="0.3">
      <c r="A218" s="178"/>
      <c r="B218" s="13" t="s">
        <v>131</v>
      </c>
      <c r="C218" s="19"/>
      <c r="D218" s="19"/>
      <c r="E218" s="15">
        <v>0</v>
      </c>
    </row>
    <row r="219" spans="1:5" x14ac:dyDescent="0.3">
      <c r="A219" s="178"/>
      <c r="B219" s="13" t="s">
        <v>132</v>
      </c>
      <c r="C219" s="19"/>
      <c r="D219" s="19"/>
      <c r="E219" s="15">
        <v>0</v>
      </c>
    </row>
    <row r="220" spans="1:5" x14ac:dyDescent="0.3">
      <c r="A220" s="178"/>
      <c r="B220" s="13" t="s">
        <v>133</v>
      </c>
      <c r="C220" s="19"/>
      <c r="D220" s="19"/>
      <c r="E220" s="15">
        <v>0</v>
      </c>
    </row>
    <row r="221" spans="1:5" x14ac:dyDescent="0.3">
      <c r="A221" s="178"/>
      <c r="B221" s="13" t="s">
        <v>134</v>
      </c>
      <c r="C221" s="19"/>
      <c r="D221" s="19"/>
      <c r="E221" s="15">
        <v>0</v>
      </c>
    </row>
    <row r="222" spans="1:5" x14ac:dyDescent="0.3">
      <c r="A222" s="178"/>
      <c r="B222" s="13" t="s">
        <v>161</v>
      </c>
      <c r="C222" s="19"/>
      <c r="D222" s="19"/>
      <c r="E222" s="15">
        <v>0</v>
      </c>
    </row>
    <row r="223" spans="1:5" x14ac:dyDescent="0.3">
      <c r="A223" s="178"/>
      <c r="B223" s="13" t="s">
        <v>136</v>
      </c>
      <c r="C223" s="19"/>
      <c r="D223" s="19"/>
      <c r="E223" s="15">
        <v>0</v>
      </c>
    </row>
    <row r="224" spans="1:5" x14ac:dyDescent="0.3">
      <c r="A224" s="178"/>
      <c r="B224" s="13" t="s">
        <v>137</v>
      </c>
      <c r="C224" s="19"/>
      <c r="D224" s="19"/>
      <c r="E224" s="15">
        <v>0</v>
      </c>
    </row>
    <row r="225" spans="1:5" x14ac:dyDescent="0.3">
      <c r="A225" s="178"/>
      <c r="B225" s="13" t="s">
        <v>138</v>
      </c>
      <c r="C225" s="19"/>
      <c r="D225" s="19"/>
      <c r="E225" s="15">
        <v>0</v>
      </c>
    </row>
    <row r="226" spans="1:5" x14ac:dyDescent="0.3">
      <c r="A226" s="178"/>
      <c r="B226" s="13" t="s">
        <v>139</v>
      </c>
      <c r="C226" s="19"/>
      <c r="D226" s="19"/>
      <c r="E226" s="15">
        <v>0</v>
      </c>
    </row>
    <row r="227" spans="1:5" x14ac:dyDescent="0.3">
      <c r="A227" s="178"/>
      <c r="B227" s="13" t="s">
        <v>162</v>
      </c>
      <c r="C227" s="19"/>
      <c r="D227" s="19"/>
      <c r="E227" s="15">
        <v>0</v>
      </c>
    </row>
    <row r="228" spans="1:5" x14ac:dyDescent="0.3">
      <c r="A228" s="178"/>
      <c r="B228" s="13" t="s">
        <v>141</v>
      </c>
      <c r="C228" s="19"/>
      <c r="D228" s="19"/>
      <c r="E228" s="15">
        <v>0</v>
      </c>
    </row>
    <row r="229" spans="1:5" x14ac:dyDescent="0.3">
      <c r="A229" s="178"/>
      <c r="B229" s="13" t="s">
        <v>142</v>
      </c>
      <c r="C229" s="19"/>
      <c r="D229" s="19"/>
      <c r="E229" s="15">
        <v>0</v>
      </c>
    </row>
    <row r="230" spans="1:5" x14ac:dyDescent="0.3">
      <c r="A230" s="178"/>
      <c r="B230" s="13" t="s">
        <v>143</v>
      </c>
      <c r="C230" s="19"/>
      <c r="D230" s="19"/>
      <c r="E230" s="15">
        <v>0</v>
      </c>
    </row>
    <row r="231" spans="1:5" x14ac:dyDescent="0.3">
      <c r="A231" s="178"/>
      <c r="B231" s="13" t="s">
        <v>144</v>
      </c>
      <c r="C231" s="19"/>
      <c r="D231" s="19"/>
      <c r="E231" s="15">
        <v>0</v>
      </c>
    </row>
    <row r="232" spans="1:5" x14ac:dyDescent="0.3">
      <c r="A232" s="178"/>
      <c r="B232" s="13" t="s">
        <v>145</v>
      </c>
      <c r="C232" s="19"/>
      <c r="D232" s="19"/>
      <c r="E232" s="15">
        <v>0</v>
      </c>
    </row>
    <row r="233" spans="1:5" x14ac:dyDescent="0.3">
      <c r="A233" s="178"/>
      <c r="B233" s="13" t="s">
        <v>146</v>
      </c>
      <c r="C233" s="19"/>
      <c r="D233" s="19"/>
      <c r="E233" s="15">
        <v>0</v>
      </c>
    </row>
    <row r="234" spans="1:5" x14ac:dyDescent="0.3">
      <c r="A234" s="178"/>
      <c r="B234" s="13" t="s">
        <v>147</v>
      </c>
      <c r="C234" s="19"/>
      <c r="D234" s="19"/>
      <c r="E234" s="15">
        <v>0</v>
      </c>
    </row>
    <row r="235" spans="1:5" x14ac:dyDescent="0.3">
      <c r="A235" s="178"/>
      <c r="B235" s="13" t="s">
        <v>148</v>
      </c>
      <c r="C235" s="19"/>
      <c r="D235" s="19"/>
      <c r="E235" s="15">
        <v>0</v>
      </c>
    </row>
    <row r="236" spans="1:5" x14ac:dyDescent="0.3">
      <c r="A236" s="178"/>
      <c r="B236" s="13" t="s">
        <v>149</v>
      </c>
      <c r="C236" s="19"/>
      <c r="D236" s="19"/>
      <c r="E236" s="15">
        <v>0</v>
      </c>
    </row>
    <row r="237" spans="1:5" x14ac:dyDescent="0.3">
      <c r="A237" s="178"/>
      <c r="B237" s="13" t="s">
        <v>150</v>
      </c>
      <c r="C237" s="19"/>
      <c r="D237" s="19"/>
      <c r="E237" s="15">
        <v>0</v>
      </c>
    </row>
    <row r="238" spans="1:5" x14ac:dyDescent="0.3">
      <c r="A238" s="178"/>
      <c r="B238" s="13" t="s">
        <v>151</v>
      </c>
      <c r="C238" s="19"/>
      <c r="D238" s="19"/>
      <c r="E238" s="15">
        <v>0</v>
      </c>
    </row>
    <row r="239" spans="1:5" x14ac:dyDescent="0.3">
      <c r="A239" s="178"/>
      <c r="B239" s="13" t="s">
        <v>152</v>
      </c>
      <c r="C239" s="19"/>
      <c r="D239" s="19"/>
      <c r="E239" s="15">
        <v>0</v>
      </c>
    </row>
    <row r="240" spans="1:5" x14ac:dyDescent="0.3">
      <c r="A240" s="178"/>
      <c r="B240" s="13" t="s">
        <v>153</v>
      </c>
      <c r="C240" s="19"/>
      <c r="D240" s="19"/>
      <c r="E240" s="15">
        <v>0</v>
      </c>
    </row>
    <row r="241" spans="1:5" x14ac:dyDescent="0.3">
      <c r="A241" s="178"/>
      <c r="B241" s="13" t="s">
        <v>154</v>
      </c>
      <c r="C241" s="19"/>
      <c r="D241" s="19"/>
      <c r="E241" s="15">
        <v>0</v>
      </c>
    </row>
    <row r="242" spans="1:5" x14ac:dyDescent="0.3">
      <c r="A242" s="179"/>
      <c r="B242" s="13" t="s">
        <v>155</v>
      </c>
      <c r="C242" s="19"/>
      <c r="D242" s="19"/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1</v>
      </c>
      <c r="D246" s="14">
        <v>1436</v>
      </c>
      <c r="E246" s="15">
        <v>-0.999303621169916</v>
      </c>
    </row>
    <row r="247" spans="1:5" x14ac:dyDescent="0.3">
      <c r="A247" s="12" t="s">
        <v>165</v>
      </c>
      <c r="B247" s="17"/>
      <c r="C247" s="14">
        <v>28</v>
      </c>
      <c r="D247" s="14">
        <v>3274</v>
      </c>
      <c r="E247" s="15">
        <v>-0.99144777031154596</v>
      </c>
    </row>
    <row r="248" spans="1:5" x14ac:dyDescent="0.3">
      <c r="A248" s="12" t="s">
        <v>166</v>
      </c>
      <c r="B248" s="17"/>
      <c r="C248" s="14">
        <v>155</v>
      </c>
      <c r="D248" s="14">
        <v>1409</v>
      </c>
      <c r="E248" s="15">
        <v>-0.88999290276792098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58</v>
      </c>
      <c r="D252" s="14">
        <v>39</v>
      </c>
      <c r="E252" s="15">
        <v>0.487179487179487</v>
      </c>
    </row>
    <row r="253" spans="1:5" x14ac:dyDescent="0.3">
      <c r="A253" s="177" t="s">
        <v>169</v>
      </c>
      <c r="B253" s="13" t="s">
        <v>170</v>
      </c>
      <c r="C253" s="14">
        <v>12</v>
      </c>
      <c r="D253" s="14">
        <v>11</v>
      </c>
      <c r="E253" s="15">
        <v>9.0909090909090898E-2</v>
      </c>
    </row>
    <row r="254" spans="1:5" x14ac:dyDescent="0.3">
      <c r="A254" s="178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3">
      <c r="A255" s="179"/>
      <c r="B255" s="13" t="s">
        <v>172</v>
      </c>
      <c r="C255" s="14">
        <v>1</v>
      </c>
      <c r="D255" s="14">
        <v>3</v>
      </c>
      <c r="E255" s="15">
        <v>-0.66666666666666696</v>
      </c>
    </row>
    <row r="256" spans="1:5" x14ac:dyDescent="0.3">
      <c r="A256" s="12" t="s">
        <v>173</v>
      </c>
      <c r="B256" s="17"/>
      <c r="C256" s="14">
        <v>0</v>
      </c>
      <c r="D256" s="14">
        <v>1</v>
      </c>
      <c r="E256" s="15">
        <v>-1</v>
      </c>
    </row>
    <row r="257" spans="1:5" x14ac:dyDescent="0.3">
      <c r="A257" s="12" t="s">
        <v>174</v>
      </c>
      <c r="B257" s="17"/>
      <c r="C257" s="14">
        <v>3</v>
      </c>
      <c r="D257" s="14">
        <v>1</v>
      </c>
      <c r="E257" s="15">
        <v>2</v>
      </c>
    </row>
    <row r="258" spans="1:5" x14ac:dyDescent="0.3">
      <c r="A258" s="12" t="s">
        <v>106</v>
      </c>
      <c r="B258" s="17"/>
      <c r="C258" s="14">
        <v>0</v>
      </c>
      <c r="D258" s="14">
        <v>0</v>
      </c>
      <c r="E258" s="15">
        <v>0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63</v>
      </c>
      <c r="D262" s="14">
        <v>84</v>
      </c>
      <c r="E262" s="15">
        <v>-0.25</v>
      </c>
    </row>
    <row r="263" spans="1:5" x14ac:dyDescent="0.3">
      <c r="A263" s="177" t="s">
        <v>64</v>
      </c>
      <c r="B263" s="13" t="s">
        <v>177</v>
      </c>
      <c r="C263" s="14">
        <v>46</v>
      </c>
      <c r="D263" s="14">
        <v>48</v>
      </c>
      <c r="E263" s="15">
        <v>-4.1666666666666699E-2</v>
      </c>
    </row>
    <row r="264" spans="1:5" x14ac:dyDescent="0.3">
      <c r="A264" s="179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178</v>
      </c>
      <c r="B265" s="17"/>
      <c r="C265" s="14">
        <v>2</v>
      </c>
      <c r="D265" s="14">
        <v>3</v>
      </c>
      <c r="E265" s="15">
        <v>-0.33333333333333298</v>
      </c>
    </row>
    <row r="266" spans="1:5" x14ac:dyDescent="0.3">
      <c r="A266" s="12" t="s">
        <v>179</v>
      </c>
      <c r="B266" s="17"/>
      <c r="C266" s="14">
        <v>1</v>
      </c>
      <c r="D266" s="14">
        <v>1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7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3">
      <c r="A272" s="179"/>
      <c r="B272" s="13" t="s">
        <v>184</v>
      </c>
      <c r="C272" s="14">
        <v>71</v>
      </c>
      <c r="D272" s="14">
        <v>61</v>
      </c>
      <c r="E272" s="15">
        <v>0.16393442622950799</v>
      </c>
    </row>
    <row r="273" spans="1:5" x14ac:dyDescent="0.3">
      <c r="A273" s="12" t="s">
        <v>185</v>
      </c>
      <c r="B273" s="17"/>
      <c r="C273" s="14">
        <v>2</v>
      </c>
      <c r="D273" s="14">
        <v>12</v>
      </c>
      <c r="E273" s="15">
        <v>-0.83333333333333304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4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3">
      <c r="A284" s="185"/>
      <c r="B284" s="13" t="s">
        <v>195</v>
      </c>
      <c r="C284" s="14">
        <v>722</v>
      </c>
      <c r="D284" s="14">
        <v>807</v>
      </c>
      <c r="E284" s="23">
        <v>0</v>
      </c>
    </row>
    <row r="285" spans="1:5" x14ac:dyDescent="0.3">
      <c r="A285" s="186"/>
      <c r="B285" s="13" t="s">
        <v>196</v>
      </c>
      <c r="C285" s="14">
        <v>0</v>
      </c>
      <c r="D285" s="14">
        <v>1</v>
      </c>
      <c r="E285" s="23">
        <v>0</v>
      </c>
    </row>
    <row r="286" spans="1:5" x14ac:dyDescent="0.3">
      <c r="A286" s="184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3">
      <c r="A287" s="185"/>
      <c r="B287" s="13" t="s">
        <v>199</v>
      </c>
      <c r="C287" s="14">
        <v>0</v>
      </c>
      <c r="D287" s="14">
        <v>0</v>
      </c>
      <c r="E287" s="23">
        <v>0</v>
      </c>
    </row>
    <row r="288" spans="1:5" x14ac:dyDescent="0.3">
      <c r="A288" s="186"/>
      <c r="B288" s="13" t="s">
        <v>200</v>
      </c>
      <c r="C288" s="14">
        <v>1</v>
      </c>
      <c r="D288" s="14">
        <v>0</v>
      </c>
      <c r="E288" s="23">
        <v>1</v>
      </c>
    </row>
    <row r="289" spans="1:5" x14ac:dyDescent="0.3">
      <c r="A289" s="22" t="s">
        <v>201</v>
      </c>
      <c r="B289" s="13" t="s">
        <v>202</v>
      </c>
      <c r="C289" s="14">
        <v>83</v>
      </c>
      <c r="D289" s="14">
        <v>121</v>
      </c>
      <c r="E289" s="23">
        <v>62</v>
      </c>
    </row>
    <row r="290" spans="1:5" x14ac:dyDescent="0.3">
      <c r="A290" s="184" t="s">
        <v>203</v>
      </c>
      <c r="B290" s="13" t="s">
        <v>204</v>
      </c>
      <c r="C290" s="14">
        <v>218</v>
      </c>
      <c r="D290" s="14">
        <v>75</v>
      </c>
      <c r="E290" s="23">
        <v>26</v>
      </c>
    </row>
    <row r="291" spans="1:5" x14ac:dyDescent="0.3">
      <c r="A291" s="185"/>
      <c r="B291" s="13" t="s">
        <v>205</v>
      </c>
      <c r="C291" s="14">
        <v>8</v>
      </c>
      <c r="D291" s="14">
        <v>13</v>
      </c>
      <c r="E291" s="23">
        <v>0</v>
      </c>
    </row>
    <row r="292" spans="1:5" x14ac:dyDescent="0.3">
      <c r="A292" s="186"/>
      <c r="B292" s="13" t="s">
        <v>206</v>
      </c>
      <c r="C292" s="14">
        <v>18</v>
      </c>
      <c r="D292" s="14">
        <v>27</v>
      </c>
      <c r="E292" s="23">
        <v>0</v>
      </c>
    </row>
    <row r="293" spans="1:5" x14ac:dyDescent="0.3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3">
      <c r="A294" s="184" t="s">
        <v>209</v>
      </c>
      <c r="B294" s="13" t="s">
        <v>200</v>
      </c>
      <c r="C294" s="14">
        <v>9</v>
      </c>
      <c r="D294" s="14">
        <v>3</v>
      </c>
      <c r="E294" s="23">
        <v>4</v>
      </c>
    </row>
    <row r="295" spans="1:5" x14ac:dyDescent="0.3">
      <c r="A295" s="185"/>
      <c r="B295" s="13" t="s">
        <v>210</v>
      </c>
      <c r="C295" s="14">
        <v>17</v>
      </c>
      <c r="D295" s="14">
        <v>41</v>
      </c>
      <c r="E295" s="23">
        <v>34</v>
      </c>
    </row>
    <row r="296" spans="1:5" x14ac:dyDescent="0.3">
      <c r="A296" s="186"/>
      <c r="B296" s="13" t="s">
        <v>211</v>
      </c>
      <c r="C296" s="14">
        <v>2</v>
      </c>
      <c r="D296" s="14">
        <v>2</v>
      </c>
      <c r="E296" s="23">
        <v>1</v>
      </c>
    </row>
    <row r="297" spans="1:5" x14ac:dyDescent="0.3">
      <c r="A297" s="184" t="s">
        <v>212</v>
      </c>
      <c r="B297" s="13" t="s">
        <v>213</v>
      </c>
      <c r="C297" s="14">
        <v>0</v>
      </c>
      <c r="D297" s="14">
        <v>0</v>
      </c>
      <c r="E297" s="23">
        <v>0</v>
      </c>
    </row>
    <row r="298" spans="1:5" x14ac:dyDescent="0.3">
      <c r="A298" s="185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3">
      <c r="A299" s="185"/>
      <c r="B299" s="13" t="s">
        <v>215</v>
      </c>
      <c r="C299" s="14">
        <v>238</v>
      </c>
      <c r="D299" s="14">
        <v>416</v>
      </c>
      <c r="E299" s="23">
        <v>296</v>
      </c>
    </row>
    <row r="300" spans="1:5" x14ac:dyDescent="0.3">
      <c r="A300" s="185"/>
      <c r="B300" s="13" t="s">
        <v>216</v>
      </c>
      <c r="C300" s="14">
        <v>511</v>
      </c>
      <c r="D300" s="14">
        <v>575</v>
      </c>
      <c r="E300" s="23">
        <v>3</v>
      </c>
    </row>
    <row r="301" spans="1:5" x14ac:dyDescent="0.3">
      <c r="A301" s="185"/>
      <c r="B301" s="13" t="s">
        <v>217</v>
      </c>
      <c r="C301" s="14">
        <v>62</v>
      </c>
      <c r="D301" s="14">
        <v>73</v>
      </c>
      <c r="E301" s="23">
        <v>31</v>
      </c>
    </row>
    <row r="302" spans="1:5" x14ac:dyDescent="0.3">
      <c r="A302" s="185"/>
      <c r="B302" s="13" t="s">
        <v>218</v>
      </c>
      <c r="C302" s="14">
        <v>265</v>
      </c>
      <c r="D302" s="14">
        <v>451</v>
      </c>
      <c r="E302" s="23">
        <v>411</v>
      </c>
    </row>
    <row r="303" spans="1:5" x14ac:dyDescent="0.3">
      <c r="A303" s="185"/>
      <c r="B303" s="13" t="s">
        <v>219</v>
      </c>
      <c r="C303" s="14">
        <v>118</v>
      </c>
      <c r="D303" s="14">
        <v>146</v>
      </c>
      <c r="E303" s="23">
        <v>1</v>
      </c>
    </row>
    <row r="304" spans="1:5" x14ac:dyDescent="0.3">
      <c r="A304" s="185"/>
      <c r="B304" s="13" t="s">
        <v>220</v>
      </c>
      <c r="C304" s="14">
        <v>0</v>
      </c>
      <c r="D304" s="14">
        <v>0</v>
      </c>
      <c r="E304" s="23">
        <v>0</v>
      </c>
    </row>
    <row r="305" spans="1:5" x14ac:dyDescent="0.3">
      <c r="A305" s="185"/>
      <c r="B305" s="13" t="s">
        <v>221</v>
      </c>
      <c r="C305" s="14">
        <v>435</v>
      </c>
      <c r="D305" s="14">
        <v>112</v>
      </c>
      <c r="E305" s="23">
        <v>641</v>
      </c>
    </row>
    <row r="306" spans="1:5" x14ac:dyDescent="0.3">
      <c r="A306" s="185"/>
      <c r="B306" s="13" t="s">
        <v>222</v>
      </c>
      <c r="C306" s="14">
        <v>1</v>
      </c>
      <c r="D306" s="14">
        <v>2</v>
      </c>
      <c r="E306" s="23">
        <v>1</v>
      </c>
    </row>
    <row r="307" spans="1:5" x14ac:dyDescent="0.3">
      <c r="A307" s="185"/>
      <c r="B307" s="13" t="s">
        <v>223</v>
      </c>
      <c r="C307" s="14">
        <v>1</v>
      </c>
      <c r="D307" s="14">
        <v>0</v>
      </c>
      <c r="E307" s="23">
        <v>0</v>
      </c>
    </row>
    <row r="308" spans="1:5" x14ac:dyDescent="0.3">
      <c r="A308" s="185"/>
      <c r="B308" s="13" t="s">
        <v>224</v>
      </c>
      <c r="C308" s="14">
        <v>0</v>
      </c>
      <c r="D308" s="14">
        <v>0</v>
      </c>
      <c r="E308" s="23">
        <v>0</v>
      </c>
    </row>
    <row r="309" spans="1:5" x14ac:dyDescent="0.3">
      <c r="A309" s="185"/>
      <c r="B309" s="13" t="s">
        <v>225</v>
      </c>
      <c r="C309" s="14">
        <v>0</v>
      </c>
      <c r="D309" s="14">
        <v>0</v>
      </c>
      <c r="E309" s="23">
        <v>0</v>
      </c>
    </row>
    <row r="310" spans="1:5" x14ac:dyDescent="0.3">
      <c r="A310" s="185"/>
      <c r="B310" s="13" t="s">
        <v>226</v>
      </c>
      <c r="C310" s="14">
        <v>7</v>
      </c>
      <c r="D310" s="14">
        <v>9</v>
      </c>
      <c r="E310" s="23">
        <v>7</v>
      </c>
    </row>
    <row r="311" spans="1:5" x14ac:dyDescent="0.3">
      <c r="A311" s="186"/>
      <c r="B311" s="13" t="s">
        <v>227</v>
      </c>
      <c r="C311" s="14">
        <v>15</v>
      </c>
      <c r="D311" s="14">
        <v>21</v>
      </c>
      <c r="E311" s="23">
        <v>0</v>
      </c>
    </row>
    <row r="312" spans="1:5" x14ac:dyDescent="0.3">
      <c r="A312" s="184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3">
      <c r="A313" s="185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3">
      <c r="A314" s="185"/>
      <c r="B314" s="13" t="s">
        <v>231</v>
      </c>
      <c r="C314" s="14">
        <v>1</v>
      </c>
      <c r="D314" s="14">
        <v>2</v>
      </c>
      <c r="E314" s="23">
        <v>1</v>
      </c>
    </row>
    <row r="315" spans="1:5" x14ac:dyDescent="0.3">
      <c r="A315" s="185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3">
      <c r="A316" s="185"/>
      <c r="B316" s="13" t="s">
        <v>233</v>
      </c>
      <c r="C316" s="14">
        <v>31</v>
      </c>
      <c r="D316" s="14">
        <v>41</v>
      </c>
      <c r="E316" s="23">
        <v>12</v>
      </c>
    </row>
    <row r="317" spans="1:5" x14ac:dyDescent="0.3">
      <c r="A317" s="185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3">
      <c r="A318" s="185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3">
      <c r="A319" s="185"/>
      <c r="B319" s="13" t="s">
        <v>236</v>
      </c>
      <c r="C319" s="14">
        <v>10</v>
      </c>
      <c r="D319" s="14">
        <v>8</v>
      </c>
      <c r="E319" s="23">
        <v>14</v>
      </c>
    </row>
    <row r="320" spans="1:5" x14ac:dyDescent="0.3">
      <c r="A320" s="185"/>
      <c r="B320" s="13" t="s">
        <v>237</v>
      </c>
      <c r="C320" s="14">
        <v>0</v>
      </c>
      <c r="D320" s="14">
        <v>0</v>
      </c>
      <c r="E320" s="23">
        <v>0</v>
      </c>
    </row>
    <row r="321" spans="1:5" x14ac:dyDescent="0.3">
      <c r="A321" s="185"/>
      <c r="B321" s="13" t="s">
        <v>238</v>
      </c>
      <c r="C321" s="14">
        <v>6</v>
      </c>
      <c r="D321" s="14">
        <v>0</v>
      </c>
      <c r="E321" s="23">
        <v>6</v>
      </c>
    </row>
    <row r="322" spans="1:5" x14ac:dyDescent="0.3">
      <c r="A322" s="185"/>
      <c r="B322" s="13" t="s">
        <v>239</v>
      </c>
      <c r="C322" s="14">
        <v>14</v>
      </c>
      <c r="D322" s="14">
        <v>20</v>
      </c>
      <c r="E322" s="23">
        <v>15</v>
      </c>
    </row>
    <row r="323" spans="1:5" x14ac:dyDescent="0.3">
      <c r="A323" s="185"/>
      <c r="B323" s="13" t="s">
        <v>240</v>
      </c>
      <c r="C323" s="14">
        <v>0</v>
      </c>
      <c r="D323" s="14">
        <v>0</v>
      </c>
      <c r="E323" s="23">
        <v>0</v>
      </c>
    </row>
    <row r="324" spans="1:5" x14ac:dyDescent="0.3">
      <c r="A324" s="185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3">
      <c r="A325" s="185"/>
      <c r="B325" s="13" t="s">
        <v>242</v>
      </c>
      <c r="C325" s="14">
        <v>2</v>
      </c>
      <c r="D325" s="14">
        <v>0</v>
      </c>
      <c r="E325" s="23">
        <v>1</v>
      </c>
    </row>
    <row r="326" spans="1:5" x14ac:dyDescent="0.3">
      <c r="A326" s="185"/>
      <c r="B326" s="13" t="s">
        <v>243</v>
      </c>
      <c r="C326" s="14">
        <v>5</v>
      </c>
      <c r="D326" s="14">
        <v>1</v>
      </c>
      <c r="E326" s="23">
        <v>9</v>
      </c>
    </row>
    <row r="327" spans="1:5" x14ac:dyDescent="0.3">
      <c r="A327" s="185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3">
      <c r="A328" s="185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3">
      <c r="A329" s="185"/>
      <c r="B329" s="13" t="s">
        <v>246</v>
      </c>
      <c r="C329" s="14">
        <v>632</v>
      </c>
      <c r="D329" s="14">
        <v>872</v>
      </c>
      <c r="E329" s="23">
        <v>402</v>
      </c>
    </row>
    <row r="330" spans="1:5" x14ac:dyDescent="0.3">
      <c r="A330" s="185"/>
      <c r="B330" s="13" t="s">
        <v>247</v>
      </c>
      <c r="C330" s="14">
        <v>2</v>
      </c>
      <c r="D330" s="14">
        <v>2</v>
      </c>
      <c r="E330" s="23">
        <v>2</v>
      </c>
    </row>
    <row r="331" spans="1:5" x14ac:dyDescent="0.3">
      <c r="A331" s="185"/>
      <c r="B331" s="13" t="s">
        <v>248</v>
      </c>
      <c r="C331" s="14">
        <v>1</v>
      </c>
      <c r="D331" s="14">
        <v>2</v>
      </c>
      <c r="E331" s="23">
        <v>0</v>
      </c>
    </row>
    <row r="332" spans="1:5" x14ac:dyDescent="0.3">
      <c r="A332" s="185"/>
      <c r="B332" s="13" t="s">
        <v>249</v>
      </c>
      <c r="C332" s="14">
        <v>0</v>
      </c>
      <c r="D332" s="14">
        <v>0</v>
      </c>
      <c r="E332" s="23">
        <v>6</v>
      </c>
    </row>
    <row r="333" spans="1:5" x14ac:dyDescent="0.3">
      <c r="A333" s="185"/>
      <c r="B333" s="13" t="s">
        <v>250</v>
      </c>
      <c r="C333" s="14">
        <v>25</v>
      </c>
      <c r="D333" s="14">
        <v>87</v>
      </c>
      <c r="E333" s="23">
        <v>1</v>
      </c>
    </row>
    <row r="334" spans="1:5" x14ac:dyDescent="0.3">
      <c r="A334" s="185"/>
      <c r="B334" s="13" t="s">
        <v>251</v>
      </c>
      <c r="C334" s="14">
        <v>0</v>
      </c>
      <c r="D334" s="14">
        <v>0</v>
      </c>
      <c r="E334" s="23">
        <v>0</v>
      </c>
    </row>
    <row r="335" spans="1:5" x14ac:dyDescent="0.3">
      <c r="A335" s="185"/>
      <c r="B335" s="13" t="s">
        <v>252</v>
      </c>
      <c r="C335" s="14">
        <v>50</v>
      </c>
      <c r="D335" s="14">
        <v>56</v>
      </c>
      <c r="E335" s="23">
        <v>25</v>
      </c>
    </row>
    <row r="336" spans="1:5" x14ac:dyDescent="0.3">
      <c r="A336" s="185"/>
      <c r="B336" s="13" t="s">
        <v>253</v>
      </c>
      <c r="C336" s="14">
        <v>73</v>
      </c>
      <c r="D336" s="14">
        <v>37</v>
      </c>
      <c r="E336" s="23">
        <v>108</v>
      </c>
    </row>
    <row r="337" spans="1:5" x14ac:dyDescent="0.3">
      <c r="A337" s="185"/>
      <c r="B337" s="13" t="s">
        <v>254</v>
      </c>
      <c r="C337" s="14">
        <v>2</v>
      </c>
      <c r="D337" s="14">
        <v>1</v>
      </c>
      <c r="E337" s="23">
        <v>3</v>
      </c>
    </row>
    <row r="338" spans="1:5" x14ac:dyDescent="0.3">
      <c r="A338" s="185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3">
      <c r="A339" s="185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3">
      <c r="A340" s="185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3">
      <c r="A341" s="185"/>
      <c r="B341" s="13" t="s">
        <v>258</v>
      </c>
      <c r="C341" s="14">
        <v>0</v>
      </c>
      <c r="D341" s="14">
        <v>0</v>
      </c>
      <c r="E341" s="23">
        <v>0</v>
      </c>
    </row>
    <row r="342" spans="1:5" x14ac:dyDescent="0.3">
      <c r="A342" s="185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3">
      <c r="A343" s="185"/>
      <c r="B343" s="13" t="s">
        <v>260</v>
      </c>
      <c r="C343" s="14">
        <v>1</v>
      </c>
      <c r="D343" s="14">
        <v>2</v>
      </c>
      <c r="E343" s="23">
        <v>1</v>
      </c>
    </row>
    <row r="344" spans="1:5" x14ac:dyDescent="0.3">
      <c r="A344" s="186"/>
      <c r="B344" s="13" t="s">
        <v>261</v>
      </c>
      <c r="C344" s="14">
        <v>5</v>
      </c>
      <c r="D344" s="14">
        <v>6</v>
      </c>
      <c r="E344" s="23">
        <v>6</v>
      </c>
    </row>
    <row r="345" spans="1:5" x14ac:dyDescent="0.3">
      <c r="A345" s="184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3">
      <c r="A346" s="185"/>
      <c r="B346" s="13" t="s">
        <v>264</v>
      </c>
      <c r="C346" s="14">
        <v>0</v>
      </c>
      <c r="D346" s="14">
        <v>0</v>
      </c>
      <c r="E346" s="23">
        <v>0</v>
      </c>
    </row>
    <row r="347" spans="1:5" x14ac:dyDescent="0.3">
      <c r="A347" s="185"/>
      <c r="B347" s="13" t="s">
        <v>265</v>
      </c>
      <c r="C347" s="14">
        <v>0</v>
      </c>
      <c r="D347" s="14">
        <v>1</v>
      </c>
      <c r="E347" s="23">
        <v>0</v>
      </c>
    </row>
    <row r="348" spans="1:5" x14ac:dyDescent="0.3">
      <c r="A348" s="185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3">
      <c r="A349" s="185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3">
      <c r="A350" s="185"/>
      <c r="B350" s="13" t="s">
        <v>268</v>
      </c>
      <c r="C350" s="14">
        <v>1</v>
      </c>
      <c r="D350" s="14">
        <v>2</v>
      </c>
      <c r="E350" s="23">
        <v>5</v>
      </c>
    </row>
    <row r="351" spans="1:5" x14ac:dyDescent="0.3">
      <c r="A351" s="185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3">
      <c r="A352" s="185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3">
      <c r="A353" s="185"/>
      <c r="B353" s="13" t="s">
        <v>271</v>
      </c>
      <c r="C353" s="14">
        <v>1</v>
      </c>
      <c r="D353" s="14">
        <v>2</v>
      </c>
      <c r="E353" s="23">
        <v>1</v>
      </c>
    </row>
    <row r="354" spans="1:5" x14ac:dyDescent="0.3">
      <c r="A354" s="185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3">
      <c r="A355" s="186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3">
      <c r="A356" s="184" t="s">
        <v>274</v>
      </c>
      <c r="B356" s="13" t="s">
        <v>275</v>
      </c>
      <c r="C356" s="14">
        <v>3</v>
      </c>
      <c r="D356" s="14">
        <v>3</v>
      </c>
      <c r="E356" s="23">
        <v>2</v>
      </c>
    </row>
    <row r="357" spans="1:5" x14ac:dyDescent="0.3">
      <c r="A357" s="185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3">
      <c r="A358" s="185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3">
      <c r="A359" s="185"/>
      <c r="B359" s="13" t="s">
        <v>278</v>
      </c>
      <c r="C359" s="14">
        <v>0</v>
      </c>
      <c r="D359" s="14">
        <v>0</v>
      </c>
      <c r="E359" s="23">
        <v>0</v>
      </c>
    </row>
    <row r="360" spans="1:5" x14ac:dyDescent="0.3">
      <c r="A360" s="185"/>
      <c r="B360" s="13" t="s">
        <v>279</v>
      </c>
      <c r="C360" s="14">
        <v>1</v>
      </c>
      <c r="D360" s="14">
        <v>0</v>
      </c>
      <c r="E360" s="23">
        <v>0</v>
      </c>
    </row>
    <row r="361" spans="1:5" x14ac:dyDescent="0.3">
      <c r="A361" s="185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3">
      <c r="A362" s="185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3">
      <c r="A363" s="185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3">
      <c r="A364" s="186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3">
      <c r="A365" s="184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3">
      <c r="A366" s="185"/>
      <c r="B366" s="13" t="s">
        <v>286</v>
      </c>
      <c r="C366" s="14">
        <v>41</v>
      </c>
      <c r="D366" s="14">
        <v>41</v>
      </c>
      <c r="E366" s="23">
        <v>0</v>
      </c>
    </row>
    <row r="367" spans="1:5" x14ac:dyDescent="0.3">
      <c r="A367" s="185"/>
      <c r="B367" s="13" t="s">
        <v>287</v>
      </c>
      <c r="C367" s="14">
        <v>45</v>
      </c>
      <c r="D367" s="14">
        <v>50</v>
      </c>
      <c r="E367" s="23">
        <v>0</v>
      </c>
    </row>
    <row r="368" spans="1:5" x14ac:dyDescent="0.3">
      <c r="A368" s="185"/>
      <c r="B368" s="13" t="s">
        <v>288</v>
      </c>
      <c r="C368" s="14">
        <v>7</v>
      </c>
      <c r="D368" s="14">
        <v>7</v>
      </c>
      <c r="E368" s="23">
        <v>0</v>
      </c>
    </row>
    <row r="369" spans="1:5" x14ac:dyDescent="0.3">
      <c r="A369" s="185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3">
      <c r="A370" s="185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3">
      <c r="A371" s="185"/>
      <c r="B371" s="13" t="s">
        <v>290</v>
      </c>
      <c r="C371" s="14">
        <v>0</v>
      </c>
      <c r="D371" s="14">
        <v>0</v>
      </c>
      <c r="E371" s="23">
        <v>0</v>
      </c>
    </row>
    <row r="372" spans="1:5" x14ac:dyDescent="0.3">
      <c r="A372" s="185"/>
      <c r="B372" s="13" t="s">
        <v>291</v>
      </c>
      <c r="C372" s="14">
        <v>0</v>
      </c>
      <c r="D372" s="14">
        <v>0</v>
      </c>
      <c r="E372" s="23">
        <v>0</v>
      </c>
    </row>
    <row r="373" spans="1:5" x14ac:dyDescent="0.3">
      <c r="A373" s="185"/>
      <c r="B373" s="13" t="s">
        <v>292</v>
      </c>
      <c r="C373" s="14">
        <v>0</v>
      </c>
      <c r="D373" s="14">
        <v>0</v>
      </c>
      <c r="E373" s="23">
        <v>0</v>
      </c>
    </row>
    <row r="374" spans="1:5" x14ac:dyDescent="0.3">
      <c r="A374" s="185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3">
      <c r="A375" s="185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3">
      <c r="A376" s="185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3">
      <c r="A377" s="186"/>
      <c r="B377" s="13" t="s">
        <v>296</v>
      </c>
      <c r="C377" s="14">
        <v>0</v>
      </c>
      <c r="D377" s="14">
        <v>0</v>
      </c>
      <c r="E377" s="23">
        <v>0</v>
      </c>
    </row>
  </sheetData>
  <sheetProtection algorithmName="SHA-512" hashValue="i1sgPWYlGle+Lx8lQ3cwOJ8T1bws2qEt1NaTuf514fJEqy6AfgXb88IxBEKf13FH9Hzb2PG2FEFIsAKLeffc0g==" saltValue="2kTIwhoHAjymR7vousL60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4"/>
    </row>
    <row r="4" spans="1:16" ht="30.6" x14ac:dyDescent="0.3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3">
      <c r="A5" s="187" t="s">
        <v>313</v>
      </c>
      <c r="B5" s="188"/>
      <c r="C5" s="26">
        <v>57</v>
      </c>
      <c r="D5" s="26">
        <v>45</v>
      </c>
      <c r="E5" s="27">
        <v>0.266666666666667</v>
      </c>
      <c r="F5" s="26">
        <v>0</v>
      </c>
      <c r="G5" s="26">
        <v>0</v>
      </c>
      <c r="H5" s="26">
        <v>13</v>
      </c>
      <c r="I5" s="26">
        <v>9</v>
      </c>
      <c r="J5" s="26">
        <v>6</v>
      </c>
      <c r="K5" s="26">
        <v>3</v>
      </c>
      <c r="L5" s="26">
        <v>5</v>
      </c>
      <c r="M5" s="26">
        <v>5</v>
      </c>
      <c r="N5" s="26">
        <v>0</v>
      </c>
      <c r="O5" s="26">
        <v>25</v>
      </c>
      <c r="P5" s="28">
        <v>8</v>
      </c>
    </row>
    <row r="6" spans="1:16" x14ac:dyDescent="0.3">
      <c r="A6" s="29" t="s">
        <v>314</v>
      </c>
      <c r="B6" s="29" t="s">
        <v>315</v>
      </c>
      <c r="C6" s="14">
        <v>22</v>
      </c>
      <c r="D6" s="14">
        <v>12</v>
      </c>
      <c r="E6" s="30">
        <v>0.83333333333333304</v>
      </c>
      <c r="F6" s="14">
        <v>0</v>
      </c>
      <c r="G6" s="14">
        <v>0</v>
      </c>
      <c r="H6" s="14">
        <v>1</v>
      </c>
      <c r="I6" s="14">
        <v>0</v>
      </c>
      <c r="J6" s="14">
        <v>6</v>
      </c>
      <c r="K6" s="14">
        <v>2</v>
      </c>
      <c r="L6" s="14">
        <v>1</v>
      </c>
      <c r="M6" s="14">
        <v>1</v>
      </c>
      <c r="N6" s="14">
        <v>0</v>
      </c>
      <c r="O6" s="14">
        <v>8</v>
      </c>
      <c r="P6" s="23">
        <v>1</v>
      </c>
    </row>
    <row r="7" spans="1:16" x14ac:dyDescent="0.3">
      <c r="A7" s="29" t="s">
        <v>316</v>
      </c>
      <c r="B7" s="29" t="s">
        <v>317</v>
      </c>
      <c r="C7" s="14">
        <v>11</v>
      </c>
      <c r="D7" s="14">
        <v>7</v>
      </c>
      <c r="E7" s="30">
        <v>0.57142857142857095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4</v>
      </c>
      <c r="M7" s="14">
        <v>4</v>
      </c>
      <c r="N7" s="14">
        <v>0</v>
      </c>
      <c r="O7" s="14">
        <v>14</v>
      </c>
      <c r="P7" s="23">
        <v>4</v>
      </c>
    </row>
    <row r="8" spans="1:16" x14ac:dyDescent="0.3">
      <c r="A8" s="29" t="s">
        <v>318</v>
      </c>
      <c r="B8" s="29" t="s">
        <v>319</v>
      </c>
      <c r="C8" s="14">
        <v>24</v>
      </c>
      <c r="D8" s="14">
        <v>24</v>
      </c>
      <c r="E8" s="30">
        <v>0</v>
      </c>
      <c r="F8" s="14">
        <v>0</v>
      </c>
      <c r="G8" s="14">
        <v>0</v>
      </c>
      <c r="H8" s="14">
        <v>12</v>
      </c>
      <c r="I8" s="14">
        <v>9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23">
        <v>3</v>
      </c>
    </row>
    <row r="9" spans="1:16" x14ac:dyDescent="0.3">
      <c r="A9" s="29" t="s">
        <v>320</v>
      </c>
      <c r="B9" s="29" t="s">
        <v>321</v>
      </c>
      <c r="C9" s="14">
        <v>0</v>
      </c>
      <c r="D9" s="14">
        <v>2</v>
      </c>
      <c r="E9" s="30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7" t="s">
        <v>322</v>
      </c>
      <c r="B10" s="188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3">
      <c r="A11" s="29" t="s">
        <v>323</v>
      </c>
      <c r="B11" s="29" t="s">
        <v>324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7" t="s">
        <v>327</v>
      </c>
      <c r="B13" s="188"/>
      <c r="C13" s="26">
        <v>6544</v>
      </c>
      <c r="D13" s="26">
        <v>6392</v>
      </c>
      <c r="E13" s="27">
        <v>2.37797246558198E-2</v>
      </c>
      <c r="F13" s="26">
        <v>1765</v>
      </c>
      <c r="G13" s="26">
        <v>620</v>
      </c>
      <c r="H13" s="26">
        <v>525</v>
      </c>
      <c r="I13" s="26">
        <v>534</v>
      </c>
      <c r="J13" s="26">
        <v>12</v>
      </c>
      <c r="K13" s="26">
        <v>19</v>
      </c>
      <c r="L13" s="26">
        <v>1</v>
      </c>
      <c r="M13" s="26">
        <v>0</v>
      </c>
      <c r="N13" s="26">
        <v>2</v>
      </c>
      <c r="O13" s="26">
        <v>57</v>
      </c>
      <c r="P13" s="28">
        <v>610</v>
      </c>
    </row>
    <row r="14" spans="1:16" x14ac:dyDescent="0.3">
      <c r="A14" s="29" t="s">
        <v>328</v>
      </c>
      <c r="B14" s="29" t="s">
        <v>329</v>
      </c>
      <c r="C14" s="14">
        <v>4684</v>
      </c>
      <c r="D14" s="14">
        <v>4332</v>
      </c>
      <c r="E14" s="30">
        <v>8.1255771006463501E-2</v>
      </c>
      <c r="F14" s="14">
        <v>217</v>
      </c>
      <c r="G14" s="14">
        <v>134</v>
      </c>
      <c r="H14" s="14">
        <v>261</v>
      </c>
      <c r="I14" s="14">
        <v>270</v>
      </c>
      <c r="J14" s="14">
        <v>4</v>
      </c>
      <c r="K14" s="14">
        <v>4</v>
      </c>
      <c r="L14" s="14">
        <v>1</v>
      </c>
      <c r="M14" s="14">
        <v>0</v>
      </c>
      <c r="N14" s="14">
        <v>0</v>
      </c>
      <c r="O14" s="14">
        <v>34</v>
      </c>
      <c r="P14" s="23">
        <v>312</v>
      </c>
    </row>
    <row r="15" spans="1:16" x14ac:dyDescent="0.3">
      <c r="A15" s="29" t="s">
        <v>330</v>
      </c>
      <c r="B15" s="29" t="s">
        <v>331</v>
      </c>
      <c r="C15" s="14">
        <v>3</v>
      </c>
      <c r="D15" s="14">
        <v>2</v>
      </c>
      <c r="E15" s="30">
        <v>0.5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2</v>
      </c>
      <c r="L15" s="14">
        <v>0</v>
      </c>
      <c r="M15" s="14">
        <v>0</v>
      </c>
      <c r="N15" s="14">
        <v>0</v>
      </c>
      <c r="O15" s="14">
        <v>1</v>
      </c>
      <c r="P15" s="23">
        <v>0</v>
      </c>
    </row>
    <row r="16" spans="1:16" x14ac:dyDescent="0.3">
      <c r="A16" s="29" t="s">
        <v>332</v>
      </c>
      <c r="B16" s="29" t="s">
        <v>333</v>
      </c>
      <c r="C16" s="14">
        <v>767</v>
      </c>
      <c r="D16" s="14">
        <v>1011</v>
      </c>
      <c r="E16" s="30">
        <v>-0.241345202769535</v>
      </c>
      <c r="F16" s="14">
        <v>3</v>
      </c>
      <c r="G16" s="14">
        <v>5</v>
      </c>
      <c r="H16" s="14">
        <v>37</v>
      </c>
      <c r="I16" s="14">
        <v>47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1</v>
      </c>
      <c r="P16" s="23">
        <v>29</v>
      </c>
    </row>
    <row r="17" spans="1:16" ht="20.399999999999999" x14ac:dyDescent="0.3">
      <c r="A17" s="29" t="s">
        <v>334</v>
      </c>
      <c r="B17" s="29" t="s">
        <v>335</v>
      </c>
      <c r="C17" s="14">
        <v>1090</v>
      </c>
      <c r="D17" s="14">
        <v>1047</v>
      </c>
      <c r="E17" s="30">
        <v>4.1069723018147097E-2</v>
      </c>
      <c r="F17" s="14">
        <v>1545</v>
      </c>
      <c r="G17" s="14">
        <v>481</v>
      </c>
      <c r="H17" s="14">
        <v>227</v>
      </c>
      <c r="I17" s="14">
        <v>216</v>
      </c>
      <c r="J17" s="14">
        <v>8</v>
      </c>
      <c r="K17" s="14">
        <v>12</v>
      </c>
      <c r="L17" s="14">
        <v>0</v>
      </c>
      <c r="M17" s="14">
        <v>0</v>
      </c>
      <c r="N17" s="14">
        <v>2</v>
      </c>
      <c r="O17" s="14">
        <v>21</v>
      </c>
      <c r="P17" s="23">
        <v>269</v>
      </c>
    </row>
    <row r="18" spans="1:16" x14ac:dyDescent="0.3">
      <c r="A18" s="29" t="s">
        <v>336</v>
      </c>
      <c r="B18" s="29" t="s">
        <v>337</v>
      </c>
      <c r="C18" s="14">
        <v>0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7" t="s">
        <v>340</v>
      </c>
      <c r="B20" s="188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3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7" t="s">
        <v>345</v>
      </c>
      <c r="B23" s="188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3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0.399999999999999" x14ac:dyDescent="0.3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7" t="s">
        <v>358</v>
      </c>
      <c r="B30" s="188"/>
      <c r="C30" s="26">
        <v>741</v>
      </c>
      <c r="D30" s="26">
        <v>672</v>
      </c>
      <c r="E30" s="27">
        <v>0.10267857142857099</v>
      </c>
      <c r="F30" s="26">
        <v>483</v>
      </c>
      <c r="G30" s="26">
        <v>338</v>
      </c>
      <c r="H30" s="26">
        <v>175</v>
      </c>
      <c r="I30" s="26">
        <v>198</v>
      </c>
      <c r="J30" s="26">
        <v>5</v>
      </c>
      <c r="K30" s="26">
        <v>3</v>
      </c>
      <c r="L30" s="26">
        <v>4</v>
      </c>
      <c r="M30" s="26">
        <v>0</v>
      </c>
      <c r="N30" s="26">
        <v>2</v>
      </c>
      <c r="O30" s="26">
        <v>32</v>
      </c>
      <c r="P30" s="28">
        <v>229</v>
      </c>
    </row>
    <row r="31" spans="1:16" x14ac:dyDescent="0.3">
      <c r="A31" s="29" t="s">
        <v>359</v>
      </c>
      <c r="B31" s="29" t="s">
        <v>360</v>
      </c>
      <c r="C31" s="14">
        <v>35</v>
      </c>
      <c r="D31" s="14">
        <v>23</v>
      </c>
      <c r="E31" s="30">
        <v>0.52173913043478304</v>
      </c>
      <c r="F31" s="14">
        <v>0</v>
      </c>
      <c r="G31" s="14">
        <v>0</v>
      </c>
      <c r="H31" s="14">
        <v>6</v>
      </c>
      <c r="I31" s="14">
        <v>4</v>
      </c>
      <c r="J31" s="14">
        <v>1</v>
      </c>
      <c r="K31" s="14">
        <v>0</v>
      </c>
      <c r="L31" s="14">
        <v>2</v>
      </c>
      <c r="M31" s="14">
        <v>0</v>
      </c>
      <c r="N31" s="14">
        <v>0</v>
      </c>
      <c r="O31" s="14">
        <v>10</v>
      </c>
      <c r="P31" s="23">
        <v>10</v>
      </c>
    </row>
    <row r="32" spans="1:16" x14ac:dyDescent="0.3">
      <c r="A32" s="29" t="s">
        <v>361</v>
      </c>
      <c r="B32" s="29" t="s">
        <v>362</v>
      </c>
      <c r="C32" s="14">
        <v>2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9" t="s">
        <v>363</v>
      </c>
      <c r="B33" s="29" t="s">
        <v>364</v>
      </c>
      <c r="C33" s="14">
        <v>326</v>
      </c>
      <c r="D33" s="14">
        <v>329</v>
      </c>
      <c r="E33" s="30">
        <v>-9.11854103343465E-3</v>
      </c>
      <c r="F33" s="14">
        <v>132</v>
      </c>
      <c r="G33" s="14">
        <v>73</v>
      </c>
      <c r="H33" s="14">
        <v>60</v>
      </c>
      <c r="I33" s="14">
        <v>51</v>
      </c>
      <c r="J33" s="14">
        <v>2</v>
      </c>
      <c r="K33" s="14">
        <v>1</v>
      </c>
      <c r="L33" s="14">
        <v>1</v>
      </c>
      <c r="M33" s="14">
        <v>0</v>
      </c>
      <c r="N33" s="14">
        <v>0</v>
      </c>
      <c r="O33" s="14">
        <v>11</v>
      </c>
      <c r="P33" s="23">
        <v>64</v>
      </c>
    </row>
    <row r="34" spans="1:16" x14ac:dyDescent="0.3">
      <c r="A34" s="29" t="s">
        <v>365</v>
      </c>
      <c r="B34" s="29" t="s">
        <v>366</v>
      </c>
      <c r="C34" s="14">
        <v>2</v>
      </c>
      <c r="D34" s="14">
        <v>6</v>
      </c>
      <c r="E34" s="30">
        <v>-0.66666666666666696</v>
      </c>
      <c r="F34" s="14">
        <v>1</v>
      </c>
      <c r="G34" s="14">
        <v>1</v>
      </c>
      <c r="H34" s="14">
        <v>0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23">
        <v>1</v>
      </c>
    </row>
    <row r="35" spans="1:16" x14ac:dyDescent="0.3">
      <c r="A35" s="29" t="s">
        <v>367</v>
      </c>
      <c r="B35" s="29" t="s">
        <v>368</v>
      </c>
      <c r="C35" s="14">
        <v>105</v>
      </c>
      <c r="D35" s="14">
        <v>99</v>
      </c>
      <c r="E35" s="30">
        <v>6.0606060606060601E-2</v>
      </c>
      <c r="F35" s="14">
        <v>13</v>
      </c>
      <c r="G35" s="14">
        <v>1</v>
      </c>
      <c r="H35" s="14">
        <v>5</v>
      </c>
      <c r="I35" s="14">
        <v>9</v>
      </c>
      <c r="J35" s="14">
        <v>0</v>
      </c>
      <c r="K35" s="14">
        <v>0</v>
      </c>
      <c r="L35" s="14">
        <v>1</v>
      </c>
      <c r="M35" s="14">
        <v>0</v>
      </c>
      <c r="N35" s="14">
        <v>1</v>
      </c>
      <c r="O35" s="14">
        <v>1</v>
      </c>
      <c r="P35" s="23">
        <v>15</v>
      </c>
    </row>
    <row r="36" spans="1:16" ht="20.399999999999999" x14ac:dyDescent="0.3">
      <c r="A36" s="29" t="s">
        <v>369</v>
      </c>
      <c r="B36" s="29" t="s">
        <v>370</v>
      </c>
      <c r="C36" s="14">
        <v>137</v>
      </c>
      <c r="D36" s="14">
        <v>91</v>
      </c>
      <c r="E36" s="30">
        <v>0.50549450549450503</v>
      </c>
      <c r="F36" s="14">
        <v>240</v>
      </c>
      <c r="G36" s="14">
        <v>225</v>
      </c>
      <c r="H36" s="14">
        <v>74</v>
      </c>
      <c r="I36" s="14">
        <v>101</v>
      </c>
      <c r="J36" s="14">
        <v>2</v>
      </c>
      <c r="K36" s="14">
        <v>2</v>
      </c>
      <c r="L36" s="14">
        <v>0</v>
      </c>
      <c r="M36" s="14">
        <v>0</v>
      </c>
      <c r="N36" s="14">
        <v>0</v>
      </c>
      <c r="O36" s="14">
        <v>7</v>
      </c>
      <c r="P36" s="23">
        <v>124</v>
      </c>
    </row>
    <row r="37" spans="1:16" ht="20.399999999999999" x14ac:dyDescent="0.3">
      <c r="A37" s="29" t="s">
        <v>371</v>
      </c>
      <c r="B37" s="29" t="s">
        <v>372</v>
      </c>
      <c r="C37" s="14">
        <v>10</v>
      </c>
      <c r="D37" s="14">
        <v>31</v>
      </c>
      <c r="E37" s="30">
        <v>-0.67741935483870996</v>
      </c>
      <c r="F37" s="14">
        <v>34</v>
      </c>
      <c r="G37" s="14">
        <v>29</v>
      </c>
      <c r="H37" s="14">
        <v>16</v>
      </c>
      <c r="I37" s="14">
        <v>17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11</v>
      </c>
    </row>
    <row r="38" spans="1:16" ht="20.399999999999999" x14ac:dyDescent="0.3">
      <c r="A38" s="29" t="s">
        <v>373</v>
      </c>
      <c r="B38" s="29" t="s">
        <v>374</v>
      </c>
      <c r="C38" s="14">
        <v>32</v>
      </c>
      <c r="D38" s="14">
        <v>30</v>
      </c>
      <c r="E38" s="30">
        <v>6.6666666666666693E-2</v>
      </c>
      <c r="F38" s="14">
        <v>54</v>
      </c>
      <c r="G38" s="14">
        <v>7</v>
      </c>
      <c r="H38" s="14">
        <v>5</v>
      </c>
      <c r="I38" s="14">
        <v>9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</v>
      </c>
    </row>
    <row r="39" spans="1:16" ht="30.6" x14ac:dyDescent="0.3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9" t="s">
        <v>377</v>
      </c>
      <c r="B40" s="29" t="s">
        <v>378</v>
      </c>
      <c r="C40" s="14">
        <v>0</v>
      </c>
      <c r="D40" s="14">
        <v>2</v>
      </c>
      <c r="E40" s="30">
        <v>-1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9" t="s">
        <v>379</v>
      </c>
      <c r="B41" s="29" t="s">
        <v>380</v>
      </c>
      <c r="C41" s="14">
        <v>92</v>
      </c>
      <c r="D41" s="14">
        <v>61</v>
      </c>
      <c r="E41" s="30">
        <v>0.50819672131147497</v>
      </c>
      <c r="F41" s="14">
        <v>9</v>
      </c>
      <c r="G41" s="14">
        <v>2</v>
      </c>
      <c r="H41" s="14">
        <v>9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2</v>
      </c>
      <c r="P41" s="23">
        <v>2</v>
      </c>
    </row>
    <row r="42" spans="1:16" x14ac:dyDescent="0.3">
      <c r="A42" s="187" t="s">
        <v>381</v>
      </c>
      <c r="B42" s="188"/>
      <c r="C42" s="26">
        <v>46</v>
      </c>
      <c r="D42" s="26">
        <v>43</v>
      </c>
      <c r="E42" s="27">
        <v>6.9767441860465101E-2</v>
      </c>
      <c r="F42" s="26">
        <v>47</v>
      </c>
      <c r="G42" s="26">
        <v>4</v>
      </c>
      <c r="H42" s="26">
        <v>6</v>
      </c>
      <c r="I42" s="26">
        <v>17</v>
      </c>
      <c r="J42" s="26">
        <v>2</v>
      </c>
      <c r="K42" s="26">
        <v>3</v>
      </c>
      <c r="L42" s="26">
        <v>0</v>
      </c>
      <c r="M42" s="26">
        <v>0</v>
      </c>
      <c r="N42" s="26">
        <v>1</v>
      </c>
      <c r="O42" s="26">
        <v>0</v>
      </c>
      <c r="P42" s="28">
        <v>6</v>
      </c>
    </row>
    <row r="43" spans="1:16" x14ac:dyDescent="0.3">
      <c r="A43" s="29" t="s">
        <v>382</v>
      </c>
      <c r="B43" s="29" t="s">
        <v>383</v>
      </c>
      <c r="C43" s="14">
        <v>1</v>
      </c>
      <c r="D43" s="14">
        <v>0</v>
      </c>
      <c r="E43" s="30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9" t="s">
        <v>384</v>
      </c>
      <c r="B44" s="29" t="s">
        <v>385</v>
      </c>
      <c r="C44" s="14">
        <v>42</v>
      </c>
      <c r="D44" s="14">
        <v>41</v>
      </c>
      <c r="E44" s="30">
        <v>2.4390243902439001E-2</v>
      </c>
      <c r="F44" s="14">
        <v>47</v>
      </c>
      <c r="G44" s="14">
        <v>4</v>
      </c>
      <c r="H44" s="14">
        <v>5</v>
      </c>
      <c r="I44" s="14">
        <v>17</v>
      </c>
      <c r="J44" s="14">
        <v>2</v>
      </c>
      <c r="K44" s="14">
        <v>3</v>
      </c>
      <c r="L44" s="14">
        <v>0</v>
      </c>
      <c r="M44" s="14">
        <v>0</v>
      </c>
      <c r="N44" s="14">
        <v>0</v>
      </c>
      <c r="O44" s="14">
        <v>0</v>
      </c>
      <c r="P44" s="23">
        <v>6</v>
      </c>
    </row>
    <row r="45" spans="1:16" x14ac:dyDescent="0.3">
      <c r="A45" s="29" t="s">
        <v>386</v>
      </c>
      <c r="B45" s="29" t="s">
        <v>387</v>
      </c>
      <c r="C45" s="14">
        <v>0</v>
      </c>
      <c r="D45" s="14">
        <v>1</v>
      </c>
      <c r="E45" s="30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9" t="s">
        <v>388</v>
      </c>
      <c r="B46" s="29" t="s">
        <v>389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9" t="s">
        <v>392</v>
      </c>
      <c r="B48" s="29" t="s">
        <v>393</v>
      </c>
      <c r="C48" s="14">
        <v>3</v>
      </c>
      <c r="D48" s="14">
        <v>1</v>
      </c>
      <c r="E48" s="30">
        <v>2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3">
      <c r="A49" s="29" t="s">
        <v>394</v>
      </c>
      <c r="B49" s="29" t="s">
        <v>395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7" t="s">
        <v>396</v>
      </c>
      <c r="B50" s="188"/>
      <c r="C50" s="26">
        <v>626</v>
      </c>
      <c r="D50" s="26">
        <v>480</v>
      </c>
      <c r="E50" s="27">
        <v>0.30416666666666697</v>
      </c>
      <c r="F50" s="26">
        <v>29</v>
      </c>
      <c r="G50" s="26">
        <v>12</v>
      </c>
      <c r="H50" s="26">
        <v>79</v>
      </c>
      <c r="I50" s="26">
        <v>58</v>
      </c>
      <c r="J50" s="26">
        <v>62</v>
      </c>
      <c r="K50" s="26">
        <v>60</v>
      </c>
      <c r="L50" s="26">
        <v>1</v>
      </c>
      <c r="M50" s="26">
        <v>0</v>
      </c>
      <c r="N50" s="26">
        <v>0</v>
      </c>
      <c r="O50" s="26">
        <v>30</v>
      </c>
      <c r="P50" s="28">
        <v>69</v>
      </c>
    </row>
    <row r="51" spans="1:16" x14ac:dyDescent="0.3">
      <c r="A51" s="29" t="s">
        <v>397</v>
      </c>
      <c r="B51" s="29" t="s">
        <v>398</v>
      </c>
      <c r="C51" s="14">
        <v>208</v>
      </c>
      <c r="D51" s="14">
        <v>146</v>
      </c>
      <c r="E51" s="30">
        <v>0.42465753424657499</v>
      </c>
      <c r="F51" s="14">
        <v>10</v>
      </c>
      <c r="G51" s="14">
        <v>2</v>
      </c>
      <c r="H51" s="14">
        <v>8</v>
      </c>
      <c r="I51" s="14">
        <v>7</v>
      </c>
      <c r="J51" s="14">
        <v>7</v>
      </c>
      <c r="K51" s="14">
        <v>0</v>
      </c>
      <c r="L51" s="14">
        <v>0</v>
      </c>
      <c r="M51" s="14">
        <v>0</v>
      </c>
      <c r="N51" s="14">
        <v>0</v>
      </c>
      <c r="O51" s="14">
        <v>6</v>
      </c>
      <c r="P51" s="23">
        <v>9</v>
      </c>
    </row>
    <row r="52" spans="1:16" x14ac:dyDescent="0.3">
      <c r="A52" s="29" t="s">
        <v>399</v>
      </c>
      <c r="B52" s="29" t="s">
        <v>400</v>
      </c>
      <c r="C52" s="14">
        <v>23</v>
      </c>
      <c r="D52" s="14">
        <v>17</v>
      </c>
      <c r="E52" s="30">
        <v>0.35294117647058798</v>
      </c>
      <c r="F52" s="14">
        <v>2</v>
      </c>
      <c r="G52" s="14">
        <v>0</v>
      </c>
      <c r="H52" s="14">
        <v>0</v>
      </c>
      <c r="I52" s="14">
        <v>0</v>
      </c>
      <c r="J52" s="14">
        <v>18</v>
      </c>
      <c r="K52" s="14">
        <v>16</v>
      </c>
      <c r="L52" s="14">
        <v>1</v>
      </c>
      <c r="M52" s="14">
        <v>0</v>
      </c>
      <c r="N52" s="14">
        <v>0</v>
      </c>
      <c r="O52" s="14">
        <v>9</v>
      </c>
      <c r="P52" s="23">
        <v>8</v>
      </c>
    </row>
    <row r="53" spans="1:16" x14ac:dyDescent="0.3">
      <c r="A53" s="29" t="s">
        <v>401</v>
      </c>
      <c r="B53" s="29" t="s">
        <v>402</v>
      </c>
      <c r="C53" s="14">
        <v>205</v>
      </c>
      <c r="D53" s="14">
        <v>136</v>
      </c>
      <c r="E53" s="30">
        <v>0.50735294117647001</v>
      </c>
      <c r="F53" s="14">
        <v>9</v>
      </c>
      <c r="G53" s="14">
        <v>5</v>
      </c>
      <c r="H53" s="14">
        <v>29</v>
      </c>
      <c r="I53" s="14">
        <v>18</v>
      </c>
      <c r="J53" s="14">
        <v>5</v>
      </c>
      <c r="K53" s="14">
        <v>3</v>
      </c>
      <c r="L53" s="14">
        <v>0</v>
      </c>
      <c r="M53" s="14">
        <v>0</v>
      </c>
      <c r="N53" s="14">
        <v>0</v>
      </c>
      <c r="O53" s="14">
        <v>2</v>
      </c>
      <c r="P53" s="23">
        <v>9</v>
      </c>
    </row>
    <row r="54" spans="1:16" x14ac:dyDescent="0.3">
      <c r="A54" s="29" t="s">
        <v>403</v>
      </c>
      <c r="B54" s="29" t="s">
        <v>404</v>
      </c>
      <c r="C54" s="14">
        <v>5</v>
      </c>
      <c r="D54" s="14">
        <v>7</v>
      </c>
      <c r="E54" s="30">
        <v>-0.28571428571428598</v>
      </c>
      <c r="F54" s="14">
        <v>0</v>
      </c>
      <c r="G54" s="14">
        <v>0</v>
      </c>
      <c r="H54" s="14">
        <v>1</v>
      </c>
      <c r="I54" s="14">
        <v>1</v>
      </c>
      <c r="J54" s="14">
        <v>10</v>
      </c>
      <c r="K54" s="14">
        <v>14</v>
      </c>
      <c r="L54" s="14">
        <v>0</v>
      </c>
      <c r="M54" s="14">
        <v>0</v>
      </c>
      <c r="N54" s="14">
        <v>0</v>
      </c>
      <c r="O54" s="14">
        <v>0</v>
      </c>
      <c r="P54" s="23">
        <v>4</v>
      </c>
    </row>
    <row r="55" spans="1:16" x14ac:dyDescent="0.3">
      <c r="A55" s="29" t="s">
        <v>405</v>
      </c>
      <c r="B55" s="29" t="s">
        <v>406</v>
      </c>
      <c r="C55" s="14">
        <v>3</v>
      </c>
      <c r="D55" s="14">
        <v>2</v>
      </c>
      <c r="E55" s="30">
        <v>0.5</v>
      </c>
      <c r="F55" s="14">
        <v>0</v>
      </c>
      <c r="G55" s="14">
        <v>0</v>
      </c>
      <c r="H55" s="14">
        <v>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9" t="s">
        <v>407</v>
      </c>
      <c r="B56" s="29" t="s">
        <v>408</v>
      </c>
      <c r="C56" s="14">
        <v>10</v>
      </c>
      <c r="D56" s="14">
        <v>7</v>
      </c>
      <c r="E56" s="30">
        <v>0.42857142857142799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3</v>
      </c>
    </row>
    <row r="57" spans="1:16" ht="20.399999999999999" x14ac:dyDescent="0.3">
      <c r="A57" s="29" t="s">
        <v>409</v>
      </c>
      <c r="B57" s="29" t="s">
        <v>410</v>
      </c>
      <c r="C57" s="14">
        <v>0</v>
      </c>
      <c r="D57" s="14">
        <v>7</v>
      </c>
      <c r="E57" s="30">
        <v>-1</v>
      </c>
      <c r="F57" s="14">
        <v>4</v>
      </c>
      <c r="G57" s="14">
        <v>5</v>
      </c>
      <c r="H57" s="14">
        <v>6</v>
      </c>
      <c r="I57" s="14">
        <v>8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0.399999999999999" x14ac:dyDescent="0.3">
      <c r="A58" s="29" t="s">
        <v>411</v>
      </c>
      <c r="B58" s="29" t="s">
        <v>412</v>
      </c>
      <c r="C58" s="14">
        <v>3</v>
      </c>
      <c r="D58" s="14">
        <v>2</v>
      </c>
      <c r="E58" s="30">
        <v>0.5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9" t="s">
        <v>413</v>
      </c>
      <c r="B59" s="29" t="s">
        <v>414</v>
      </c>
      <c r="C59" s="14">
        <v>8</v>
      </c>
      <c r="D59" s="14">
        <v>4</v>
      </c>
      <c r="E59" s="30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9" t="s">
        <v>415</v>
      </c>
      <c r="B60" s="29" t="s">
        <v>416</v>
      </c>
      <c r="C60" s="14">
        <v>9</v>
      </c>
      <c r="D60" s="14">
        <v>1</v>
      </c>
      <c r="E60" s="30">
        <v>8</v>
      </c>
      <c r="F60" s="14">
        <v>0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20.399999999999999" x14ac:dyDescent="0.3">
      <c r="A61" s="29" t="s">
        <v>417</v>
      </c>
      <c r="B61" s="29" t="s">
        <v>418</v>
      </c>
      <c r="C61" s="14">
        <v>9</v>
      </c>
      <c r="D61" s="14">
        <v>3</v>
      </c>
      <c r="E61" s="30">
        <v>2</v>
      </c>
      <c r="F61" s="14">
        <v>0</v>
      </c>
      <c r="G61" s="14">
        <v>0</v>
      </c>
      <c r="H61" s="14">
        <v>4</v>
      </c>
      <c r="I61" s="14">
        <v>3</v>
      </c>
      <c r="J61" s="14">
        <v>2</v>
      </c>
      <c r="K61" s="14">
        <v>2</v>
      </c>
      <c r="L61" s="14">
        <v>0</v>
      </c>
      <c r="M61" s="14">
        <v>0</v>
      </c>
      <c r="N61" s="14">
        <v>0</v>
      </c>
      <c r="O61" s="14">
        <v>0</v>
      </c>
      <c r="P61" s="23">
        <v>6</v>
      </c>
    </row>
    <row r="62" spans="1:16" x14ac:dyDescent="0.3">
      <c r="A62" s="29" t="s">
        <v>419</v>
      </c>
      <c r="B62" s="29" t="s">
        <v>420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9" t="s">
        <v>421</v>
      </c>
      <c r="B63" s="29" t="s">
        <v>422</v>
      </c>
      <c r="C63" s="14">
        <v>103</v>
      </c>
      <c r="D63" s="14">
        <v>93</v>
      </c>
      <c r="E63" s="30">
        <v>0.10752688172043</v>
      </c>
      <c r="F63" s="14">
        <v>2</v>
      </c>
      <c r="G63" s="14">
        <v>0</v>
      </c>
      <c r="H63" s="14">
        <v>21</v>
      </c>
      <c r="I63" s="14">
        <v>17</v>
      </c>
      <c r="J63" s="14">
        <v>9</v>
      </c>
      <c r="K63" s="14">
        <v>15</v>
      </c>
      <c r="L63" s="14">
        <v>0</v>
      </c>
      <c r="M63" s="14">
        <v>0</v>
      </c>
      <c r="N63" s="14">
        <v>0</v>
      </c>
      <c r="O63" s="14">
        <v>4</v>
      </c>
      <c r="P63" s="23">
        <v>19</v>
      </c>
    </row>
    <row r="64" spans="1:16" ht="20.399999999999999" x14ac:dyDescent="0.3">
      <c r="A64" s="29" t="s">
        <v>423</v>
      </c>
      <c r="B64" s="29" t="s">
        <v>424</v>
      </c>
      <c r="C64" s="14">
        <v>29</v>
      </c>
      <c r="D64" s="14">
        <v>41</v>
      </c>
      <c r="E64" s="30">
        <v>-0.292682926829268</v>
      </c>
      <c r="F64" s="14">
        <v>0</v>
      </c>
      <c r="G64" s="14">
        <v>0</v>
      </c>
      <c r="H64" s="14">
        <v>2</v>
      </c>
      <c r="I64" s="14">
        <v>1</v>
      </c>
      <c r="J64" s="14">
        <v>11</v>
      </c>
      <c r="K64" s="14">
        <v>10</v>
      </c>
      <c r="L64" s="14">
        <v>0</v>
      </c>
      <c r="M64" s="14">
        <v>0</v>
      </c>
      <c r="N64" s="14">
        <v>0</v>
      </c>
      <c r="O64" s="14">
        <v>9</v>
      </c>
      <c r="P64" s="23">
        <v>3</v>
      </c>
    </row>
    <row r="65" spans="1:16" ht="20.399999999999999" x14ac:dyDescent="0.3">
      <c r="A65" s="29" t="s">
        <v>425</v>
      </c>
      <c r="B65" s="29" t="s">
        <v>426</v>
      </c>
      <c r="C65" s="14">
        <v>2</v>
      </c>
      <c r="D65" s="14">
        <v>7</v>
      </c>
      <c r="E65" s="30">
        <v>-0.71428571428571397</v>
      </c>
      <c r="F65" s="14">
        <v>1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9" t="s">
        <v>427</v>
      </c>
      <c r="B66" s="29" t="s">
        <v>428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9" t="s">
        <v>429</v>
      </c>
      <c r="B67" s="29" t="s">
        <v>430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9" t="s">
        <v>433</v>
      </c>
      <c r="B69" s="29" t="s">
        <v>434</v>
      </c>
      <c r="C69" s="14">
        <v>8</v>
      </c>
      <c r="D69" s="14">
        <v>7</v>
      </c>
      <c r="E69" s="30">
        <v>0.14285714285714299</v>
      </c>
      <c r="F69" s="14">
        <v>1</v>
      </c>
      <c r="G69" s="14">
        <v>0</v>
      </c>
      <c r="H69" s="14">
        <v>3</v>
      </c>
      <c r="I69" s="14">
        <v>2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3</v>
      </c>
    </row>
    <row r="70" spans="1:16" ht="20.399999999999999" x14ac:dyDescent="0.3">
      <c r="A70" s="29" t="s">
        <v>435</v>
      </c>
      <c r="B70" s="29" t="s">
        <v>436</v>
      </c>
      <c r="C70" s="14">
        <v>1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7" t="s">
        <v>439</v>
      </c>
      <c r="B72" s="188"/>
      <c r="C72" s="26">
        <v>11</v>
      </c>
      <c r="D72" s="26">
        <v>14</v>
      </c>
      <c r="E72" s="27">
        <v>-0.214285714285714</v>
      </c>
      <c r="F72" s="26">
        <v>0</v>
      </c>
      <c r="G72" s="26">
        <v>0</v>
      </c>
      <c r="H72" s="26">
        <v>3</v>
      </c>
      <c r="I72" s="26">
        <v>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1</v>
      </c>
      <c r="P72" s="28">
        <v>1</v>
      </c>
    </row>
    <row r="73" spans="1:16" x14ac:dyDescent="0.3">
      <c r="A73" s="29" t="s">
        <v>440</v>
      </c>
      <c r="B73" s="29" t="s">
        <v>441</v>
      </c>
      <c r="C73" s="14">
        <v>11</v>
      </c>
      <c r="D73" s="14">
        <v>14</v>
      </c>
      <c r="E73" s="30">
        <v>-0.214285714285714</v>
      </c>
      <c r="F73" s="14">
        <v>0</v>
      </c>
      <c r="G73" s="14">
        <v>0</v>
      </c>
      <c r="H73" s="14">
        <v>3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23">
        <v>1</v>
      </c>
    </row>
    <row r="74" spans="1:16" x14ac:dyDescent="0.3">
      <c r="A74" s="187" t="s">
        <v>442</v>
      </c>
      <c r="B74" s="188"/>
      <c r="C74" s="26">
        <v>147</v>
      </c>
      <c r="D74" s="26">
        <v>134</v>
      </c>
      <c r="E74" s="27">
        <v>9.7014925373134303E-2</v>
      </c>
      <c r="F74" s="26">
        <v>28</v>
      </c>
      <c r="G74" s="26">
        <v>10</v>
      </c>
      <c r="H74" s="26">
        <v>12</v>
      </c>
      <c r="I74" s="26">
        <v>13</v>
      </c>
      <c r="J74" s="26">
        <v>1</v>
      </c>
      <c r="K74" s="26">
        <v>3</v>
      </c>
      <c r="L74" s="26">
        <v>3</v>
      </c>
      <c r="M74" s="26">
        <v>2</v>
      </c>
      <c r="N74" s="26">
        <v>2</v>
      </c>
      <c r="O74" s="26">
        <v>4</v>
      </c>
      <c r="P74" s="28">
        <v>19</v>
      </c>
    </row>
    <row r="75" spans="1:16" x14ac:dyDescent="0.3">
      <c r="A75" s="29" t="s">
        <v>443</v>
      </c>
      <c r="B75" s="29" t="s">
        <v>444</v>
      </c>
      <c r="C75" s="14">
        <v>56</v>
      </c>
      <c r="D75" s="14">
        <v>71</v>
      </c>
      <c r="E75" s="30">
        <v>-0.21126760563380301</v>
      </c>
      <c r="F75" s="14">
        <v>2</v>
      </c>
      <c r="G75" s="14">
        <v>2</v>
      </c>
      <c r="H75" s="14">
        <v>6</v>
      </c>
      <c r="I75" s="14">
        <v>5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3</v>
      </c>
    </row>
    <row r="76" spans="1:16" ht="30.6" x14ac:dyDescent="0.3">
      <c r="A76" s="29" t="s">
        <v>445</v>
      </c>
      <c r="B76" s="29" t="s">
        <v>446</v>
      </c>
      <c r="C76" s="14">
        <v>2</v>
      </c>
      <c r="D76" s="14">
        <v>0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0</v>
      </c>
      <c r="P76" s="23">
        <v>1</v>
      </c>
    </row>
    <row r="77" spans="1:16" x14ac:dyDescent="0.3">
      <c r="A77" s="29" t="s">
        <v>447</v>
      </c>
      <c r="B77" s="29" t="s">
        <v>448</v>
      </c>
      <c r="C77" s="14">
        <v>60</v>
      </c>
      <c r="D77" s="14">
        <v>50</v>
      </c>
      <c r="E77" s="30">
        <v>0.2</v>
      </c>
      <c r="F77" s="14">
        <v>22</v>
      </c>
      <c r="G77" s="14">
        <v>8</v>
      </c>
      <c r="H77" s="14">
        <v>6</v>
      </c>
      <c r="I77" s="14">
        <v>8</v>
      </c>
      <c r="J77" s="14">
        <v>1</v>
      </c>
      <c r="K77" s="14">
        <v>2</v>
      </c>
      <c r="L77" s="14">
        <v>3</v>
      </c>
      <c r="M77" s="14">
        <v>2</v>
      </c>
      <c r="N77" s="14">
        <v>1</v>
      </c>
      <c r="O77" s="14">
        <v>4</v>
      </c>
      <c r="P77" s="23">
        <v>13</v>
      </c>
    </row>
    <row r="78" spans="1:16" x14ac:dyDescent="0.3">
      <c r="A78" s="29" t="s">
        <v>449</v>
      </c>
      <c r="B78" s="29" t="s">
        <v>450</v>
      </c>
      <c r="C78" s="14">
        <v>1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1</v>
      </c>
    </row>
    <row r="79" spans="1:16" ht="20.399999999999999" x14ac:dyDescent="0.3">
      <c r="A79" s="29" t="s">
        <v>451</v>
      </c>
      <c r="B79" s="29" t="s">
        <v>452</v>
      </c>
      <c r="C79" s="14">
        <v>25</v>
      </c>
      <c r="D79" s="14">
        <v>7</v>
      </c>
      <c r="E79" s="30">
        <v>2.5714285714285698</v>
      </c>
      <c r="F79" s="14">
        <v>4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0.6" x14ac:dyDescent="0.3">
      <c r="A80" s="29" t="s">
        <v>453</v>
      </c>
      <c r="B80" s="29" t="s">
        <v>454</v>
      </c>
      <c r="C80" s="14">
        <v>3</v>
      </c>
      <c r="D80" s="14">
        <v>6</v>
      </c>
      <c r="E80" s="30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9" t="s">
        <v>455</v>
      </c>
      <c r="B81" s="29" t="s">
        <v>456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7" t="s">
        <v>457</v>
      </c>
      <c r="B82" s="188"/>
      <c r="C82" s="26">
        <v>75</v>
      </c>
      <c r="D82" s="26">
        <v>67</v>
      </c>
      <c r="E82" s="27">
        <v>0.119402985074627</v>
      </c>
      <c r="F82" s="26">
        <v>104</v>
      </c>
      <c r="G82" s="26">
        <v>164</v>
      </c>
      <c r="H82" s="26">
        <v>37</v>
      </c>
      <c r="I82" s="26">
        <v>86</v>
      </c>
      <c r="J82" s="26">
        <v>0</v>
      </c>
      <c r="K82" s="26">
        <v>2</v>
      </c>
      <c r="L82" s="26">
        <v>0</v>
      </c>
      <c r="M82" s="26">
        <v>0</v>
      </c>
      <c r="N82" s="26">
        <v>6</v>
      </c>
      <c r="O82" s="26">
        <v>4</v>
      </c>
      <c r="P82" s="28">
        <v>78</v>
      </c>
    </row>
    <row r="83" spans="1:16" x14ac:dyDescent="0.3">
      <c r="A83" s="29" t="s">
        <v>458</v>
      </c>
      <c r="B83" s="29" t="s">
        <v>459</v>
      </c>
      <c r="C83" s="14">
        <v>12</v>
      </c>
      <c r="D83" s="14">
        <v>15</v>
      </c>
      <c r="E83" s="30">
        <v>-0.2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3">
        <v>0</v>
      </c>
    </row>
    <row r="84" spans="1:16" x14ac:dyDescent="0.3">
      <c r="A84" s="29" t="s">
        <v>460</v>
      </c>
      <c r="B84" s="29" t="s">
        <v>461</v>
      </c>
      <c r="C84" s="14">
        <v>63</v>
      </c>
      <c r="D84" s="14">
        <v>52</v>
      </c>
      <c r="E84" s="30">
        <v>0.21153846153846101</v>
      </c>
      <c r="F84" s="14">
        <v>104</v>
      </c>
      <c r="G84" s="14">
        <v>164</v>
      </c>
      <c r="H84" s="14">
        <v>37</v>
      </c>
      <c r="I84" s="14">
        <v>86</v>
      </c>
      <c r="J84" s="14">
        <v>0</v>
      </c>
      <c r="K84" s="14">
        <v>2</v>
      </c>
      <c r="L84" s="14">
        <v>0</v>
      </c>
      <c r="M84" s="14">
        <v>0</v>
      </c>
      <c r="N84" s="14">
        <v>3</v>
      </c>
      <c r="O84" s="14">
        <v>4</v>
      </c>
      <c r="P84" s="23">
        <v>78</v>
      </c>
    </row>
    <row r="85" spans="1:16" x14ac:dyDescent="0.3">
      <c r="A85" s="187" t="s">
        <v>462</v>
      </c>
      <c r="B85" s="188"/>
      <c r="C85" s="26">
        <v>215</v>
      </c>
      <c r="D85" s="26">
        <v>258</v>
      </c>
      <c r="E85" s="27">
        <v>-0.16666666666666699</v>
      </c>
      <c r="F85" s="26">
        <v>10</v>
      </c>
      <c r="G85" s="26">
        <v>1</v>
      </c>
      <c r="H85" s="26">
        <v>72</v>
      </c>
      <c r="I85" s="26">
        <v>54</v>
      </c>
      <c r="J85" s="26">
        <v>0</v>
      </c>
      <c r="K85" s="26">
        <v>0</v>
      </c>
      <c r="L85" s="26">
        <v>0</v>
      </c>
      <c r="M85" s="26">
        <v>0</v>
      </c>
      <c r="N85" s="26">
        <v>1</v>
      </c>
      <c r="O85" s="26">
        <v>0</v>
      </c>
      <c r="P85" s="28">
        <v>41</v>
      </c>
    </row>
    <row r="86" spans="1:16" x14ac:dyDescent="0.3">
      <c r="A86" s="29" t="s">
        <v>463</v>
      </c>
      <c r="B86" s="29" t="s">
        <v>464</v>
      </c>
      <c r="C86" s="14">
        <v>0</v>
      </c>
      <c r="D86" s="14">
        <v>1</v>
      </c>
      <c r="E86" s="30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9" t="s">
        <v>469</v>
      </c>
      <c r="B89" s="29" t="s">
        <v>470</v>
      </c>
      <c r="C89" s="14">
        <v>9</v>
      </c>
      <c r="D89" s="14">
        <v>17</v>
      </c>
      <c r="E89" s="30">
        <v>-0.47058823529411797</v>
      </c>
      <c r="F89" s="14">
        <v>0</v>
      </c>
      <c r="G89" s="14">
        <v>1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9" t="s">
        <v>471</v>
      </c>
      <c r="B90" s="29" t="s">
        <v>472</v>
      </c>
      <c r="C90" s="14">
        <v>2</v>
      </c>
      <c r="D90" s="14">
        <v>4</v>
      </c>
      <c r="E90" s="30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9" t="s">
        <v>473</v>
      </c>
      <c r="B91" s="29" t="s">
        <v>474</v>
      </c>
      <c r="C91" s="14">
        <v>19</v>
      </c>
      <c r="D91" s="14">
        <v>31</v>
      </c>
      <c r="E91" s="30">
        <v>-0.38709677419354799</v>
      </c>
      <c r="F91" s="14">
        <v>1</v>
      </c>
      <c r="G91" s="14">
        <v>0</v>
      </c>
      <c r="H91" s="14">
        <v>5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9" t="s">
        <v>475</v>
      </c>
      <c r="B92" s="29" t="s">
        <v>476</v>
      </c>
      <c r="C92" s="14">
        <v>18</v>
      </c>
      <c r="D92" s="14">
        <v>18</v>
      </c>
      <c r="E92" s="30">
        <v>0</v>
      </c>
      <c r="F92" s="14">
        <v>1</v>
      </c>
      <c r="G92" s="14">
        <v>0</v>
      </c>
      <c r="H92" s="14">
        <v>4</v>
      </c>
      <c r="I92" s="14">
        <v>5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0</v>
      </c>
    </row>
    <row r="93" spans="1:16" x14ac:dyDescent="0.3">
      <c r="A93" s="29" t="s">
        <v>477</v>
      </c>
      <c r="B93" s="29" t="s">
        <v>478</v>
      </c>
      <c r="C93" s="14">
        <v>10</v>
      </c>
      <c r="D93" s="14">
        <v>13</v>
      </c>
      <c r="E93" s="30">
        <v>-0.230769230769231</v>
      </c>
      <c r="F93" s="14">
        <v>0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3">
      <c r="A94" s="29" t="s">
        <v>479</v>
      </c>
      <c r="B94" s="29" t="s">
        <v>480</v>
      </c>
      <c r="C94" s="14">
        <v>156</v>
      </c>
      <c r="D94" s="14">
        <v>174</v>
      </c>
      <c r="E94" s="30">
        <v>-0.10344827586206901</v>
      </c>
      <c r="F94" s="14">
        <v>8</v>
      </c>
      <c r="G94" s="14">
        <v>0</v>
      </c>
      <c r="H94" s="14">
        <v>62</v>
      </c>
      <c r="I94" s="14">
        <v>45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39</v>
      </c>
    </row>
    <row r="95" spans="1:16" ht="20.399999999999999" x14ac:dyDescent="0.3">
      <c r="A95" s="29" t="s">
        <v>481</v>
      </c>
      <c r="B95" s="29" t="s">
        <v>482</v>
      </c>
      <c r="C95" s="14">
        <v>1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7" t="s">
        <v>485</v>
      </c>
      <c r="B97" s="188"/>
      <c r="C97" s="26">
        <v>6906</v>
      </c>
      <c r="D97" s="26">
        <v>5961</v>
      </c>
      <c r="E97" s="27">
        <v>0.15853044791142401</v>
      </c>
      <c r="F97" s="26">
        <v>637</v>
      </c>
      <c r="G97" s="26">
        <v>380</v>
      </c>
      <c r="H97" s="26">
        <v>1204</v>
      </c>
      <c r="I97" s="26">
        <v>965</v>
      </c>
      <c r="J97" s="26">
        <v>2</v>
      </c>
      <c r="K97" s="26">
        <v>2</v>
      </c>
      <c r="L97" s="26">
        <v>1</v>
      </c>
      <c r="M97" s="26">
        <v>1</v>
      </c>
      <c r="N97" s="26">
        <v>14</v>
      </c>
      <c r="O97" s="26">
        <v>141</v>
      </c>
      <c r="P97" s="28">
        <v>773</v>
      </c>
    </row>
    <row r="98" spans="1:16" x14ac:dyDescent="0.3">
      <c r="A98" s="29" t="s">
        <v>486</v>
      </c>
      <c r="B98" s="29" t="s">
        <v>487</v>
      </c>
      <c r="C98" s="14">
        <v>1078</v>
      </c>
      <c r="D98" s="14">
        <v>856</v>
      </c>
      <c r="E98" s="30">
        <v>0.25934579439252298</v>
      </c>
      <c r="F98" s="14">
        <v>171</v>
      </c>
      <c r="G98" s="14">
        <v>100</v>
      </c>
      <c r="H98" s="14">
        <v>177</v>
      </c>
      <c r="I98" s="14">
        <v>130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145</v>
      </c>
    </row>
    <row r="99" spans="1:16" x14ac:dyDescent="0.3">
      <c r="A99" s="29" t="s">
        <v>488</v>
      </c>
      <c r="B99" s="29" t="s">
        <v>489</v>
      </c>
      <c r="C99" s="14">
        <v>1309</v>
      </c>
      <c r="D99" s="14">
        <v>1177</v>
      </c>
      <c r="E99" s="30">
        <v>0.11214953271028</v>
      </c>
      <c r="F99" s="14">
        <v>130</v>
      </c>
      <c r="G99" s="14">
        <v>71</v>
      </c>
      <c r="H99" s="14">
        <v>284</v>
      </c>
      <c r="I99" s="14">
        <v>150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24</v>
      </c>
      <c r="P99" s="23">
        <v>172</v>
      </c>
    </row>
    <row r="100" spans="1:16" ht="30.6" x14ac:dyDescent="0.3">
      <c r="A100" s="29" t="s">
        <v>490</v>
      </c>
      <c r="B100" s="29" t="s">
        <v>491</v>
      </c>
      <c r="C100" s="14">
        <v>72</v>
      </c>
      <c r="D100" s="14">
        <v>49</v>
      </c>
      <c r="E100" s="30">
        <v>0.469387755102041</v>
      </c>
      <c r="F100" s="14">
        <v>20</v>
      </c>
      <c r="G100" s="14">
        <v>33</v>
      </c>
      <c r="H100" s="14">
        <v>69</v>
      </c>
      <c r="I100" s="14">
        <v>142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18</v>
      </c>
      <c r="P100" s="23">
        <v>66</v>
      </c>
    </row>
    <row r="101" spans="1:16" ht="20.399999999999999" x14ac:dyDescent="0.3">
      <c r="A101" s="29" t="s">
        <v>492</v>
      </c>
      <c r="B101" s="29" t="s">
        <v>493</v>
      </c>
      <c r="C101" s="14">
        <v>1089</v>
      </c>
      <c r="D101" s="14">
        <v>893</v>
      </c>
      <c r="E101" s="30">
        <v>0.219484882418813</v>
      </c>
      <c r="F101" s="14">
        <v>112</v>
      </c>
      <c r="G101" s="14">
        <v>68</v>
      </c>
      <c r="H101" s="14">
        <v>150</v>
      </c>
      <c r="I101" s="14">
        <v>131</v>
      </c>
      <c r="J101" s="14">
        <v>2</v>
      </c>
      <c r="K101" s="14">
        <v>2</v>
      </c>
      <c r="L101" s="14">
        <v>1</v>
      </c>
      <c r="M101" s="14">
        <v>1</v>
      </c>
      <c r="N101" s="14">
        <v>0</v>
      </c>
      <c r="O101" s="14">
        <v>74</v>
      </c>
      <c r="P101" s="23">
        <v>97</v>
      </c>
    </row>
    <row r="102" spans="1:16" x14ac:dyDescent="0.3">
      <c r="A102" s="29" t="s">
        <v>494</v>
      </c>
      <c r="B102" s="29" t="s">
        <v>495</v>
      </c>
      <c r="C102" s="14">
        <v>22</v>
      </c>
      <c r="D102" s="14">
        <v>28</v>
      </c>
      <c r="E102" s="30">
        <v>-0.214285714285714</v>
      </c>
      <c r="F102" s="14">
        <v>1</v>
      </c>
      <c r="G102" s="14">
        <v>1</v>
      </c>
      <c r="H102" s="14"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x14ac:dyDescent="0.3">
      <c r="A103" s="29" t="s">
        <v>496</v>
      </c>
      <c r="B103" s="29" t="s">
        <v>497</v>
      </c>
      <c r="C103" s="14">
        <v>199</v>
      </c>
      <c r="D103" s="14">
        <v>142</v>
      </c>
      <c r="E103" s="30">
        <v>0.40140845070422498</v>
      </c>
      <c r="F103" s="14">
        <v>23</v>
      </c>
      <c r="G103" s="14">
        <v>8</v>
      </c>
      <c r="H103" s="14">
        <v>25</v>
      </c>
      <c r="I103" s="14">
        <v>20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3</v>
      </c>
      <c r="P103" s="23">
        <v>24</v>
      </c>
    </row>
    <row r="104" spans="1:16" x14ac:dyDescent="0.3">
      <c r="A104" s="29" t="s">
        <v>498</v>
      </c>
      <c r="B104" s="29" t="s">
        <v>499</v>
      </c>
      <c r="C104" s="14">
        <v>115</v>
      </c>
      <c r="D104" s="14">
        <v>153</v>
      </c>
      <c r="E104" s="30">
        <v>-0.24836601307189499</v>
      </c>
      <c r="F104" s="14">
        <v>4</v>
      </c>
      <c r="G104" s="14">
        <v>1</v>
      </c>
      <c r="H104" s="14">
        <v>7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2</v>
      </c>
    </row>
    <row r="105" spans="1:16" x14ac:dyDescent="0.3">
      <c r="A105" s="29" t="s">
        <v>500</v>
      </c>
      <c r="B105" s="29" t="s">
        <v>501</v>
      </c>
      <c r="C105" s="14">
        <v>1381</v>
      </c>
      <c r="D105" s="14">
        <v>1197</v>
      </c>
      <c r="E105" s="30">
        <v>0.153717627401838</v>
      </c>
      <c r="F105" s="14">
        <v>26</v>
      </c>
      <c r="G105" s="14">
        <v>10</v>
      </c>
      <c r="H105" s="14">
        <v>184</v>
      </c>
      <c r="I105" s="14">
        <v>139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4</v>
      </c>
      <c r="P105" s="23">
        <v>60</v>
      </c>
    </row>
    <row r="106" spans="1:16" ht="20.399999999999999" x14ac:dyDescent="0.3">
      <c r="A106" s="29" t="s">
        <v>502</v>
      </c>
      <c r="B106" s="29" t="s">
        <v>503</v>
      </c>
      <c r="C106" s="14">
        <v>484</v>
      </c>
      <c r="D106" s="14">
        <v>381</v>
      </c>
      <c r="E106" s="30">
        <v>0.27034120734908101</v>
      </c>
      <c r="F106" s="14">
        <v>7</v>
      </c>
      <c r="G106" s="14">
        <v>1</v>
      </c>
      <c r="H106" s="14">
        <v>47</v>
      </c>
      <c r="I106" s="14">
        <v>40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3">
        <v>34</v>
      </c>
    </row>
    <row r="107" spans="1:16" ht="20.399999999999999" x14ac:dyDescent="0.3">
      <c r="A107" s="29" t="s">
        <v>504</v>
      </c>
      <c r="B107" s="29" t="s">
        <v>505</v>
      </c>
      <c r="C107" s="14">
        <v>132</v>
      </c>
      <c r="D107" s="14">
        <v>112</v>
      </c>
      <c r="E107" s="30">
        <v>0.17857142857142899</v>
      </c>
      <c r="F107" s="14">
        <v>5</v>
      </c>
      <c r="G107" s="14">
        <v>6</v>
      </c>
      <c r="H107" s="14">
        <v>40</v>
      </c>
      <c r="I107" s="14">
        <v>56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9</v>
      </c>
      <c r="P107" s="23">
        <v>26</v>
      </c>
    </row>
    <row r="108" spans="1:16" x14ac:dyDescent="0.3">
      <c r="A108" s="29" t="s">
        <v>506</v>
      </c>
      <c r="B108" s="29" t="s">
        <v>507</v>
      </c>
      <c r="C108" s="14">
        <v>4</v>
      </c>
      <c r="D108" s="14">
        <v>6</v>
      </c>
      <c r="E108" s="30">
        <v>-0.33333333333333298</v>
      </c>
      <c r="F108" s="14">
        <v>0</v>
      </c>
      <c r="G108" s="14">
        <v>0</v>
      </c>
      <c r="H108" s="14">
        <v>5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3">
        <v>2</v>
      </c>
    </row>
    <row r="109" spans="1:16" x14ac:dyDescent="0.3">
      <c r="A109" s="29" t="s">
        <v>508</v>
      </c>
      <c r="B109" s="29" t="s">
        <v>509</v>
      </c>
      <c r="C109" s="14">
        <v>1</v>
      </c>
      <c r="D109" s="14">
        <v>0</v>
      </c>
      <c r="E109" s="30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0.399999999999999" x14ac:dyDescent="0.3">
      <c r="A110" s="29" t="s">
        <v>510</v>
      </c>
      <c r="B110" s="29" t="s">
        <v>511</v>
      </c>
      <c r="C110" s="14">
        <v>0</v>
      </c>
      <c r="D110" s="14">
        <v>1</v>
      </c>
      <c r="E110" s="30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9" t="s">
        <v>512</v>
      </c>
      <c r="B111" s="29" t="s">
        <v>513</v>
      </c>
      <c r="C111" s="14">
        <v>797</v>
      </c>
      <c r="D111" s="14">
        <v>814</v>
      </c>
      <c r="E111" s="30">
        <v>-2.0884520884520901E-2</v>
      </c>
      <c r="F111" s="14">
        <v>124</v>
      </c>
      <c r="G111" s="14">
        <v>69</v>
      </c>
      <c r="H111" s="14">
        <v>154</v>
      </c>
      <c r="I111" s="14">
        <v>91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3</v>
      </c>
      <c r="P111" s="23">
        <v>114</v>
      </c>
    </row>
    <row r="112" spans="1:16" ht="20.399999999999999" x14ac:dyDescent="0.3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9" t="s">
        <v>516</v>
      </c>
      <c r="B113" s="29" t="s">
        <v>517</v>
      </c>
      <c r="C113" s="14">
        <v>1</v>
      </c>
      <c r="D113" s="14">
        <v>0</v>
      </c>
      <c r="E113" s="30">
        <v>0</v>
      </c>
      <c r="F113" s="14">
        <v>1</v>
      </c>
      <c r="G113" s="14">
        <v>1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23">
        <v>2</v>
      </c>
    </row>
    <row r="114" spans="1:16" x14ac:dyDescent="0.3">
      <c r="A114" s="29" t="s">
        <v>518</v>
      </c>
      <c r="B114" s="29" t="s">
        <v>519</v>
      </c>
      <c r="C114" s="14">
        <v>1</v>
      </c>
      <c r="D114" s="14">
        <v>3</v>
      </c>
      <c r="E114" s="30">
        <v>-0.66666666666666696</v>
      </c>
      <c r="F114" s="14">
        <v>0</v>
      </c>
      <c r="G114" s="14">
        <v>0</v>
      </c>
      <c r="H114" s="14">
        <v>3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9" t="s">
        <v>520</v>
      </c>
      <c r="B115" s="29" t="s">
        <v>521</v>
      </c>
      <c r="C115" s="14">
        <v>6</v>
      </c>
      <c r="D115" s="14">
        <v>1</v>
      </c>
      <c r="E115" s="30">
        <v>5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0.399999999999999" x14ac:dyDescent="0.3">
      <c r="A116" s="29" t="s">
        <v>522</v>
      </c>
      <c r="B116" s="29" t="s">
        <v>523</v>
      </c>
      <c r="C116" s="14">
        <v>0</v>
      </c>
      <c r="D116" s="14">
        <v>0</v>
      </c>
      <c r="E116" s="30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9" t="s">
        <v>524</v>
      </c>
      <c r="B117" s="29" t="s">
        <v>525</v>
      </c>
      <c r="C117" s="14">
        <v>0</v>
      </c>
      <c r="D117" s="14">
        <v>2</v>
      </c>
      <c r="E117" s="30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9" t="s">
        <v>526</v>
      </c>
      <c r="B118" s="29" t="s">
        <v>527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9" t="s">
        <v>528</v>
      </c>
      <c r="B119" s="29" t="s">
        <v>529</v>
      </c>
      <c r="C119" s="14">
        <v>1</v>
      </c>
      <c r="D119" s="14">
        <v>0</v>
      </c>
      <c r="E119" s="30">
        <v>0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9" t="s">
        <v>530</v>
      </c>
      <c r="B120" s="29" t="s">
        <v>531</v>
      </c>
      <c r="C120" s="14">
        <v>6</v>
      </c>
      <c r="D120" s="14">
        <v>3</v>
      </c>
      <c r="E120" s="30">
        <v>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9" t="s">
        <v>532</v>
      </c>
      <c r="B121" s="29" t="s">
        <v>533</v>
      </c>
      <c r="C121" s="14">
        <v>128</v>
      </c>
      <c r="D121" s="14">
        <v>79</v>
      </c>
      <c r="E121" s="30">
        <v>0.620253164556962</v>
      </c>
      <c r="F121" s="14">
        <v>13</v>
      </c>
      <c r="G121" s="14">
        <v>11</v>
      </c>
      <c r="H121" s="14">
        <v>36</v>
      </c>
      <c r="I121" s="14">
        <v>46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3</v>
      </c>
      <c r="P121" s="23">
        <v>22</v>
      </c>
    </row>
    <row r="122" spans="1:16" x14ac:dyDescent="0.3">
      <c r="A122" s="29" t="s">
        <v>534</v>
      </c>
      <c r="B122" s="29" t="s">
        <v>535</v>
      </c>
      <c r="C122" s="14">
        <v>11</v>
      </c>
      <c r="D122" s="14">
        <v>9</v>
      </c>
      <c r="E122" s="30">
        <v>0.22222222222222199</v>
      </c>
      <c r="F122" s="14">
        <v>0</v>
      </c>
      <c r="G122" s="14">
        <v>0</v>
      </c>
      <c r="H122" s="14">
        <v>7</v>
      </c>
      <c r="I122" s="14">
        <v>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2</v>
      </c>
      <c r="P122" s="23">
        <v>2</v>
      </c>
    </row>
    <row r="123" spans="1:16" x14ac:dyDescent="0.3">
      <c r="A123" s="29" t="s">
        <v>536</v>
      </c>
      <c r="B123" s="29" t="s">
        <v>537</v>
      </c>
      <c r="C123" s="14">
        <v>3</v>
      </c>
      <c r="D123" s="14">
        <v>4</v>
      </c>
      <c r="E123" s="30">
        <v>-0.25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9" t="s">
        <v>542</v>
      </c>
      <c r="B126" s="29" t="s">
        <v>543</v>
      </c>
      <c r="C126" s="14">
        <v>8</v>
      </c>
      <c r="D126" s="14">
        <v>8</v>
      </c>
      <c r="E126" s="30">
        <v>0</v>
      </c>
      <c r="F126" s="14">
        <v>0</v>
      </c>
      <c r="G126" s="14">
        <v>0</v>
      </c>
      <c r="H126" s="14">
        <v>5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2</v>
      </c>
    </row>
    <row r="127" spans="1:16" ht="20.399999999999999" x14ac:dyDescent="0.3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9" t="s">
        <v>546</v>
      </c>
      <c r="B128" s="29" t="s">
        <v>547</v>
      </c>
      <c r="C128" s="14">
        <v>54</v>
      </c>
      <c r="D128" s="14">
        <v>35</v>
      </c>
      <c r="E128" s="30">
        <v>0.54285714285714304</v>
      </c>
      <c r="F128" s="14">
        <v>0</v>
      </c>
      <c r="G128" s="14">
        <v>0</v>
      </c>
      <c r="H128" s="14">
        <v>6</v>
      </c>
      <c r="I128" s="14">
        <v>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</v>
      </c>
    </row>
    <row r="129" spans="1:16" ht="20.399999999999999" x14ac:dyDescent="0.3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9" t="s">
        <v>550</v>
      </c>
      <c r="B130" s="29" t="s">
        <v>551</v>
      </c>
      <c r="C130" s="14">
        <v>4</v>
      </c>
      <c r="D130" s="14">
        <v>8</v>
      </c>
      <c r="E130" s="30">
        <v>-0.5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7" t="s">
        <v>552</v>
      </c>
      <c r="B131" s="188"/>
      <c r="C131" s="26">
        <v>5</v>
      </c>
      <c r="D131" s="26">
        <v>9</v>
      </c>
      <c r="E131" s="27">
        <v>-0.44444444444444398</v>
      </c>
      <c r="F131" s="26">
        <v>0</v>
      </c>
      <c r="G131" s="26">
        <v>0</v>
      </c>
      <c r="H131" s="26">
        <v>2</v>
      </c>
      <c r="I131" s="26">
        <v>2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1</v>
      </c>
      <c r="P131" s="28">
        <v>3</v>
      </c>
    </row>
    <row r="132" spans="1:16" x14ac:dyDescent="0.3">
      <c r="A132" s="29" t="s">
        <v>553</v>
      </c>
      <c r="B132" s="29" t="s">
        <v>554</v>
      </c>
      <c r="C132" s="14">
        <v>2</v>
      </c>
      <c r="D132" s="14">
        <v>3</v>
      </c>
      <c r="E132" s="30">
        <v>-0.33333333333333298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2</v>
      </c>
    </row>
    <row r="133" spans="1:16" x14ac:dyDescent="0.3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9" t="s">
        <v>557</v>
      </c>
      <c r="B134" s="29" t="s">
        <v>558</v>
      </c>
      <c r="C134" s="14">
        <v>3</v>
      </c>
      <c r="D134" s="14">
        <v>6</v>
      </c>
      <c r="E134" s="30">
        <v>-0.5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1</v>
      </c>
      <c r="P134" s="23">
        <v>1</v>
      </c>
    </row>
    <row r="135" spans="1:16" x14ac:dyDescent="0.3">
      <c r="A135" s="29" t="s">
        <v>559</v>
      </c>
      <c r="B135" s="29" t="s">
        <v>560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7" t="s">
        <v>563</v>
      </c>
      <c r="B137" s="188"/>
      <c r="C137" s="26">
        <v>70</v>
      </c>
      <c r="D137" s="26">
        <v>18</v>
      </c>
      <c r="E137" s="27">
        <v>2.8888888888888902</v>
      </c>
      <c r="F137" s="26">
        <v>0</v>
      </c>
      <c r="G137" s="26">
        <v>0</v>
      </c>
      <c r="H137" s="26">
        <v>12</v>
      </c>
      <c r="I137" s="26">
        <v>17</v>
      </c>
      <c r="J137" s="2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28">
        <v>4</v>
      </c>
    </row>
    <row r="138" spans="1:16" ht="20.399999999999999" x14ac:dyDescent="0.3">
      <c r="A138" s="29" t="s">
        <v>564</v>
      </c>
      <c r="B138" s="29" t="s">
        <v>565</v>
      </c>
      <c r="C138" s="14">
        <v>4</v>
      </c>
      <c r="D138" s="14">
        <v>6</v>
      </c>
      <c r="E138" s="30">
        <v>-0.33333333333333298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9" t="s">
        <v>566</v>
      </c>
      <c r="B139" s="29" t="s">
        <v>567</v>
      </c>
      <c r="C139" s="14">
        <v>63</v>
      </c>
      <c r="D139" s="14">
        <v>0</v>
      </c>
      <c r="E139" s="30">
        <v>0</v>
      </c>
      <c r="F139" s="14">
        <v>0</v>
      </c>
      <c r="G139" s="14">
        <v>0</v>
      </c>
      <c r="H139" s="14">
        <v>1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9" t="s">
        <v>572</v>
      </c>
      <c r="B142" s="29" t="s">
        <v>573</v>
      </c>
      <c r="C142" s="14">
        <v>3</v>
      </c>
      <c r="D142" s="14">
        <v>11</v>
      </c>
      <c r="E142" s="30">
        <v>-0.72727272727272696</v>
      </c>
      <c r="F142" s="14">
        <v>0</v>
      </c>
      <c r="G142" s="14">
        <v>0</v>
      </c>
      <c r="H142" s="14">
        <v>11</v>
      </c>
      <c r="I142" s="14">
        <v>16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3">
        <v>4</v>
      </c>
    </row>
    <row r="143" spans="1:16" ht="20.399999999999999" x14ac:dyDescent="0.3">
      <c r="A143" s="29" t="s">
        <v>574</v>
      </c>
      <c r="B143" s="29" t="s">
        <v>575</v>
      </c>
      <c r="C143" s="14">
        <v>0</v>
      </c>
      <c r="D143" s="14">
        <v>1</v>
      </c>
      <c r="E143" s="30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7" t="s">
        <v>576</v>
      </c>
      <c r="B144" s="188"/>
      <c r="C144" s="26">
        <v>77</v>
      </c>
      <c r="D144" s="26">
        <v>8</v>
      </c>
      <c r="E144" s="27">
        <v>8.625</v>
      </c>
      <c r="F144" s="26">
        <v>1</v>
      </c>
      <c r="G144" s="26">
        <v>1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1</v>
      </c>
    </row>
    <row r="145" spans="1:16" ht="20.399999999999999" x14ac:dyDescent="0.3">
      <c r="A145" s="29" t="s">
        <v>577</v>
      </c>
      <c r="B145" s="29" t="s">
        <v>578</v>
      </c>
      <c r="C145" s="14">
        <v>70</v>
      </c>
      <c r="D145" s="14">
        <v>4</v>
      </c>
      <c r="E145" s="30">
        <v>16.5</v>
      </c>
      <c r="F145" s="14">
        <v>1</v>
      </c>
      <c r="G145" s="14">
        <v>1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1</v>
      </c>
    </row>
    <row r="146" spans="1:16" ht="20.399999999999999" x14ac:dyDescent="0.3">
      <c r="A146" s="29" t="s">
        <v>579</v>
      </c>
      <c r="B146" s="29" t="s">
        <v>580</v>
      </c>
      <c r="C146" s="14">
        <v>7</v>
      </c>
      <c r="D146" s="14">
        <v>4</v>
      </c>
      <c r="E146" s="30">
        <v>0.75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7" t="s">
        <v>581</v>
      </c>
      <c r="B147" s="188"/>
      <c r="C147" s="26">
        <v>33</v>
      </c>
      <c r="D147" s="26">
        <v>30</v>
      </c>
      <c r="E147" s="27">
        <v>0.1</v>
      </c>
      <c r="F147" s="26">
        <v>4</v>
      </c>
      <c r="G147" s="26">
        <v>3</v>
      </c>
      <c r="H147" s="26">
        <v>13</v>
      </c>
      <c r="I147" s="26">
        <v>11</v>
      </c>
      <c r="J147" s="26">
        <v>0</v>
      </c>
      <c r="K147" s="26">
        <v>0</v>
      </c>
      <c r="L147" s="26">
        <v>0</v>
      </c>
      <c r="M147" s="26">
        <v>0</v>
      </c>
      <c r="N147" s="26">
        <v>34</v>
      </c>
      <c r="O147" s="26">
        <v>0</v>
      </c>
      <c r="P147" s="28">
        <v>8</v>
      </c>
    </row>
    <row r="148" spans="1:16" ht="20.399999999999999" x14ac:dyDescent="0.3">
      <c r="A148" s="29" t="s">
        <v>582</v>
      </c>
      <c r="B148" s="29" t="s">
        <v>583</v>
      </c>
      <c r="C148" s="14">
        <v>5</v>
      </c>
      <c r="D148" s="14">
        <v>1</v>
      </c>
      <c r="E148" s="30">
        <v>4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14</v>
      </c>
      <c r="O148" s="14">
        <v>0</v>
      </c>
      <c r="P148" s="23">
        <v>2</v>
      </c>
    </row>
    <row r="149" spans="1:16" x14ac:dyDescent="0.3">
      <c r="A149" s="29" t="s">
        <v>584</v>
      </c>
      <c r="B149" s="29" t="s">
        <v>585</v>
      </c>
      <c r="C149" s="14">
        <v>1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9" t="s">
        <v>588</v>
      </c>
      <c r="B151" s="29" t="s">
        <v>589</v>
      </c>
      <c r="C151" s="14">
        <v>0</v>
      </c>
      <c r="D151" s="14">
        <v>3</v>
      </c>
      <c r="E151" s="30">
        <v>-1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3">
        <v>0</v>
      </c>
    </row>
    <row r="152" spans="1:16" ht="30.6" x14ac:dyDescent="0.3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9" t="s">
        <v>592</v>
      </c>
      <c r="B153" s="29" t="s">
        <v>593</v>
      </c>
      <c r="C153" s="14">
        <v>0</v>
      </c>
      <c r="D153" s="14">
        <v>1</v>
      </c>
      <c r="E153" s="30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3">
      <c r="A154" s="29" t="s">
        <v>594</v>
      </c>
      <c r="B154" s="29" t="s">
        <v>595</v>
      </c>
      <c r="C154" s="14">
        <v>8</v>
      </c>
      <c r="D154" s="14">
        <v>4</v>
      </c>
      <c r="E154" s="30">
        <v>1</v>
      </c>
      <c r="F154" s="14">
        <v>1</v>
      </c>
      <c r="G154" s="14">
        <v>1</v>
      </c>
      <c r="H154" s="14">
        <v>3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10</v>
      </c>
      <c r="O154" s="14">
        <v>0</v>
      </c>
      <c r="P154" s="23">
        <v>3</v>
      </c>
    </row>
    <row r="155" spans="1:16" ht="20.399999999999999" x14ac:dyDescent="0.3">
      <c r="A155" s="29" t="s">
        <v>596</v>
      </c>
      <c r="B155" s="29" t="s">
        <v>597</v>
      </c>
      <c r="C155" s="14">
        <v>19</v>
      </c>
      <c r="D155" s="14">
        <v>21</v>
      </c>
      <c r="E155" s="30">
        <v>-9.5238095238095205E-2</v>
      </c>
      <c r="F155" s="14">
        <v>3</v>
      </c>
      <c r="G155" s="14">
        <v>2</v>
      </c>
      <c r="H155" s="14">
        <v>8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5</v>
      </c>
      <c r="O155" s="14">
        <v>0</v>
      </c>
      <c r="P155" s="23">
        <v>3</v>
      </c>
    </row>
    <row r="156" spans="1:16" x14ac:dyDescent="0.3">
      <c r="A156" s="187" t="s">
        <v>598</v>
      </c>
      <c r="B156" s="188"/>
      <c r="C156" s="26">
        <v>60</v>
      </c>
      <c r="D156" s="26">
        <v>59</v>
      </c>
      <c r="E156" s="27">
        <v>1.6949152542372899E-2</v>
      </c>
      <c r="F156" s="26">
        <v>0</v>
      </c>
      <c r="G156" s="26">
        <v>0</v>
      </c>
      <c r="H156" s="26">
        <v>1</v>
      </c>
      <c r="I156" s="26">
        <v>2</v>
      </c>
      <c r="J156" s="26">
        <v>1</v>
      </c>
      <c r="K156" s="26">
        <v>1</v>
      </c>
      <c r="L156" s="26">
        <v>0</v>
      </c>
      <c r="M156" s="26">
        <v>0</v>
      </c>
      <c r="N156" s="26">
        <v>0</v>
      </c>
      <c r="O156" s="26">
        <v>1</v>
      </c>
      <c r="P156" s="28">
        <v>2</v>
      </c>
    </row>
    <row r="157" spans="1:16" ht="20.399999999999999" x14ac:dyDescent="0.3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9" t="s">
        <v>607</v>
      </c>
      <c r="B161" s="29" t="s">
        <v>608</v>
      </c>
      <c r="C161" s="14">
        <v>10</v>
      </c>
      <c r="D161" s="14">
        <v>10</v>
      </c>
      <c r="E161" s="30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1</v>
      </c>
      <c r="P161" s="23">
        <v>0</v>
      </c>
    </row>
    <row r="162" spans="1:16" x14ac:dyDescent="0.3">
      <c r="A162" s="29" t="s">
        <v>609</v>
      </c>
      <c r="B162" s="29" t="s">
        <v>610</v>
      </c>
      <c r="C162" s="14">
        <v>29</v>
      </c>
      <c r="D162" s="14">
        <v>26</v>
      </c>
      <c r="E162" s="30">
        <v>0.115384615384615</v>
      </c>
      <c r="F162" s="14">
        <v>0</v>
      </c>
      <c r="G162" s="14">
        <v>0</v>
      </c>
      <c r="H162" s="14">
        <v>1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1</v>
      </c>
    </row>
    <row r="163" spans="1:16" ht="20.399999999999999" x14ac:dyDescent="0.3">
      <c r="A163" s="29" t="s">
        <v>611</v>
      </c>
      <c r="B163" s="29" t="s">
        <v>612</v>
      </c>
      <c r="C163" s="14">
        <v>7</v>
      </c>
      <c r="D163" s="14">
        <v>5</v>
      </c>
      <c r="E163" s="30">
        <v>0.4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9" t="s">
        <v>613</v>
      </c>
      <c r="B164" s="29" t="s">
        <v>614</v>
      </c>
      <c r="C164" s="14">
        <v>5</v>
      </c>
      <c r="D164" s="14">
        <v>7</v>
      </c>
      <c r="E164" s="30">
        <v>-0.28571428571428598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9" t="s">
        <v>615</v>
      </c>
      <c r="B165" s="29" t="s">
        <v>616</v>
      </c>
      <c r="C165" s="14">
        <v>9</v>
      </c>
      <c r="D165" s="14">
        <v>11</v>
      </c>
      <c r="E165" s="30">
        <v>-0.18181818181818199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3">
      <c r="A166" s="187" t="s">
        <v>617</v>
      </c>
      <c r="B166" s="188"/>
      <c r="C166" s="26">
        <v>755</v>
      </c>
      <c r="D166" s="26">
        <v>763</v>
      </c>
      <c r="E166" s="27">
        <v>-1.0484927916120599E-2</v>
      </c>
      <c r="F166" s="26">
        <v>32</v>
      </c>
      <c r="G166" s="26">
        <v>19</v>
      </c>
      <c r="H166" s="26">
        <v>272</v>
      </c>
      <c r="I166" s="26">
        <v>254</v>
      </c>
      <c r="J166" s="26">
        <v>3</v>
      </c>
      <c r="K166" s="26">
        <v>5</v>
      </c>
      <c r="L166" s="26">
        <v>1</v>
      </c>
      <c r="M166" s="26">
        <v>0</v>
      </c>
      <c r="N166" s="26">
        <v>3</v>
      </c>
      <c r="O166" s="26">
        <v>77</v>
      </c>
      <c r="P166" s="28">
        <v>198</v>
      </c>
    </row>
    <row r="167" spans="1:16" ht="20.399999999999999" x14ac:dyDescent="0.3">
      <c r="A167" s="29" t="s">
        <v>618</v>
      </c>
      <c r="B167" s="29" t="s">
        <v>619</v>
      </c>
      <c r="C167" s="14">
        <v>2</v>
      </c>
      <c r="D167" s="14">
        <v>7</v>
      </c>
      <c r="E167" s="30">
        <v>-0.71428571428571397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9" t="s">
        <v>622</v>
      </c>
      <c r="B169" s="29" t="s">
        <v>623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0.399999999999999" x14ac:dyDescent="0.3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9" t="s">
        <v>630</v>
      </c>
      <c r="B173" s="29" t="s">
        <v>631</v>
      </c>
      <c r="C173" s="14">
        <v>126</v>
      </c>
      <c r="D173" s="14">
        <v>98</v>
      </c>
      <c r="E173" s="30">
        <v>0.28571428571428598</v>
      </c>
      <c r="F173" s="14">
        <v>0</v>
      </c>
      <c r="G173" s="14">
        <v>0</v>
      </c>
      <c r="H173" s="14">
        <v>57</v>
      </c>
      <c r="I173" s="14">
        <v>64</v>
      </c>
      <c r="J173" s="14">
        <v>1</v>
      </c>
      <c r="K173" s="14">
        <v>2</v>
      </c>
      <c r="L173" s="14">
        <v>0</v>
      </c>
      <c r="M173" s="14">
        <v>0</v>
      </c>
      <c r="N173" s="14">
        <v>0</v>
      </c>
      <c r="O173" s="14">
        <v>24</v>
      </c>
      <c r="P173" s="23">
        <v>44</v>
      </c>
    </row>
    <row r="174" spans="1:16" ht="20.399999999999999" x14ac:dyDescent="0.3">
      <c r="A174" s="29" t="s">
        <v>632</v>
      </c>
      <c r="B174" s="29" t="s">
        <v>633</v>
      </c>
      <c r="C174" s="14">
        <v>496</v>
      </c>
      <c r="D174" s="14">
        <v>515</v>
      </c>
      <c r="E174" s="30">
        <v>-3.6893203883495103E-2</v>
      </c>
      <c r="F174" s="14">
        <v>29</v>
      </c>
      <c r="G174" s="14">
        <v>19</v>
      </c>
      <c r="H174" s="14">
        <v>170</v>
      </c>
      <c r="I174" s="14">
        <v>163</v>
      </c>
      <c r="J174" s="14">
        <v>2</v>
      </c>
      <c r="K174" s="14">
        <v>3</v>
      </c>
      <c r="L174" s="14">
        <v>1</v>
      </c>
      <c r="M174" s="14">
        <v>0</v>
      </c>
      <c r="N174" s="14">
        <v>3</v>
      </c>
      <c r="O174" s="14">
        <v>34</v>
      </c>
      <c r="P174" s="23">
        <v>150</v>
      </c>
    </row>
    <row r="175" spans="1:16" x14ac:dyDescent="0.3">
      <c r="A175" s="29" t="s">
        <v>634</v>
      </c>
      <c r="B175" s="29" t="s">
        <v>635</v>
      </c>
      <c r="C175" s="14">
        <v>131</v>
      </c>
      <c r="D175" s="14">
        <v>143</v>
      </c>
      <c r="E175" s="30">
        <v>-8.3916083916083906E-2</v>
      </c>
      <c r="F175" s="14">
        <v>3</v>
      </c>
      <c r="G175" s="14">
        <v>0</v>
      </c>
      <c r="H175" s="14">
        <v>45</v>
      </c>
      <c r="I175" s="14">
        <v>27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19</v>
      </c>
      <c r="P175" s="23">
        <v>4</v>
      </c>
    </row>
    <row r="176" spans="1:16" ht="20.399999999999999" x14ac:dyDescent="0.3">
      <c r="A176" s="29" t="s">
        <v>636</v>
      </c>
      <c r="B176" s="29" t="s">
        <v>637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7" t="s">
        <v>640</v>
      </c>
      <c r="B178" s="188"/>
      <c r="C178" s="26">
        <v>1443</v>
      </c>
      <c r="D178" s="26">
        <v>1172</v>
      </c>
      <c r="E178" s="27">
        <v>0.23122866894197899</v>
      </c>
      <c r="F178" s="26">
        <v>3785</v>
      </c>
      <c r="G178" s="26">
        <v>3342</v>
      </c>
      <c r="H178" s="26">
        <v>585</v>
      </c>
      <c r="I178" s="26">
        <v>548</v>
      </c>
      <c r="J178" s="26">
        <v>0</v>
      </c>
      <c r="K178" s="26">
        <v>0</v>
      </c>
      <c r="L178" s="26">
        <v>0</v>
      </c>
      <c r="M178" s="26">
        <v>0</v>
      </c>
      <c r="N178" s="26">
        <v>4</v>
      </c>
      <c r="O178" s="26">
        <v>8</v>
      </c>
      <c r="P178" s="28">
        <v>3517</v>
      </c>
    </row>
    <row r="179" spans="1:16" ht="20.399999999999999" x14ac:dyDescent="0.3">
      <c r="A179" s="29" t="s">
        <v>641</v>
      </c>
      <c r="B179" s="29" t="s">
        <v>642</v>
      </c>
      <c r="C179" s="14">
        <v>24</v>
      </c>
      <c r="D179" s="14">
        <v>15</v>
      </c>
      <c r="E179" s="30">
        <v>0.6</v>
      </c>
      <c r="F179" s="14">
        <v>10</v>
      </c>
      <c r="G179" s="14">
        <v>8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2</v>
      </c>
      <c r="O179" s="14">
        <v>0</v>
      </c>
      <c r="P179" s="23">
        <v>6</v>
      </c>
    </row>
    <row r="180" spans="1:16" ht="20.399999999999999" x14ac:dyDescent="0.3">
      <c r="A180" s="29" t="s">
        <v>643</v>
      </c>
      <c r="B180" s="29" t="s">
        <v>644</v>
      </c>
      <c r="C180" s="14">
        <v>654</v>
      </c>
      <c r="D180" s="14">
        <v>515</v>
      </c>
      <c r="E180" s="30">
        <v>0.26990291262135901</v>
      </c>
      <c r="F180" s="14">
        <v>1733</v>
      </c>
      <c r="G180" s="14">
        <v>1634</v>
      </c>
      <c r="H180" s="14">
        <v>249</v>
      </c>
      <c r="I180" s="14">
        <v>238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1</v>
      </c>
      <c r="P180" s="23">
        <v>1741</v>
      </c>
    </row>
    <row r="181" spans="1:16" x14ac:dyDescent="0.3">
      <c r="A181" s="29" t="s">
        <v>645</v>
      </c>
      <c r="B181" s="29" t="s">
        <v>646</v>
      </c>
      <c r="C181" s="14">
        <v>99</v>
      </c>
      <c r="D181" s="14">
        <v>93</v>
      </c>
      <c r="E181" s="30">
        <v>6.4516129032258104E-2</v>
      </c>
      <c r="F181" s="14">
        <v>46</v>
      </c>
      <c r="G181" s="14">
        <v>31</v>
      </c>
      <c r="H181" s="14">
        <v>30</v>
      </c>
      <c r="I181" s="14">
        <v>33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3</v>
      </c>
      <c r="P181" s="23">
        <v>69</v>
      </c>
    </row>
    <row r="182" spans="1:16" ht="20.399999999999999" x14ac:dyDescent="0.3">
      <c r="A182" s="29" t="s">
        <v>647</v>
      </c>
      <c r="B182" s="29" t="s">
        <v>648</v>
      </c>
      <c r="C182" s="14">
        <v>5</v>
      </c>
      <c r="D182" s="14">
        <v>10</v>
      </c>
      <c r="E182" s="30">
        <v>-0.5</v>
      </c>
      <c r="F182" s="14">
        <v>1</v>
      </c>
      <c r="G182" s="14">
        <v>2</v>
      </c>
      <c r="H182" s="14">
        <v>2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3</v>
      </c>
    </row>
    <row r="183" spans="1:16" ht="20.399999999999999" x14ac:dyDescent="0.3">
      <c r="A183" s="29" t="s">
        <v>649</v>
      </c>
      <c r="B183" s="29" t="s">
        <v>650</v>
      </c>
      <c r="C183" s="14">
        <v>89</v>
      </c>
      <c r="D183" s="14">
        <v>66</v>
      </c>
      <c r="E183" s="30">
        <v>0.34848484848484801</v>
      </c>
      <c r="F183" s="14">
        <v>244</v>
      </c>
      <c r="G183" s="14">
        <v>239</v>
      </c>
      <c r="H183" s="14">
        <v>52</v>
      </c>
      <c r="I183" s="14">
        <v>48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243</v>
      </c>
    </row>
    <row r="184" spans="1:16" ht="20.399999999999999" x14ac:dyDescent="0.3">
      <c r="A184" s="29" t="s">
        <v>651</v>
      </c>
      <c r="B184" s="29" t="s">
        <v>652</v>
      </c>
      <c r="C184" s="14">
        <v>570</v>
      </c>
      <c r="D184" s="14">
        <v>470</v>
      </c>
      <c r="E184" s="30">
        <v>0.21276595744680901</v>
      </c>
      <c r="F184" s="14">
        <v>1750</v>
      </c>
      <c r="G184" s="14">
        <v>1427</v>
      </c>
      <c r="H184" s="14">
        <v>250</v>
      </c>
      <c r="I184" s="14">
        <v>225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23">
        <v>1454</v>
      </c>
    </row>
    <row r="185" spans="1:16" ht="20.399999999999999" x14ac:dyDescent="0.3">
      <c r="A185" s="29" t="s">
        <v>653</v>
      </c>
      <c r="B185" s="29" t="s">
        <v>654</v>
      </c>
      <c r="C185" s="14">
        <v>2</v>
      </c>
      <c r="D185" s="14">
        <v>3</v>
      </c>
      <c r="E185" s="30">
        <v>-0.33333333333333298</v>
      </c>
      <c r="F185" s="14">
        <v>1</v>
      </c>
      <c r="G185" s="14">
        <v>1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3">
      <c r="A186" s="187" t="s">
        <v>655</v>
      </c>
      <c r="B186" s="188"/>
      <c r="C186" s="26">
        <v>608</v>
      </c>
      <c r="D186" s="26">
        <v>561</v>
      </c>
      <c r="E186" s="27">
        <v>8.3778966131907301E-2</v>
      </c>
      <c r="F186" s="26">
        <v>28</v>
      </c>
      <c r="G186" s="26">
        <v>24</v>
      </c>
      <c r="H186" s="26">
        <v>169</v>
      </c>
      <c r="I186" s="26">
        <v>158</v>
      </c>
      <c r="J186" s="26">
        <v>1</v>
      </c>
      <c r="K186" s="26">
        <v>0</v>
      </c>
      <c r="L186" s="26">
        <v>0</v>
      </c>
      <c r="M186" s="26">
        <v>0</v>
      </c>
      <c r="N186" s="26">
        <v>10</v>
      </c>
      <c r="O186" s="26">
        <v>2</v>
      </c>
      <c r="P186" s="28">
        <v>91</v>
      </c>
    </row>
    <row r="187" spans="1:16" x14ac:dyDescent="0.3">
      <c r="A187" s="29" t="s">
        <v>656</v>
      </c>
      <c r="B187" s="29" t="s">
        <v>657</v>
      </c>
      <c r="C187" s="14">
        <v>5</v>
      </c>
      <c r="D187" s="14">
        <v>12</v>
      </c>
      <c r="E187" s="30">
        <v>-0.58333333333333304</v>
      </c>
      <c r="F187" s="14">
        <v>0</v>
      </c>
      <c r="G187" s="14">
        <v>0</v>
      </c>
      <c r="H187" s="14">
        <v>2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23">
        <v>0</v>
      </c>
    </row>
    <row r="188" spans="1:16" ht="20.399999999999999" x14ac:dyDescent="0.3">
      <c r="A188" s="29" t="s">
        <v>658</v>
      </c>
      <c r="B188" s="29" t="s">
        <v>659</v>
      </c>
      <c r="C188" s="14">
        <v>1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9" t="s">
        <v>660</v>
      </c>
      <c r="B189" s="29" t="s">
        <v>661</v>
      </c>
      <c r="C189" s="14">
        <v>0</v>
      </c>
      <c r="D189" s="14">
        <v>0</v>
      </c>
      <c r="E189" s="30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0</v>
      </c>
    </row>
    <row r="190" spans="1:16" ht="20.399999999999999" x14ac:dyDescent="0.3">
      <c r="A190" s="29" t="s">
        <v>662</v>
      </c>
      <c r="B190" s="29" t="s">
        <v>663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9" t="s">
        <v>664</v>
      </c>
      <c r="B191" s="29" t="s">
        <v>665</v>
      </c>
      <c r="C191" s="14">
        <v>452</v>
      </c>
      <c r="D191" s="14">
        <v>428</v>
      </c>
      <c r="E191" s="30">
        <v>5.60747663551402E-2</v>
      </c>
      <c r="F191" s="14">
        <v>23</v>
      </c>
      <c r="G191" s="14">
        <v>22</v>
      </c>
      <c r="H191" s="14">
        <v>149</v>
      </c>
      <c r="I191" s="14">
        <v>145</v>
      </c>
      <c r="J191" s="14">
        <v>0</v>
      </c>
      <c r="K191" s="14">
        <v>0</v>
      </c>
      <c r="L191" s="14">
        <v>0</v>
      </c>
      <c r="M191" s="14">
        <v>0</v>
      </c>
      <c r="N191" s="14">
        <v>9</v>
      </c>
      <c r="O191" s="14">
        <v>1</v>
      </c>
      <c r="P191" s="23">
        <v>83</v>
      </c>
    </row>
    <row r="192" spans="1:16" ht="20.399999999999999" x14ac:dyDescent="0.3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9" t="s">
        <v>668</v>
      </c>
      <c r="B193" s="29" t="s">
        <v>669</v>
      </c>
      <c r="C193" s="14">
        <v>36</v>
      </c>
      <c r="D193" s="14">
        <v>40</v>
      </c>
      <c r="E193" s="30">
        <v>-0.1</v>
      </c>
      <c r="F193" s="14">
        <v>2</v>
      </c>
      <c r="G193" s="14">
        <v>2</v>
      </c>
      <c r="H193" s="14">
        <v>8</v>
      </c>
      <c r="I193" s="14">
        <v>8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4</v>
      </c>
    </row>
    <row r="194" spans="1:16" x14ac:dyDescent="0.3">
      <c r="A194" s="29" t="s">
        <v>670</v>
      </c>
      <c r="B194" s="29" t="s">
        <v>671</v>
      </c>
      <c r="C194" s="14">
        <v>9</v>
      </c>
      <c r="D194" s="14">
        <v>5</v>
      </c>
      <c r="E194" s="30">
        <v>0.8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3">
        <v>2</v>
      </c>
    </row>
    <row r="195" spans="1:16" ht="20.399999999999999" x14ac:dyDescent="0.3">
      <c r="A195" s="29" t="s">
        <v>672</v>
      </c>
      <c r="B195" s="29" t="s">
        <v>673</v>
      </c>
      <c r="C195" s="14">
        <v>1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1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9" t="s">
        <v>674</v>
      </c>
      <c r="B196" s="29" t="s">
        <v>675</v>
      </c>
      <c r="C196" s="14">
        <v>10</v>
      </c>
      <c r="D196" s="14">
        <v>7</v>
      </c>
      <c r="E196" s="30">
        <v>0.42857142857142799</v>
      </c>
      <c r="F196" s="14">
        <v>2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2</v>
      </c>
    </row>
    <row r="197" spans="1:16" x14ac:dyDescent="0.3">
      <c r="A197" s="29" t="s">
        <v>676</v>
      </c>
      <c r="B197" s="29" t="s">
        <v>677</v>
      </c>
      <c r="C197" s="14">
        <v>84</v>
      </c>
      <c r="D197" s="14">
        <v>59</v>
      </c>
      <c r="E197" s="30">
        <v>0.42372881355932202</v>
      </c>
      <c r="F197" s="14">
        <v>1</v>
      </c>
      <c r="G197" s="14">
        <v>0</v>
      </c>
      <c r="H197" s="14">
        <v>7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9" t="s">
        <v>678</v>
      </c>
      <c r="B198" s="29" t="s">
        <v>679</v>
      </c>
      <c r="C198" s="14">
        <v>5</v>
      </c>
      <c r="D198" s="14">
        <v>3</v>
      </c>
      <c r="E198" s="30">
        <v>0.66666666666666696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9" t="s">
        <v>680</v>
      </c>
      <c r="B199" s="29" t="s">
        <v>681</v>
      </c>
      <c r="C199" s="14">
        <v>5</v>
      </c>
      <c r="D199" s="14">
        <v>6</v>
      </c>
      <c r="E199" s="30">
        <v>-0.16666666666666699</v>
      </c>
      <c r="F199" s="14">
        <v>0</v>
      </c>
      <c r="G199" s="14">
        <v>0</v>
      </c>
      <c r="H199" s="14">
        <v>2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9" t="s">
        <v>682</v>
      </c>
      <c r="B200" s="29" t="s">
        <v>683</v>
      </c>
      <c r="C200" s="14">
        <v>0</v>
      </c>
      <c r="D200" s="14">
        <v>1</v>
      </c>
      <c r="E200" s="30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7" t="s">
        <v>684</v>
      </c>
      <c r="B201" s="188"/>
      <c r="C201" s="26">
        <v>41</v>
      </c>
      <c r="D201" s="26">
        <v>31</v>
      </c>
      <c r="E201" s="27">
        <v>0.32258064516128998</v>
      </c>
      <c r="F201" s="26">
        <v>1</v>
      </c>
      <c r="G201" s="26">
        <v>0</v>
      </c>
      <c r="H201" s="26">
        <v>2</v>
      </c>
      <c r="I201" s="26">
        <v>4</v>
      </c>
      <c r="J201" s="26">
        <v>0</v>
      </c>
      <c r="K201" s="26">
        <v>0</v>
      </c>
      <c r="L201" s="26">
        <v>3</v>
      </c>
      <c r="M201" s="26">
        <v>0</v>
      </c>
      <c r="N201" s="26">
        <v>21</v>
      </c>
      <c r="O201" s="26">
        <v>0</v>
      </c>
      <c r="P201" s="28">
        <v>7</v>
      </c>
    </row>
    <row r="202" spans="1:16" x14ac:dyDescent="0.3">
      <c r="A202" s="29" t="s">
        <v>685</v>
      </c>
      <c r="B202" s="29" t="s">
        <v>686</v>
      </c>
      <c r="C202" s="14">
        <v>12</v>
      </c>
      <c r="D202" s="14">
        <v>18</v>
      </c>
      <c r="E202" s="30">
        <v>-0.33333333333333298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14</v>
      </c>
      <c r="O202" s="14">
        <v>0</v>
      </c>
      <c r="P202" s="23">
        <v>2</v>
      </c>
    </row>
    <row r="203" spans="1:16" x14ac:dyDescent="0.3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9" t="s">
        <v>691</v>
      </c>
      <c r="B205" s="29" t="s">
        <v>692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9" t="s">
        <v>693</v>
      </c>
      <c r="B206" s="29" t="s">
        <v>694</v>
      </c>
      <c r="C206" s="14">
        <v>0</v>
      </c>
      <c r="D206" s="14">
        <v>1</v>
      </c>
      <c r="E206" s="30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3">
        <v>0</v>
      </c>
    </row>
    <row r="207" spans="1:16" ht="20.399999999999999" x14ac:dyDescent="0.3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9" t="s">
        <v>697</v>
      </c>
      <c r="B208" s="29" t="s">
        <v>698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9" t="s">
        <v>699</v>
      </c>
      <c r="B209" s="29" t="s">
        <v>700</v>
      </c>
      <c r="C209" s="14">
        <v>1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9" t="s">
        <v>701</v>
      </c>
      <c r="B210" s="29" t="s">
        <v>702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9" t="s">
        <v>703</v>
      </c>
      <c r="B211" s="29" t="s">
        <v>704</v>
      </c>
      <c r="C211" s="14">
        <v>1</v>
      </c>
      <c r="D211" s="14">
        <v>0</v>
      </c>
      <c r="E211" s="30">
        <v>0</v>
      </c>
      <c r="F211" s="14">
        <v>1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9" t="s">
        <v>705</v>
      </c>
      <c r="B212" s="29" t="s">
        <v>706</v>
      </c>
      <c r="C212" s="14">
        <v>11</v>
      </c>
      <c r="D212" s="14">
        <v>7</v>
      </c>
      <c r="E212" s="30">
        <v>0.57142857142857095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1</v>
      </c>
      <c r="M212" s="14">
        <v>0</v>
      </c>
      <c r="N212" s="14">
        <v>1</v>
      </c>
      <c r="O212" s="14">
        <v>0</v>
      </c>
      <c r="P212" s="23">
        <v>0</v>
      </c>
    </row>
    <row r="213" spans="1:16" x14ac:dyDescent="0.3">
      <c r="A213" s="29" t="s">
        <v>707</v>
      </c>
      <c r="B213" s="29" t="s">
        <v>708</v>
      </c>
      <c r="C213" s="14">
        <v>7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3">
        <v>1</v>
      </c>
    </row>
    <row r="214" spans="1:16" x14ac:dyDescent="0.3">
      <c r="A214" s="29" t="s">
        <v>709</v>
      </c>
      <c r="B214" s="29" t="s">
        <v>710</v>
      </c>
      <c r="C214" s="14">
        <v>6</v>
      </c>
      <c r="D214" s="14">
        <v>5</v>
      </c>
      <c r="E214" s="30">
        <v>0.2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2</v>
      </c>
      <c r="M214" s="14">
        <v>0</v>
      </c>
      <c r="N214" s="14">
        <v>2</v>
      </c>
      <c r="O214" s="14">
        <v>0</v>
      </c>
      <c r="P214" s="23">
        <v>0</v>
      </c>
    </row>
    <row r="215" spans="1:16" ht="20.399999999999999" x14ac:dyDescent="0.3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9" t="s">
        <v>713</v>
      </c>
      <c r="B216" s="29" t="s">
        <v>714</v>
      </c>
      <c r="C216" s="14">
        <v>2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4</v>
      </c>
    </row>
    <row r="218" spans="1:16" ht="30.6" x14ac:dyDescent="0.3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0.6" x14ac:dyDescent="0.3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7" t="s">
        <v>727</v>
      </c>
      <c r="B223" s="188"/>
      <c r="C223" s="26">
        <v>668</v>
      </c>
      <c r="D223" s="26">
        <v>627</v>
      </c>
      <c r="E223" s="27">
        <v>6.5390749601275902E-2</v>
      </c>
      <c r="F223" s="26">
        <v>394</v>
      </c>
      <c r="G223" s="26">
        <v>247</v>
      </c>
      <c r="H223" s="26">
        <v>202</v>
      </c>
      <c r="I223" s="26">
        <v>185</v>
      </c>
      <c r="J223" s="26">
        <v>0</v>
      </c>
      <c r="K223" s="26">
        <v>1</v>
      </c>
      <c r="L223" s="26">
        <v>0</v>
      </c>
      <c r="M223" s="26">
        <v>1</v>
      </c>
      <c r="N223" s="26">
        <v>2</v>
      </c>
      <c r="O223" s="26">
        <v>35</v>
      </c>
      <c r="P223" s="28">
        <v>245</v>
      </c>
    </row>
    <row r="224" spans="1:16" x14ac:dyDescent="0.3">
      <c r="A224" s="29" t="s">
        <v>728</v>
      </c>
      <c r="B224" s="29" t="s">
        <v>729</v>
      </c>
      <c r="C224" s="14">
        <v>0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9" t="s">
        <v>736</v>
      </c>
      <c r="B228" s="29" t="s">
        <v>737</v>
      </c>
      <c r="C228" s="14">
        <v>1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9" t="s">
        <v>738</v>
      </c>
      <c r="B229" s="29" t="s">
        <v>739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9" t="s">
        <v>740</v>
      </c>
      <c r="B230" s="29" t="s">
        <v>741</v>
      </c>
      <c r="C230" s="14">
        <v>4</v>
      </c>
      <c r="D230" s="14">
        <v>7</v>
      </c>
      <c r="E230" s="30">
        <v>-0.42857142857142799</v>
      </c>
      <c r="F230" s="14">
        <v>1</v>
      </c>
      <c r="G230" s="14">
        <v>1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1</v>
      </c>
      <c r="O230" s="14">
        <v>0</v>
      </c>
      <c r="P230" s="23">
        <v>4</v>
      </c>
    </row>
    <row r="231" spans="1:16" x14ac:dyDescent="0.3">
      <c r="A231" s="29" t="s">
        <v>742</v>
      </c>
      <c r="B231" s="29" t="s">
        <v>743</v>
      </c>
      <c r="C231" s="14">
        <v>5</v>
      </c>
      <c r="D231" s="14">
        <v>12</v>
      </c>
      <c r="E231" s="30">
        <v>-0.58333333333333304</v>
      </c>
      <c r="F231" s="14">
        <v>0</v>
      </c>
      <c r="G231" s="14">
        <v>0</v>
      </c>
      <c r="H231" s="14">
        <v>7</v>
      </c>
      <c r="I231" s="14">
        <v>9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3">
      <c r="A232" s="29" t="s">
        <v>744</v>
      </c>
      <c r="B232" s="29" t="s">
        <v>745</v>
      </c>
      <c r="C232" s="14">
        <v>23</v>
      </c>
      <c r="D232" s="14">
        <v>24</v>
      </c>
      <c r="E232" s="30">
        <v>-4.1666666666666699E-2</v>
      </c>
      <c r="F232" s="14">
        <v>1</v>
      </c>
      <c r="G232" s="14">
        <v>0</v>
      </c>
      <c r="H232" s="14">
        <v>14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6</v>
      </c>
    </row>
    <row r="233" spans="1:16" x14ac:dyDescent="0.3">
      <c r="A233" s="29" t="s">
        <v>746</v>
      </c>
      <c r="B233" s="29" t="s">
        <v>747</v>
      </c>
      <c r="C233" s="14">
        <v>11</v>
      </c>
      <c r="D233" s="14">
        <v>15</v>
      </c>
      <c r="E233" s="30">
        <v>-0.266666666666667</v>
      </c>
      <c r="F233" s="14">
        <v>0</v>
      </c>
      <c r="G233" s="14">
        <v>0</v>
      </c>
      <c r="H233" s="14">
        <v>7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1</v>
      </c>
    </row>
    <row r="234" spans="1:16" ht="20.399999999999999" x14ac:dyDescent="0.3">
      <c r="A234" s="29" t="s">
        <v>748</v>
      </c>
      <c r="B234" s="29" t="s">
        <v>749</v>
      </c>
      <c r="C234" s="14">
        <v>5</v>
      </c>
      <c r="D234" s="14">
        <v>6</v>
      </c>
      <c r="E234" s="30">
        <v>-0.16666666666666699</v>
      </c>
      <c r="F234" s="14">
        <v>2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20.399999999999999" x14ac:dyDescent="0.3">
      <c r="A235" s="29" t="s">
        <v>750</v>
      </c>
      <c r="B235" s="29" t="s">
        <v>751</v>
      </c>
      <c r="C235" s="14">
        <v>25</v>
      </c>
      <c r="D235" s="14">
        <v>14</v>
      </c>
      <c r="E235" s="30">
        <v>0.78571428571428603</v>
      </c>
      <c r="F235" s="14">
        <v>7</v>
      </c>
      <c r="G235" s="14">
        <v>6</v>
      </c>
      <c r="H235" s="14">
        <v>5</v>
      </c>
      <c r="I235" s="14">
        <v>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3</v>
      </c>
      <c r="P235" s="23">
        <v>3</v>
      </c>
    </row>
    <row r="236" spans="1:16" x14ac:dyDescent="0.3">
      <c r="A236" s="29" t="s">
        <v>752</v>
      </c>
      <c r="B236" s="29" t="s">
        <v>753</v>
      </c>
      <c r="C236" s="14">
        <v>1</v>
      </c>
      <c r="D236" s="14">
        <v>2</v>
      </c>
      <c r="E236" s="30">
        <v>-0.5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9" t="s">
        <v>756</v>
      </c>
      <c r="B238" s="29" t="s">
        <v>757</v>
      </c>
      <c r="C238" s="14">
        <v>593</v>
      </c>
      <c r="D238" s="14">
        <v>547</v>
      </c>
      <c r="E238" s="30">
        <v>8.4095063985374793E-2</v>
      </c>
      <c r="F238" s="14">
        <v>383</v>
      </c>
      <c r="G238" s="14">
        <v>240</v>
      </c>
      <c r="H238" s="14">
        <v>167</v>
      </c>
      <c r="I238" s="14">
        <v>156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32</v>
      </c>
      <c r="P238" s="23">
        <v>227</v>
      </c>
    </row>
    <row r="239" spans="1:16" x14ac:dyDescent="0.3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7" t="s">
        <v>768</v>
      </c>
      <c r="B244" s="188"/>
      <c r="C244" s="26">
        <v>13</v>
      </c>
      <c r="D244" s="26">
        <v>18</v>
      </c>
      <c r="E244" s="27">
        <v>-0.27777777777777801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9</v>
      </c>
      <c r="O244" s="26">
        <v>0</v>
      </c>
      <c r="P244" s="28">
        <v>0</v>
      </c>
    </row>
    <row r="245" spans="1:16" x14ac:dyDescent="0.3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9" t="s">
        <v>773</v>
      </c>
      <c r="B247" s="29" t="s">
        <v>774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9" t="s">
        <v>775</v>
      </c>
      <c r="B248" s="29" t="s">
        <v>776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9" t="s">
        <v>777</v>
      </c>
      <c r="B249" s="29" t="s">
        <v>778</v>
      </c>
      <c r="C249" s="14">
        <v>12</v>
      </c>
      <c r="D249" s="14">
        <v>14</v>
      </c>
      <c r="E249" s="30">
        <v>-0.14285714285714299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6</v>
      </c>
      <c r="O249" s="14">
        <v>0</v>
      </c>
      <c r="P249" s="23">
        <v>0</v>
      </c>
    </row>
    <row r="250" spans="1:16" x14ac:dyDescent="0.3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9" t="s">
        <v>783</v>
      </c>
      <c r="B252" s="29" t="s">
        <v>784</v>
      </c>
      <c r="C252" s="14">
        <v>1</v>
      </c>
      <c r="D252" s="14">
        <v>1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3</v>
      </c>
      <c r="O252" s="14">
        <v>0</v>
      </c>
      <c r="P252" s="23">
        <v>0</v>
      </c>
    </row>
    <row r="253" spans="1:16" ht="20.399999999999999" x14ac:dyDescent="0.3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9" t="s">
        <v>787</v>
      </c>
      <c r="B254" s="29" t="s">
        <v>788</v>
      </c>
      <c r="C254" s="14">
        <v>0</v>
      </c>
      <c r="D254" s="14">
        <v>1</v>
      </c>
      <c r="E254" s="30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0.399999999999999" x14ac:dyDescent="0.3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9" t="s">
        <v>815</v>
      </c>
      <c r="B268" s="29" t="s">
        <v>816</v>
      </c>
      <c r="C268" s="14">
        <v>0</v>
      </c>
      <c r="D268" s="14">
        <v>1</v>
      </c>
      <c r="E268" s="30">
        <v>-1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9" t="s">
        <v>819</v>
      </c>
      <c r="B270" s="29" t="s">
        <v>820</v>
      </c>
      <c r="C270" s="14">
        <v>0</v>
      </c>
      <c r="D270" s="14">
        <v>1</v>
      </c>
      <c r="E270" s="30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7" t="s">
        <v>821</v>
      </c>
      <c r="B271" s="188"/>
      <c r="C271" s="26">
        <v>590</v>
      </c>
      <c r="D271" s="26">
        <v>517</v>
      </c>
      <c r="E271" s="27">
        <v>0.14119922630560899</v>
      </c>
      <c r="F271" s="26">
        <v>380</v>
      </c>
      <c r="G271" s="26">
        <v>238</v>
      </c>
      <c r="H271" s="26">
        <v>233</v>
      </c>
      <c r="I271" s="26">
        <v>188</v>
      </c>
      <c r="J271" s="26">
        <v>0</v>
      </c>
      <c r="K271" s="26">
        <v>2</v>
      </c>
      <c r="L271" s="26">
        <v>3</v>
      </c>
      <c r="M271" s="26">
        <v>2</v>
      </c>
      <c r="N271" s="26">
        <v>0</v>
      </c>
      <c r="O271" s="26">
        <v>15</v>
      </c>
      <c r="P271" s="28">
        <v>367</v>
      </c>
    </row>
    <row r="272" spans="1:16" x14ac:dyDescent="0.3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9" t="s">
        <v>824</v>
      </c>
      <c r="B273" s="29" t="s">
        <v>825</v>
      </c>
      <c r="C273" s="14">
        <v>259</v>
      </c>
      <c r="D273" s="14">
        <v>210</v>
      </c>
      <c r="E273" s="30">
        <v>0.233333333333333</v>
      </c>
      <c r="F273" s="14">
        <v>201</v>
      </c>
      <c r="G273" s="14">
        <v>116</v>
      </c>
      <c r="H273" s="14">
        <v>128</v>
      </c>
      <c r="I273" s="14">
        <v>104</v>
      </c>
      <c r="J273" s="14">
        <v>0</v>
      </c>
      <c r="K273" s="14">
        <v>0</v>
      </c>
      <c r="L273" s="14">
        <v>1</v>
      </c>
      <c r="M273" s="14">
        <v>1</v>
      </c>
      <c r="N273" s="14">
        <v>0</v>
      </c>
      <c r="O273" s="14">
        <v>4</v>
      </c>
      <c r="P273" s="23">
        <v>162</v>
      </c>
    </row>
    <row r="274" spans="1:16" ht="30.6" x14ac:dyDescent="0.3">
      <c r="A274" s="29" t="s">
        <v>826</v>
      </c>
      <c r="B274" s="29" t="s">
        <v>827</v>
      </c>
      <c r="C274" s="14">
        <v>240</v>
      </c>
      <c r="D274" s="14">
        <v>248</v>
      </c>
      <c r="E274" s="30">
        <v>-3.2258064516128997E-2</v>
      </c>
      <c r="F274" s="14">
        <v>175</v>
      </c>
      <c r="G274" s="14">
        <v>120</v>
      </c>
      <c r="H274" s="14">
        <v>82</v>
      </c>
      <c r="I274" s="14">
        <v>69</v>
      </c>
      <c r="J274" s="14">
        <v>0</v>
      </c>
      <c r="K274" s="14">
        <v>0</v>
      </c>
      <c r="L274" s="14">
        <v>1</v>
      </c>
      <c r="M274" s="14">
        <v>1</v>
      </c>
      <c r="N274" s="14">
        <v>0</v>
      </c>
      <c r="O274" s="14">
        <v>2</v>
      </c>
      <c r="P274" s="23">
        <v>185</v>
      </c>
    </row>
    <row r="275" spans="1:16" ht="20.399999999999999" x14ac:dyDescent="0.3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9" t="s">
        <v>830</v>
      </c>
      <c r="B276" s="29" t="s">
        <v>831</v>
      </c>
      <c r="C276" s="14">
        <v>12</v>
      </c>
      <c r="D276" s="14">
        <v>18</v>
      </c>
      <c r="E276" s="30">
        <v>-0.33333333333333298</v>
      </c>
      <c r="F276" s="14">
        <v>1</v>
      </c>
      <c r="G276" s="14">
        <v>1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4</v>
      </c>
    </row>
    <row r="277" spans="1:16" x14ac:dyDescent="0.3">
      <c r="A277" s="29" t="s">
        <v>832</v>
      </c>
      <c r="B277" s="29" t="s">
        <v>833</v>
      </c>
      <c r="C277" s="14">
        <v>6</v>
      </c>
      <c r="D277" s="14">
        <v>0</v>
      </c>
      <c r="E277" s="30">
        <v>0</v>
      </c>
      <c r="F277" s="14">
        <v>0</v>
      </c>
      <c r="G277" s="14">
        <v>0</v>
      </c>
      <c r="H277" s="14">
        <v>2</v>
      </c>
      <c r="I277" s="14">
        <v>1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2</v>
      </c>
      <c r="P277" s="23">
        <v>2</v>
      </c>
    </row>
    <row r="278" spans="1:16" ht="20.399999999999999" x14ac:dyDescent="0.3">
      <c r="A278" s="29" t="s">
        <v>834</v>
      </c>
      <c r="B278" s="29" t="s">
        <v>835</v>
      </c>
      <c r="C278" s="14">
        <v>55</v>
      </c>
      <c r="D278" s="14">
        <v>32</v>
      </c>
      <c r="E278" s="30">
        <v>0.71875</v>
      </c>
      <c r="F278" s="14">
        <v>3</v>
      </c>
      <c r="G278" s="14">
        <v>1</v>
      </c>
      <c r="H278" s="14">
        <v>16</v>
      </c>
      <c r="I278" s="14">
        <v>10</v>
      </c>
      <c r="J278" s="14">
        <v>0</v>
      </c>
      <c r="K278" s="14">
        <v>1</v>
      </c>
      <c r="L278" s="14">
        <v>1</v>
      </c>
      <c r="M278" s="14">
        <v>0</v>
      </c>
      <c r="N278" s="14">
        <v>0</v>
      </c>
      <c r="O278" s="14">
        <v>4</v>
      </c>
      <c r="P278" s="23">
        <v>12</v>
      </c>
    </row>
    <row r="279" spans="1:16" x14ac:dyDescent="0.3">
      <c r="A279" s="29" t="s">
        <v>836</v>
      </c>
      <c r="B279" s="29" t="s">
        <v>837</v>
      </c>
      <c r="C279" s="14">
        <v>2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9" t="s">
        <v>838</v>
      </c>
      <c r="B280" s="29" t="s">
        <v>839</v>
      </c>
      <c r="C280" s="14">
        <v>7</v>
      </c>
      <c r="D280" s="14">
        <v>2</v>
      </c>
      <c r="E280" s="30">
        <v>2.5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9" t="s">
        <v>860</v>
      </c>
      <c r="B291" s="29" t="s">
        <v>861</v>
      </c>
      <c r="C291" s="14">
        <v>4</v>
      </c>
      <c r="D291" s="14">
        <v>1</v>
      </c>
      <c r="E291" s="30">
        <v>3</v>
      </c>
      <c r="F291" s="14">
        <v>0</v>
      </c>
      <c r="G291" s="14">
        <v>0</v>
      </c>
      <c r="H291" s="14">
        <v>2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2</v>
      </c>
      <c r="P291" s="23">
        <v>2</v>
      </c>
    </row>
    <row r="292" spans="1:16" ht="20.399999999999999" x14ac:dyDescent="0.3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9" t="s">
        <v>866</v>
      </c>
      <c r="B294" s="29" t="s">
        <v>867</v>
      </c>
      <c r="C294" s="14">
        <v>5</v>
      </c>
      <c r="D294" s="14">
        <v>6</v>
      </c>
      <c r="E294" s="30">
        <v>-0.16666666666666699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23">
        <v>0</v>
      </c>
    </row>
    <row r="295" spans="1:16" x14ac:dyDescent="0.3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0.399999999999999" x14ac:dyDescent="0.3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7" t="s">
        <v>880</v>
      </c>
      <c r="B301" s="188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3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7" t="s">
        <v>887</v>
      </c>
      <c r="B305" s="188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3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7" t="s">
        <v>900</v>
      </c>
      <c r="B312" s="188"/>
      <c r="C312" s="26">
        <v>8</v>
      </c>
      <c r="D312" s="26">
        <v>4</v>
      </c>
      <c r="E312" s="27">
        <v>1</v>
      </c>
      <c r="F312" s="26">
        <v>0</v>
      </c>
      <c r="G312" s="26">
        <v>0</v>
      </c>
      <c r="H312" s="26">
        <v>2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3">
      <c r="A313" s="29" t="s">
        <v>901</v>
      </c>
      <c r="B313" s="29" t="s">
        <v>902</v>
      </c>
      <c r="C313" s="14">
        <v>8</v>
      </c>
      <c r="D313" s="14">
        <v>4</v>
      </c>
      <c r="E313" s="30">
        <v>1</v>
      </c>
      <c r="F313" s="14">
        <v>0</v>
      </c>
      <c r="G313" s="14">
        <v>0</v>
      </c>
      <c r="H313" s="14">
        <v>2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7" t="s">
        <v>911</v>
      </c>
      <c r="B318" s="188"/>
      <c r="C318" s="26">
        <v>4</v>
      </c>
      <c r="D318" s="26">
        <v>47</v>
      </c>
      <c r="E318" s="27">
        <v>-0.91489361702127703</v>
      </c>
      <c r="F318" s="26">
        <v>0</v>
      </c>
      <c r="G318" s="26">
        <v>0</v>
      </c>
      <c r="H318" s="26">
        <v>13</v>
      </c>
      <c r="I318" s="26">
        <v>9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7</v>
      </c>
    </row>
    <row r="319" spans="1:16" x14ac:dyDescent="0.3">
      <c r="A319" s="29" t="s">
        <v>912</v>
      </c>
      <c r="B319" s="29" t="s">
        <v>913</v>
      </c>
      <c r="C319" s="14">
        <v>4</v>
      </c>
      <c r="D319" s="14">
        <v>47</v>
      </c>
      <c r="E319" s="30">
        <v>-0.91489361702127703</v>
      </c>
      <c r="F319" s="14">
        <v>0</v>
      </c>
      <c r="G319" s="14">
        <v>0</v>
      </c>
      <c r="H319" s="14">
        <v>13</v>
      </c>
      <c r="I319" s="14">
        <v>9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7</v>
      </c>
    </row>
    <row r="320" spans="1:16" x14ac:dyDescent="0.3">
      <c r="A320" s="187" t="s">
        <v>914</v>
      </c>
      <c r="B320" s="188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0.399999999999999" x14ac:dyDescent="0.3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7" t="s">
        <v>919</v>
      </c>
      <c r="B323" s="188"/>
      <c r="C323" s="26">
        <v>6306</v>
      </c>
      <c r="D323" s="26">
        <v>5121</v>
      </c>
      <c r="E323" s="27">
        <v>0.231400117164616</v>
      </c>
      <c r="F323" s="26">
        <v>33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1</v>
      </c>
      <c r="O323" s="26">
        <v>0</v>
      </c>
      <c r="P323" s="28">
        <v>0</v>
      </c>
    </row>
    <row r="324" spans="1:16" x14ac:dyDescent="0.3">
      <c r="A324" s="29" t="s">
        <v>920</v>
      </c>
      <c r="B324" s="29" t="s">
        <v>921</v>
      </c>
      <c r="C324" s="14">
        <v>6306</v>
      </c>
      <c r="D324" s="14">
        <v>5121</v>
      </c>
      <c r="E324" s="30">
        <v>0.231400117164616</v>
      </c>
      <c r="F324" s="14">
        <v>33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3">
        <v>0</v>
      </c>
    </row>
    <row r="325" spans="1:16" x14ac:dyDescent="0.3">
      <c r="A325" s="187" t="s">
        <v>922</v>
      </c>
      <c r="B325" s="188"/>
      <c r="C325" s="26">
        <v>2</v>
      </c>
      <c r="D325" s="26">
        <v>5</v>
      </c>
      <c r="E325" s="27">
        <v>-0.6</v>
      </c>
      <c r="F325" s="26">
        <v>0</v>
      </c>
      <c r="G325" s="26">
        <v>0</v>
      </c>
      <c r="H325" s="26">
        <v>1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0.799999999999997" x14ac:dyDescent="0.3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1" x14ac:dyDescent="0.3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9" t="s">
        <v>927</v>
      </c>
      <c r="B328" s="29" t="s">
        <v>928</v>
      </c>
      <c r="C328" s="14">
        <v>2</v>
      </c>
      <c r="D328" s="14">
        <v>5</v>
      </c>
      <c r="E328" s="30">
        <v>-0.6</v>
      </c>
      <c r="F328" s="14">
        <v>0</v>
      </c>
      <c r="G328" s="14">
        <v>0</v>
      </c>
      <c r="H328" s="14">
        <v>1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7" t="s">
        <v>945</v>
      </c>
      <c r="B337" s="188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0.399999999999999" x14ac:dyDescent="0.3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7" t="s">
        <v>948</v>
      </c>
      <c r="B339" s="188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0.6" x14ac:dyDescent="0.3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9" t="s">
        <v>951</v>
      </c>
      <c r="B341" s="190"/>
      <c r="C341" s="31">
        <v>26051</v>
      </c>
      <c r="D341" s="31">
        <v>23056</v>
      </c>
      <c r="E341" s="32">
        <v>0.12990111034004201</v>
      </c>
      <c r="F341" s="31">
        <v>7761</v>
      </c>
      <c r="G341" s="31">
        <v>5403</v>
      </c>
      <c r="H341" s="31">
        <v>3633</v>
      </c>
      <c r="I341" s="31">
        <v>3315</v>
      </c>
      <c r="J341" s="31">
        <v>95</v>
      </c>
      <c r="K341" s="31">
        <v>104</v>
      </c>
      <c r="L341" s="31">
        <v>22</v>
      </c>
      <c r="M341" s="31">
        <v>11</v>
      </c>
      <c r="N341" s="31">
        <v>115</v>
      </c>
      <c r="O341" s="31">
        <v>433</v>
      </c>
      <c r="P341" s="31">
        <v>6284</v>
      </c>
    </row>
  </sheetData>
  <sheetProtection algorithmName="SHA-512" hashValue="qztIS+SYVWgU/P7CO5C312i694ekmYVGhxSMImdY6gfxg4OIM9MtbicwU0E4k+qCUuDjUuapOcDrahfZd4JCkg==" saltValue="HSAQwmW0mNZwOX4iUPQWi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7" t="s">
        <v>954</v>
      </c>
      <c r="B5" s="13" t="s">
        <v>955</v>
      </c>
      <c r="C5" s="23">
        <v>0</v>
      </c>
    </row>
    <row r="6" spans="1:3" x14ac:dyDescent="0.3">
      <c r="A6" s="178"/>
      <c r="B6" s="13" t="s">
        <v>329</v>
      </c>
      <c r="C6" s="23">
        <v>45</v>
      </c>
    </row>
    <row r="7" spans="1:3" x14ac:dyDescent="0.3">
      <c r="A7" s="178"/>
      <c r="B7" s="13" t="s">
        <v>956</v>
      </c>
      <c r="C7" s="23">
        <v>10</v>
      </c>
    </row>
    <row r="8" spans="1:3" x14ac:dyDescent="0.3">
      <c r="A8" s="178"/>
      <c r="B8" s="13" t="s">
        <v>957</v>
      </c>
      <c r="C8" s="23">
        <v>34</v>
      </c>
    </row>
    <row r="9" spans="1:3" x14ac:dyDescent="0.3">
      <c r="A9" s="178"/>
      <c r="B9" s="13" t="s">
        <v>958</v>
      </c>
      <c r="C9" s="23">
        <v>90</v>
      </c>
    </row>
    <row r="10" spans="1:3" x14ac:dyDescent="0.3">
      <c r="A10" s="178"/>
      <c r="B10" s="13" t="s">
        <v>959</v>
      </c>
      <c r="C10" s="23">
        <v>89</v>
      </c>
    </row>
    <row r="11" spans="1:3" x14ac:dyDescent="0.3">
      <c r="A11" s="178"/>
      <c r="B11" s="13" t="s">
        <v>960</v>
      </c>
      <c r="C11" s="23">
        <v>51</v>
      </c>
    </row>
    <row r="12" spans="1:3" x14ac:dyDescent="0.3">
      <c r="A12" s="178"/>
      <c r="B12" s="13" t="s">
        <v>513</v>
      </c>
      <c r="C12" s="23">
        <v>36</v>
      </c>
    </row>
    <row r="13" spans="1:3" x14ac:dyDescent="0.3">
      <c r="A13" s="178"/>
      <c r="B13" s="13" t="s">
        <v>961</v>
      </c>
      <c r="C13" s="23">
        <v>14</v>
      </c>
    </row>
    <row r="14" spans="1:3" x14ac:dyDescent="0.3">
      <c r="A14" s="178"/>
      <c r="B14" s="13" t="s">
        <v>962</v>
      </c>
      <c r="C14" s="23">
        <v>2</v>
      </c>
    </row>
    <row r="15" spans="1:3" x14ac:dyDescent="0.3">
      <c r="A15" s="178"/>
      <c r="B15" s="13" t="s">
        <v>646</v>
      </c>
      <c r="C15" s="23">
        <v>3</v>
      </c>
    </row>
    <row r="16" spans="1:3" x14ac:dyDescent="0.3">
      <c r="A16" s="178"/>
      <c r="B16" s="13" t="s">
        <v>963</v>
      </c>
      <c r="C16" s="23">
        <v>49</v>
      </c>
    </row>
    <row r="17" spans="1:3" x14ac:dyDescent="0.3">
      <c r="A17" s="178"/>
      <c r="B17" s="13" t="s">
        <v>964</v>
      </c>
      <c r="C17" s="23">
        <v>58</v>
      </c>
    </row>
    <row r="18" spans="1:3" x14ac:dyDescent="0.3">
      <c r="A18" s="178"/>
      <c r="B18" s="13" t="s">
        <v>965</v>
      </c>
      <c r="C18" s="23">
        <v>5</v>
      </c>
    </row>
    <row r="19" spans="1:3" x14ac:dyDescent="0.3">
      <c r="A19" s="179"/>
      <c r="B19" s="13" t="s">
        <v>106</v>
      </c>
      <c r="C19" s="23">
        <v>181</v>
      </c>
    </row>
    <row r="20" spans="1:3" x14ac:dyDescent="0.3">
      <c r="A20" s="177" t="s">
        <v>966</v>
      </c>
      <c r="B20" s="13" t="s">
        <v>967</v>
      </c>
      <c r="C20" s="23">
        <v>41</v>
      </c>
    </row>
    <row r="21" spans="1:3" x14ac:dyDescent="0.3">
      <c r="A21" s="179"/>
      <c r="B21" s="13" t="s">
        <v>968</v>
      </c>
      <c r="C21" s="23">
        <v>2</v>
      </c>
    </row>
    <row r="22" spans="1:3" x14ac:dyDescent="0.3">
      <c r="A22" s="177" t="s">
        <v>969</v>
      </c>
      <c r="B22" s="13" t="s">
        <v>970</v>
      </c>
      <c r="C22" s="23">
        <v>253</v>
      </c>
    </row>
    <row r="23" spans="1:3" x14ac:dyDescent="0.3">
      <c r="A23" s="178"/>
      <c r="B23" s="13" t="s">
        <v>971</v>
      </c>
      <c r="C23" s="23">
        <v>295</v>
      </c>
    </row>
    <row r="24" spans="1:3" x14ac:dyDescent="0.3">
      <c r="A24" s="179"/>
      <c r="B24" s="13" t="s">
        <v>972</v>
      </c>
      <c r="C24" s="23">
        <v>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3">
        <v>215</v>
      </c>
    </row>
    <row r="29" spans="1:3" x14ac:dyDescent="0.3">
      <c r="A29" s="177" t="s">
        <v>975</v>
      </c>
      <c r="B29" s="13" t="s">
        <v>976</v>
      </c>
      <c r="C29" s="23">
        <v>0</v>
      </c>
    </row>
    <row r="30" spans="1:3" x14ac:dyDescent="0.3">
      <c r="A30" s="178"/>
      <c r="B30" s="13" t="s">
        <v>977</v>
      </c>
      <c r="C30" s="23">
        <v>37</v>
      </c>
    </row>
    <row r="31" spans="1:3" x14ac:dyDescent="0.3">
      <c r="A31" s="178"/>
      <c r="B31" s="13" t="s">
        <v>978</v>
      </c>
      <c r="C31" s="23">
        <v>4</v>
      </c>
    </row>
    <row r="32" spans="1:3" x14ac:dyDescent="0.3">
      <c r="A32" s="179"/>
      <c r="B32" s="13" t="s">
        <v>979</v>
      </c>
      <c r="C32" s="23">
        <v>11</v>
      </c>
    </row>
    <row r="33" spans="1:3" x14ac:dyDescent="0.3">
      <c r="A33" s="12" t="s">
        <v>980</v>
      </c>
      <c r="B33" s="17"/>
      <c r="C33" s="23">
        <v>0</v>
      </c>
    </row>
    <row r="34" spans="1:3" x14ac:dyDescent="0.3">
      <c r="A34" s="12" t="s">
        <v>981</v>
      </c>
      <c r="B34" s="17"/>
      <c r="C34" s="23">
        <v>116</v>
      </c>
    </row>
    <row r="35" spans="1:3" x14ac:dyDescent="0.3">
      <c r="A35" s="12" t="s">
        <v>982</v>
      </c>
      <c r="B35" s="17"/>
      <c r="C35" s="23">
        <v>33</v>
      </c>
    </row>
    <row r="36" spans="1:3" x14ac:dyDescent="0.3">
      <c r="A36" s="12" t="s">
        <v>983</v>
      </c>
      <c r="B36" s="17"/>
      <c r="C36" s="23">
        <v>1</v>
      </c>
    </row>
    <row r="37" spans="1:3" x14ac:dyDescent="0.3">
      <c r="A37" s="12" t="s">
        <v>984</v>
      </c>
      <c r="B37" s="17"/>
      <c r="C37" s="23">
        <v>28</v>
      </c>
    </row>
    <row r="38" spans="1:3" x14ac:dyDescent="0.3">
      <c r="A38" s="12" t="s">
        <v>985</v>
      </c>
      <c r="B38" s="17"/>
      <c r="C38" s="23">
        <v>2</v>
      </c>
    </row>
    <row r="39" spans="1:3" x14ac:dyDescent="0.3">
      <c r="A39" s="12" t="s">
        <v>972</v>
      </c>
      <c r="B39" s="17"/>
      <c r="C39" s="23">
        <v>30</v>
      </c>
    </row>
    <row r="40" spans="1:3" x14ac:dyDescent="0.3">
      <c r="A40" s="177" t="s">
        <v>986</v>
      </c>
      <c r="B40" s="13" t="s">
        <v>987</v>
      </c>
      <c r="C40" s="23">
        <v>0</v>
      </c>
    </row>
    <row r="41" spans="1:3" x14ac:dyDescent="0.3">
      <c r="A41" s="178"/>
      <c r="B41" s="13" t="s">
        <v>988</v>
      </c>
      <c r="C41" s="23">
        <v>8</v>
      </c>
    </row>
    <row r="42" spans="1:3" x14ac:dyDescent="0.3">
      <c r="A42" s="178"/>
      <c r="B42" s="13" t="s">
        <v>989</v>
      </c>
      <c r="C42" s="23">
        <v>0</v>
      </c>
    </row>
    <row r="43" spans="1:3" x14ac:dyDescent="0.3">
      <c r="A43" s="178"/>
      <c r="B43" s="13" t="s">
        <v>990</v>
      </c>
      <c r="C43" s="23">
        <v>0</v>
      </c>
    </row>
    <row r="44" spans="1:3" x14ac:dyDescent="0.3">
      <c r="A44" s="179"/>
      <c r="B44" s="13" t="s">
        <v>991</v>
      </c>
      <c r="C44" s="23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3">
        <v>29</v>
      </c>
    </row>
    <row r="49" spans="1:3" x14ac:dyDescent="0.3">
      <c r="A49" s="177" t="s">
        <v>76</v>
      </c>
      <c r="B49" s="13" t="s">
        <v>993</v>
      </c>
      <c r="C49" s="23">
        <v>42</v>
      </c>
    </row>
    <row r="50" spans="1:3" x14ac:dyDescent="0.3">
      <c r="A50" s="179"/>
      <c r="B50" s="13" t="s">
        <v>994</v>
      </c>
      <c r="C50" s="23">
        <v>161</v>
      </c>
    </row>
    <row r="51" spans="1:3" x14ac:dyDescent="0.3">
      <c r="A51" s="177" t="s">
        <v>995</v>
      </c>
      <c r="B51" s="13" t="s">
        <v>996</v>
      </c>
      <c r="C51" s="23">
        <v>12</v>
      </c>
    </row>
    <row r="52" spans="1:3" x14ac:dyDescent="0.3">
      <c r="A52" s="179"/>
      <c r="B52" s="13" t="s">
        <v>997</v>
      </c>
      <c r="C52" s="23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7" t="s">
        <v>240</v>
      </c>
      <c r="B56" s="13" t="s">
        <v>15</v>
      </c>
      <c r="C56" s="23">
        <v>1018</v>
      </c>
    </row>
    <row r="57" spans="1:3" x14ac:dyDescent="0.3">
      <c r="A57" s="178"/>
      <c r="B57" s="13" t="s">
        <v>999</v>
      </c>
      <c r="C57" s="23">
        <v>22</v>
      </c>
    </row>
    <row r="58" spans="1:3" x14ac:dyDescent="0.3">
      <c r="A58" s="178"/>
      <c r="B58" s="13" t="s">
        <v>1000</v>
      </c>
      <c r="C58" s="23">
        <v>203</v>
      </c>
    </row>
    <row r="59" spans="1:3" x14ac:dyDescent="0.3">
      <c r="A59" s="178"/>
      <c r="B59" s="13" t="s">
        <v>1001</v>
      </c>
      <c r="C59" s="23">
        <v>334</v>
      </c>
    </row>
    <row r="60" spans="1:3" x14ac:dyDescent="0.3">
      <c r="A60" s="179"/>
      <c r="B60" s="13" t="s">
        <v>1002</v>
      </c>
      <c r="C60" s="23">
        <v>34</v>
      </c>
    </row>
    <row r="61" spans="1:3" x14ac:dyDescent="0.3">
      <c r="A61" s="177" t="s">
        <v>1003</v>
      </c>
      <c r="B61" s="13" t="s">
        <v>1004</v>
      </c>
      <c r="C61" s="23">
        <v>515</v>
      </c>
    </row>
    <row r="62" spans="1:3" x14ac:dyDescent="0.3">
      <c r="A62" s="178"/>
      <c r="B62" s="13" t="s">
        <v>1005</v>
      </c>
      <c r="C62" s="23">
        <v>125</v>
      </c>
    </row>
    <row r="63" spans="1:3" x14ac:dyDescent="0.3">
      <c r="A63" s="178"/>
      <c r="B63" s="13" t="s">
        <v>1006</v>
      </c>
      <c r="C63" s="23">
        <v>2</v>
      </c>
    </row>
    <row r="64" spans="1:3" x14ac:dyDescent="0.3">
      <c r="A64" s="178"/>
      <c r="B64" s="13" t="s">
        <v>1007</v>
      </c>
      <c r="C64" s="23">
        <v>247</v>
      </c>
    </row>
    <row r="65" spans="1:3" x14ac:dyDescent="0.3">
      <c r="A65" s="179"/>
      <c r="B65" s="13" t="s">
        <v>1002</v>
      </c>
      <c r="C65" s="23">
        <v>141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3">
        <v>341</v>
      </c>
    </row>
    <row r="70" spans="1:3" ht="20.399999999999999" x14ac:dyDescent="0.3">
      <c r="A70" s="12" t="s">
        <v>1010</v>
      </c>
      <c r="B70" s="17"/>
      <c r="C70" s="23">
        <v>45</v>
      </c>
    </row>
    <row r="71" spans="1:3" x14ac:dyDescent="0.3">
      <c r="A71" s="12" t="s">
        <v>1011</v>
      </c>
      <c r="B71" s="17"/>
      <c r="C71" s="23">
        <v>115</v>
      </c>
    </row>
    <row r="72" spans="1:3" x14ac:dyDescent="0.3">
      <c r="A72" s="177" t="s">
        <v>1012</v>
      </c>
      <c r="B72" s="13" t="s">
        <v>1013</v>
      </c>
      <c r="C72" s="23">
        <v>0</v>
      </c>
    </row>
    <row r="73" spans="1:3" x14ac:dyDescent="0.3">
      <c r="A73" s="179"/>
      <c r="B73" s="13" t="s">
        <v>1014</v>
      </c>
      <c r="C73" s="23">
        <v>50</v>
      </c>
    </row>
    <row r="74" spans="1:3" x14ac:dyDescent="0.3">
      <c r="A74" s="12" t="s">
        <v>1015</v>
      </c>
      <c r="B74" s="17"/>
      <c r="C74" s="23">
        <v>0</v>
      </c>
    </row>
    <row r="75" spans="1:3" x14ac:dyDescent="0.3">
      <c r="A75" s="12" t="s">
        <v>1016</v>
      </c>
      <c r="B75" s="17"/>
      <c r="C75" s="23">
        <v>31</v>
      </c>
    </row>
    <row r="76" spans="1:3" ht="20.399999999999999" x14ac:dyDescent="0.3">
      <c r="A76" s="12" t="s">
        <v>1017</v>
      </c>
      <c r="B76" s="17"/>
      <c r="C76" s="23">
        <v>0</v>
      </c>
    </row>
    <row r="77" spans="1:3" x14ac:dyDescent="0.3">
      <c r="A77" s="12" t="s">
        <v>1018</v>
      </c>
      <c r="B77" s="17"/>
      <c r="C77" s="23">
        <v>1</v>
      </c>
    </row>
    <row r="78" spans="1:3" x14ac:dyDescent="0.3">
      <c r="A78" s="12" t="s">
        <v>1019</v>
      </c>
      <c r="B78" s="17"/>
      <c r="C78" s="23">
        <v>1</v>
      </c>
    </row>
    <row r="79" spans="1:3" x14ac:dyDescent="0.3">
      <c r="A79" s="12" t="s">
        <v>1020</v>
      </c>
      <c r="B79" s="17"/>
      <c r="C79" s="23">
        <v>0</v>
      </c>
    </row>
  </sheetData>
  <sheetProtection algorithmName="SHA-512" hashValue="8eYgZAgA9/RRum42OzpjU0us2438pyRi8iZ5LI9J7ucm7gc43xWv9dyYA4CZ92x8TWuo9sDsPMxH9ZUOZFKEbg==" saltValue="uDOGG0WUK2py/yxxT3F7k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3" t="s">
        <v>1021</v>
      </c>
    </row>
    <row r="3" spans="1:3" x14ac:dyDescent="0.3">
      <c r="A3" s="34" t="s">
        <v>1022</v>
      </c>
    </row>
    <row r="4" spans="1:3" x14ac:dyDescent="0.3">
      <c r="A4" s="35" t="s">
        <v>9</v>
      </c>
      <c r="B4" s="35" t="s">
        <v>10</v>
      </c>
      <c r="C4" s="36" t="s">
        <v>2</v>
      </c>
    </row>
    <row r="5" spans="1:3" x14ac:dyDescent="0.3">
      <c r="A5" s="193" t="s">
        <v>1023</v>
      </c>
      <c r="B5" s="38" t="s">
        <v>1024</v>
      </c>
      <c r="C5" s="39">
        <v>313</v>
      </c>
    </row>
    <row r="6" spans="1:3" x14ac:dyDescent="0.3">
      <c r="A6" s="194"/>
      <c r="B6" s="38" t="s">
        <v>299</v>
      </c>
      <c r="C6" s="39">
        <v>283</v>
      </c>
    </row>
    <row r="7" spans="1:3" x14ac:dyDescent="0.3">
      <c r="A7" s="194"/>
      <c r="B7" s="38" t="s">
        <v>1025</v>
      </c>
      <c r="C7" s="39">
        <v>71</v>
      </c>
    </row>
    <row r="8" spans="1:3" x14ac:dyDescent="0.3">
      <c r="A8" s="194"/>
      <c r="B8" s="38" t="s">
        <v>1026</v>
      </c>
      <c r="C8" s="39">
        <v>4</v>
      </c>
    </row>
    <row r="9" spans="1:3" x14ac:dyDescent="0.3">
      <c r="A9" s="194"/>
      <c r="B9" s="38" t="s">
        <v>1027</v>
      </c>
      <c r="C9" s="39">
        <v>10</v>
      </c>
    </row>
    <row r="10" spans="1:3" x14ac:dyDescent="0.3">
      <c r="A10" s="194"/>
      <c r="B10" s="38" t="s">
        <v>1028</v>
      </c>
      <c r="C10" s="39">
        <v>0</v>
      </c>
    </row>
    <row r="11" spans="1:3" x14ac:dyDescent="0.3">
      <c r="A11" s="195"/>
      <c r="B11" s="38" t="s">
        <v>1029</v>
      </c>
      <c r="C11" s="39">
        <v>0</v>
      </c>
    </row>
    <row r="12" spans="1:3" x14ac:dyDescent="0.3">
      <c r="A12" s="193" t="s">
        <v>1030</v>
      </c>
      <c r="B12" s="38" t="s">
        <v>60</v>
      </c>
      <c r="C12" s="39">
        <v>128</v>
      </c>
    </row>
    <row r="13" spans="1:3" x14ac:dyDescent="0.3">
      <c r="A13" s="194"/>
      <c r="B13" s="38" t="s">
        <v>1031</v>
      </c>
      <c r="C13" s="39">
        <v>30</v>
      </c>
    </row>
    <row r="14" spans="1:3" x14ac:dyDescent="0.3">
      <c r="A14" s="194"/>
      <c r="B14" s="38" t="s">
        <v>1032</v>
      </c>
      <c r="C14" s="39">
        <v>26</v>
      </c>
    </row>
    <row r="15" spans="1:3" x14ac:dyDescent="0.3">
      <c r="A15" s="195"/>
      <c r="B15" s="38" t="s">
        <v>1033</v>
      </c>
      <c r="C15" s="39">
        <v>85</v>
      </c>
    </row>
    <row r="16" spans="1:3" x14ac:dyDescent="0.3">
      <c r="A16" s="16"/>
    </row>
    <row r="17" spans="1:3" x14ac:dyDescent="0.3">
      <c r="A17" s="34" t="s">
        <v>1034</v>
      </c>
    </row>
    <row r="18" spans="1:3" x14ac:dyDescent="0.3">
      <c r="A18" s="35" t="s">
        <v>9</v>
      </c>
      <c r="B18" s="35" t="s">
        <v>10</v>
      </c>
      <c r="C18" s="36" t="s">
        <v>2</v>
      </c>
    </row>
    <row r="19" spans="1:3" x14ac:dyDescent="0.3">
      <c r="A19" s="37" t="s">
        <v>1035</v>
      </c>
      <c r="B19" s="40"/>
      <c r="C19" s="39">
        <v>20</v>
      </c>
    </row>
    <row r="20" spans="1:3" x14ac:dyDescent="0.3">
      <c r="A20" s="37" t="s">
        <v>1036</v>
      </c>
      <c r="B20" s="40"/>
      <c r="C20" s="39">
        <v>22</v>
      </c>
    </row>
    <row r="21" spans="1:3" x14ac:dyDescent="0.3">
      <c r="A21" s="37" t="s">
        <v>1037</v>
      </c>
      <c r="B21" s="40"/>
      <c r="C21" s="39">
        <v>72</v>
      </c>
    </row>
    <row r="22" spans="1:3" x14ac:dyDescent="0.3">
      <c r="A22" s="37" t="s">
        <v>1038</v>
      </c>
      <c r="B22" s="40"/>
      <c r="C22" s="39">
        <v>83</v>
      </c>
    </row>
    <row r="23" spans="1:3" x14ac:dyDescent="0.3">
      <c r="A23" s="37" t="s">
        <v>1039</v>
      </c>
      <c r="B23" s="40"/>
      <c r="C23" s="39">
        <v>101</v>
      </c>
    </row>
    <row r="24" spans="1:3" x14ac:dyDescent="0.3">
      <c r="A24" s="37" t="s">
        <v>1040</v>
      </c>
      <c r="B24" s="40"/>
      <c r="C24" s="39">
        <v>169</v>
      </c>
    </row>
    <row r="25" spans="1:3" x14ac:dyDescent="0.3">
      <c r="A25" s="37" t="s">
        <v>1041</v>
      </c>
      <c r="B25" s="40"/>
      <c r="C25" s="39">
        <v>2</v>
      </c>
    </row>
    <row r="26" spans="1:3" x14ac:dyDescent="0.3">
      <c r="A26" s="37" t="s">
        <v>1042</v>
      </c>
      <c r="B26" s="40"/>
      <c r="C26" s="39">
        <v>8</v>
      </c>
    </row>
    <row r="27" spans="1:3" x14ac:dyDescent="0.3">
      <c r="A27" s="37" t="s">
        <v>1043</v>
      </c>
      <c r="B27" s="40"/>
      <c r="C27" s="39">
        <v>0</v>
      </c>
    </row>
    <row r="28" spans="1:3" x14ac:dyDescent="0.3">
      <c r="A28" s="37" t="s">
        <v>1044</v>
      </c>
      <c r="B28" s="40"/>
      <c r="C28" s="39">
        <v>83</v>
      </c>
    </row>
    <row r="29" spans="1:3" x14ac:dyDescent="0.3">
      <c r="A29" s="16"/>
    </row>
    <row r="30" spans="1:3" x14ac:dyDescent="0.3">
      <c r="A30" s="34" t="s">
        <v>1045</v>
      </c>
    </row>
    <row r="31" spans="1:3" x14ac:dyDescent="0.3">
      <c r="A31" s="35" t="s">
        <v>9</v>
      </c>
      <c r="B31" s="35" t="s">
        <v>10</v>
      </c>
      <c r="C31" s="36" t="s">
        <v>2</v>
      </c>
    </row>
    <row r="32" spans="1:3" x14ac:dyDescent="0.3">
      <c r="A32" s="37" t="s">
        <v>1046</v>
      </c>
      <c r="B32" s="40"/>
      <c r="C32" s="39">
        <v>2</v>
      </c>
    </row>
    <row r="33" spans="1:6" x14ac:dyDescent="0.3">
      <c r="A33" s="37" t="s">
        <v>1047</v>
      </c>
      <c r="B33" s="40"/>
      <c r="C33" s="39">
        <v>21</v>
      </c>
    </row>
    <row r="34" spans="1:6" x14ac:dyDescent="0.3">
      <c r="A34" s="37" t="s">
        <v>1048</v>
      </c>
      <c r="B34" s="40"/>
      <c r="C34" s="39">
        <v>121</v>
      </c>
    </row>
    <row r="35" spans="1:6" x14ac:dyDescent="0.3">
      <c r="A35" s="37" t="s">
        <v>1049</v>
      </c>
      <c r="B35" s="40"/>
      <c r="C35" s="39">
        <v>121</v>
      </c>
    </row>
    <row r="36" spans="1:6" x14ac:dyDescent="0.3">
      <c r="A36" s="37" t="s">
        <v>1050</v>
      </c>
      <c r="B36" s="40"/>
      <c r="C36" s="39">
        <v>71</v>
      </c>
    </row>
    <row r="37" spans="1:6" x14ac:dyDescent="0.3">
      <c r="A37" s="37" t="s">
        <v>1051</v>
      </c>
      <c r="B37" s="40"/>
      <c r="C37" s="39">
        <v>39</v>
      </c>
    </row>
    <row r="38" spans="1:6" x14ac:dyDescent="0.3">
      <c r="A38" s="37" t="s">
        <v>1052</v>
      </c>
      <c r="B38" s="40"/>
      <c r="C38" s="39">
        <v>10</v>
      </c>
    </row>
    <row r="39" spans="1:6" x14ac:dyDescent="0.3">
      <c r="A39" s="37" t="s">
        <v>1053</v>
      </c>
      <c r="B39" s="40"/>
      <c r="C39" s="39">
        <v>1</v>
      </c>
    </row>
    <row r="40" spans="1:6" x14ac:dyDescent="0.3">
      <c r="A40" s="16"/>
    </row>
    <row r="41" spans="1:6" x14ac:dyDescent="0.3">
      <c r="A41" s="34" t="s">
        <v>1054</v>
      </c>
    </row>
    <row r="42" spans="1:6" x14ac:dyDescent="0.3">
      <c r="A42" s="35" t="s">
        <v>9</v>
      </c>
      <c r="B42" s="35" t="s">
        <v>10</v>
      </c>
      <c r="C42" s="36" t="s">
        <v>2</v>
      </c>
    </row>
    <row r="43" spans="1:6" x14ac:dyDescent="0.3">
      <c r="A43" s="37" t="s">
        <v>99</v>
      </c>
      <c r="B43" s="40"/>
      <c r="C43" s="39">
        <v>0</v>
      </c>
    </row>
    <row r="44" spans="1:6" x14ac:dyDescent="0.3">
      <c r="A44" s="37" t="s">
        <v>109</v>
      </c>
      <c r="B44" s="40"/>
      <c r="C44" s="39">
        <v>0</v>
      </c>
    </row>
    <row r="45" spans="1:6" x14ac:dyDescent="0.3">
      <c r="A45" s="37" t="s">
        <v>1055</v>
      </c>
      <c r="B45" s="40"/>
      <c r="C45" s="39">
        <v>0</v>
      </c>
    </row>
    <row r="46" spans="1:6" x14ac:dyDescent="0.3">
      <c r="A46" s="34" t="s">
        <v>1056</v>
      </c>
    </row>
    <row r="47" spans="1:6" ht="40.799999999999997" x14ac:dyDescent="0.3">
      <c r="A47" s="35" t="s">
        <v>9</v>
      </c>
      <c r="B47" s="35" t="s">
        <v>10</v>
      </c>
      <c r="C47" s="41" t="s">
        <v>99</v>
      </c>
      <c r="D47" s="41" t="s">
        <v>1057</v>
      </c>
      <c r="E47" s="41" t="s">
        <v>1032</v>
      </c>
      <c r="F47" s="41" t="s">
        <v>1031</v>
      </c>
    </row>
    <row r="48" spans="1:6" x14ac:dyDescent="0.3">
      <c r="A48" s="196" t="s">
        <v>954</v>
      </c>
      <c r="B48" s="43" t="s">
        <v>1058</v>
      </c>
      <c r="C48" s="44">
        <v>3</v>
      </c>
      <c r="D48" s="44">
        <v>0</v>
      </c>
      <c r="E48" s="44">
        <v>0</v>
      </c>
      <c r="F48" s="39">
        <v>0</v>
      </c>
    </row>
    <row r="49" spans="1:6" x14ac:dyDescent="0.3">
      <c r="A49" s="197"/>
      <c r="B49" s="43" t="s">
        <v>1059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3">
      <c r="A50" s="197"/>
      <c r="B50" s="43" t="s">
        <v>1060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3">
      <c r="A51" s="197"/>
      <c r="B51" s="43" t="s">
        <v>1061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3">
      <c r="A52" s="197"/>
      <c r="B52" s="43" t="s">
        <v>329</v>
      </c>
      <c r="C52" s="44">
        <v>32</v>
      </c>
      <c r="D52" s="44">
        <v>6</v>
      </c>
      <c r="E52" s="44">
        <v>3</v>
      </c>
      <c r="F52" s="39">
        <v>3</v>
      </c>
    </row>
    <row r="53" spans="1:6" x14ac:dyDescent="0.3">
      <c r="A53" s="197"/>
      <c r="B53" s="43" t="s">
        <v>1062</v>
      </c>
      <c r="C53" s="44">
        <v>363</v>
      </c>
      <c r="D53" s="44">
        <v>84</v>
      </c>
      <c r="E53" s="44">
        <v>14</v>
      </c>
      <c r="F53" s="39">
        <v>20</v>
      </c>
    </row>
    <row r="54" spans="1:6" x14ac:dyDescent="0.3">
      <c r="A54" s="197"/>
      <c r="B54" s="43" t="s">
        <v>1063</v>
      </c>
      <c r="C54" s="44">
        <v>52</v>
      </c>
      <c r="D54" s="44">
        <v>6</v>
      </c>
      <c r="E54" s="44">
        <v>3</v>
      </c>
      <c r="F54" s="39">
        <v>3</v>
      </c>
    </row>
    <row r="55" spans="1:6" x14ac:dyDescent="0.3">
      <c r="A55" s="197"/>
      <c r="B55" s="43" t="s">
        <v>1064</v>
      </c>
      <c r="C55" s="44">
        <v>11</v>
      </c>
      <c r="D55" s="44">
        <v>1</v>
      </c>
      <c r="E55" s="44">
        <v>1</v>
      </c>
      <c r="F55" s="39">
        <v>0</v>
      </c>
    </row>
    <row r="56" spans="1:6" x14ac:dyDescent="0.3">
      <c r="A56" s="197"/>
      <c r="B56" s="43" t="s">
        <v>1065</v>
      </c>
      <c r="C56" s="44">
        <v>3</v>
      </c>
      <c r="D56" s="44">
        <v>0</v>
      </c>
      <c r="E56" s="44">
        <v>0</v>
      </c>
      <c r="F56" s="39">
        <v>0</v>
      </c>
    </row>
    <row r="57" spans="1:6" x14ac:dyDescent="0.3">
      <c r="A57" s="197"/>
      <c r="B57" s="43" t="s">
        <v>1066</v>
      </c>
      <c r="C57" s="44">
        <v>53</v>
      </c>
      <c r="D57" s="44">
        <v>21</v>
      </c>
      <c r="E57" s="44">
        <v>5</v>
      </c>
      <c r="F57" s="39">
        <v>5</v>
      </c>
    </row>
    <row r="58" spans="1:6" x14ac:dyDescent="0.3">
      <c r="A58" s="197"/>
      <c r="B58" s="43" t="s">
        <v>1067</v>
      </c>
      <c r="C58" s="44">
        <v>11</v>
      </c>
      <c r="D58" s="44">
        <v>2</v>
      </c>
      <c r="E58" s="44">
        <v>0</v>
      </c>
      <c r="F58" s="39">
        <v>0</v>
      </c>
    </row>
    <row r="59" spans="1:6" x14ac:dyDescent="0.3">
      <c r="A59" s="197"/>
      <c r="B59" s="43" t="s">
        <v>1068</v>
      </c>
      <c r="C59" s="44">
        <v>3</v>
      </c>
      <c r="D59" s="44">
        <v>1</v>
      </c>
      <c r="E59" s="44">
        <v>0</v>
      </c>
      <c r="F59" s="39">
        <v>0</v>
      </c>
    </row>
    <row r="60" spans="1:6" x14ac:dyDescent="0.3">
      <c r="A60" s="197"/>
      <c r="B60" s="43" t="s">
        <v>400</v>
      </c>
      <c r="C60" s="44">
        <v>1</v>
      </c>
      <c r="D60" s="44">
        <v>0</v>
      </c>
      <c r="E60" s="44">
        <v>0</v>
      </c>
      <c r="F60" s="39">
        <v>0</v>
      </c>
    </row>
    <row r="61" spans="1:6" x14ac:dyDescent="0.3">
      <c r="A61" s="197"/>
      <c r="B61" s="43" t="s">
        <v>1069</v>
      </c>
      <c r="C61" s="44">
        <v>7</v>
      </c>
      <c r="D61" s="44">
        <v>8</v>
      </c>
      <c r="E61" s="44">
        <v>6</v>
      </c>
      <c r="F61" s="39">
        <v>1</v>
      </c>
    </row>
    <row r="62" spans="1:6" x14ac:dyDescent="0.3">
      <c r="A62" s="197"/>
      <c r="B62" s="43" t="s">
        <v>1070</v>
      </c>
      <c r="C62" s="44">
        <v>3</v>
      </c>
      <c r="D62" s="44">
        <v>0</v>
      </c>
      <c r="E62" s="44">
        <v>0</v>
      </c>
      <c r="F62" s="39">
        <v>0</v>
      </c>
    </row>
    <row r="63" spans="1:6" x14ac:dyDescent="0.3">
      <c r="A63" s="197"/>
      <c r="B63" s="43" t="s">
        <v>1071</v>
      </c>
      <c r="C63" s="44">
        <v>0</v>
      </c>
      <c r="D63" s="44">
        <v>0</v>
      </c>
      <c r="E63" s="44">
        <v>0</v>
      </c>
      <c r="F63" s="39">
        <v>2</v>
      </c>
    </row>
    <row r="64" spans="1:6" x14ac:dyDescent="0.3">
      <c r="A64" s="197"/>
      <c r="B64" s="43" t="s">
        <v>1072</v>
      </c>
      <c r="C64" s="44">
        <v>45</v>
      </c>
      <c r="D64" s="44">
        <v>18</v>
      </c>
      <c r="E64" s="44">
        <v>1</v>
      </c>
      <c r="F64" s="39">
        <v>3</v>
      </c>
    </row>
    <row r="65" spans="1:6" x14ac:dyDescent="0.3">
      <c r="A65" s="197"/>
      <c r="B65" s="43" t="s">
        <v>1073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3">
      <c r="A66" s="198"/>
      <c r="B66" s="43" t="s">
        <v>1074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3">
      <c r="A67" s="191" t="s">
        <v>1075</v>
      </c>
      <c r="B67" s="192"/>
      <c r="C67" s="45">
        <v>587</v>
      </c>
      <c r="D67" s="45">
        <v>147</v>
      </c>
      <c r="E67" s="45">
        <v>33</v>
      </c>
      <c r="F67" s="45">
        <v>37</v>
      </c>
    </row>
    <row r="68" spans="1:6" x14ac:dyDescent="0.3">
      <c r="A68" s="196" t="s">
        <v>969</v>
      </c>
      <c r="B68" s="43" t="s">
        <v>1076</v>
      </c>
      <c r="C68" s="44">
        <v>10</v>
      </c>
      <c r="D68" s="44">
        <v>6</v>
      </c>
      <c r="E68" s="44">
        <v>1</v>
      </c>
      <c r="F68" s="39">
        <v>1</v>
      </c>
    </row>
    <row r="69" spans="1:6" x14ac:dyDescent="0.3">
      <c r="A69" s="197"/>
      <c r="B69" s="43" t="s">
        <v>1077</v>
      </c>
      <c r="C69" s="44">
        <v>5</v>
      </c>
      <c r="D69" s="44">
        <v>2</v>
      </c>
      <c r="E69" s="44">
        <v>0</v>
      </c>
      <c r="F69" s="39">
        <v>1</v>
      </c>
    </row>
    <row r="70" spans="1:6" x14ac:dyDescent="0.3">
      <c r="A70" s="198"/>
      <c r="B70" s="43" t="s">
        <v>106</v>
      </c>
      <c r="C70" s="44">
        <v>23</v>
      </c>
      <c r="D70" s="44">
        <v>8</v>
      </c>
      <c r="E70" s="44">
        <v>1</v>
      </c>
      <c r="F70" s="39">
        <v>4</v>
      </c>
    </row>
    <row r="71" spans="1:6" x14ac:dyDescent="0.3">
      <c r="A71" s="191" t="s">
        <v>1078</v>
      </c>
      <c r="B71" s="192"/>
      <c r="C71" s="45">
        <v>38</v>
      </c>
      <c r="D71" s="45">
        <v>16</v>
      </c>
      <c r="E71" s="45">
        <v>2</v>
      </c>
      <c r="F71" s="45">
        <v>6</v>
      </c>
    </row>
  </sheetData>
  <sheetProtection algorithmName="SHA-512" hashValue="rI/+QqUofyIFbW4fVY3QVb3GznrT9Lx1gg3izA5qmY1JM80IrvvAEUGQpOErjfU5B2KSn1EGIWqaVbThBmaTxw==" saltValue="oXd301MJZoWvJKqsgU34C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6" t="s">
        <v>10</v>
      </c>
      <c r="C4" s="11" t="s">
        <v>2</v>
      </c>
    </row>
    <row r="5" spans="1:3" x14ac:dyDescent="0.3">
      <c r="A5" s="184" t="s">
        <v>1081</v>
      </c>
      <c r="B5" s="13" t="s">
        <v>1082</v>
      </c>
      <c r="C5" s="23">
        <v>1386</v>
      </c>
    </row>
    <row r="6" spans="1:3" x14ac:dyDescent="0.3">
      <c r="A6" s="185"/>
      <c r="B6" s="13" t="s">
        <v>1024</v>
      </c>
      <c r="C6" s="23">
        <v>455</v>
      </c>
    </row>
    <row r="7" spans="1:3" x14ac:dyDescent="0.3">
      <c r="A7" s="185"/>
      <c r="B7" s="13" t="s">
        <v>1083</v>
      </c>
      <c r="C7" s="23">
        <v>1445</v>
      </c>
    </row>
    <row r="8" spans="1:3" x14ac:dyDescent="0.3">
      <c r="A8" s="185"/>
      <c r="B8" s="13" t="s">
        <v>1084</v>
      </c>
      <c r="C8" s="23">
        <v>237</v>
      </c>
    </row>
    <row r="9" spans="1:3" x14ac:dyDescent="0.3">
      <c r="A9" s="185"/>
      <c r="B9" s="13" t="s">
        <v>1026</v>
      </c>
      <c r="C9" s="23">
        <v>9</v>
      </c>
    </row>
    <row r="10" spans="1:3" x14ac:dyDescent="0.3">
      <c r="A10" s="185"/>
      <c r="B10" s="13" t="s">
        <v>1027</v>
      </c>
      <c r="C10" s="23">
        <v>9</v>
      </c>
    </row>
    <row r="11" spans="1:3" x14ac:dyDescent="0.3">
      <c r="A11" s="185"/>
      <c r="B11" s="13" t="s">
        <v>1085</v>
      </c>
      <c r="C11" s="23">
        <v>0</v>
      </c>
    </row>
    <row r="12" spans="1:3" x14ac:dyDescent="0.3">
      <c r="A12" s="186"/>
      <c r="B12" s="13" t="s">
        <v>1086</v>
      </c>
      <c r="C12" s="23">
        <v>2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6" t="s">
        <v>10</v>
      </c>
      <c r="C15" s="11" t="s">
        <v>2</v>
      </c>
    </row>
    <row r="16" spans="1:3" x14ac:dyDescent="0.3">
      <c r="A16" s="22" t="s">
        <v>1088</v>
      </c>
      <c r="B16" s="17"/>
      <c r="C16" s="23">
        <v>831</v>
      </c>
    </row>
    <row r="17" spans="1:3" x14ac:dyDescent="0.3">
      <c r="A17" s="22" t="s">
        <v>1089</v>
      </c>
      <c r="B17" s="17"/>
      <c r="C17" s="23">
        <v>201</v>
      </c>
    </row>
    <row r="18" spans="1:3" x14ac:dyDescent="0.3">
      <c r="A18" s="22" t="s">
        <v>1090</v>
      </c>
      <c r="B18" s="17"/>
      <c r="C18" s="23">
        <v>239</v>
      </c>
    </row>
    <row r="19" spans="1:3" x14ac:dyDescent="0.3">
      <c r="A19" s="22" t="s">
        <v>1091</v>
      </c>
      <c r="B19" s="17"/>
      <c r="C19" s="23">
        <v>270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6" t="s">
        <v>10</v>
      </c>
      <c r="C22" s="11" t="s">
        <v>2</v>
      </c>
    </row>
    <row r="23" spans="1:3" x14ac:dyDescent="0.3">
      <c r="A23" s="22" t="s">
        <v>1093</v>
      </c>
      <c r="B23" s="17"/>
      <c r="C23" s="23">
        <v>27</v>
      </c>
    </row>
    <row r="24" spans="1:3" x14ac:dyDescent="0.3">
      <c r="A24" s="22" t="s">
        <v>1094</v>
      </c>
      <c r="B24" s="17"/>
      <c r="C24" s="23">
        <v>35</v>
      </c>
    </row>
    <row r="25" spans="1:3" x14ac:dyDescent="0.3">
      <c r="A25" s="22" t="s">
        <v>1095</v>
      </c>
      <c r="B25" s="17"/>
      <c r="C25" s="23">
        <v>1</v>
      </c>
    </row>
    <row r="26" spans="1:3" x14ac:dyDescent="0.3">
      <c r="A26" s="22" t="s">
        <v>1096</v>
      </c>
      <c r="B26" s="17"/>
      <c r="C26" s="23">
        <v>0</v>
      </c>
    </row>
    <row r="27" spans="1:3" x14ac:dyDescent="0.3">
      <c r="A27" s="22" t="s">
        <v>1097</v>
      </c>
      <c r="B27" s="17"/>
      <c r="C27" s="23">
        <v>9</v>
      </c>
    </row>
    <row r="28" spans="1:3" x14ac:dyDescent="0.3">
      <c r="A28" s="22" t="s">
        <v>1098</v>
      </c>
      <c r="B28" s="17"/>
      <c r="C28" s="23">
        <v>372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6" t="s">
        <v>10</v>
      </c>
      <c r="C31" s="11" t="s">
        <v>2</v>
      </c>
    </row>
    <row r="32" spans="1:3" x14ac:dyDescent="0.3">
      <c r="A32" s="22" t="s">
        <v>1100</v>
      </c>
      <c r="B32" s="17"/>
      <c r="C32" s="23">
        <v>0</v>
      </c>
    </row>
    <row r="33" spans="1:3" x14ac:dyDescent="0.3">
      <c r="A33" s="22" t="s">
        <v>1101</v>
      </c>
      <c r="B33" s="17"/>
      <c r="C33" s="23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6" t="s">
        <v>10</v>
      </c>
      <c r="C36" s="11" t="s">
        <v>2</v>
      </c>
    </row>
    <row r="37" spans="1:3" x14ac:dyDescent="0.3">
      <c r="A37" s="22" t="s">
        <v>1102</v>
      </c>
      <c r="B37" s="17"/>
      <c r="C37" s="23">
        <v>26</v>
      </c>
    </row>
    <row r="38" spans="1:3" x14ac:dyDescent="0.3">
      <c r="A38" s="22" t="s">
        <v>1103</v>
      </c>
      <c r="B38" s="17"/>
      <c r="C38" s="23">
        <v>46</v>
      </c>
    </row>
    <row r="39" spans="1:3" x14ac:dyDescent="0.3">
      <c r="A39" s="22" t="s">
        <v>1104</v>
      </c>
      <c r="B39" s="17"/>
      <c r="C39" s="23">
        <v>510</v>
      </c>
    </row>
    <row r="40" spans="1:3" x14ac:dyDescent="0.3">
      <c r="A40" s="22" t="s">
        <v>1105</v>
      </c>
      <c r="B40" s="17"/>
      <c r="C40" s="23">
        <v>311</v>
      </c>
    </row>
    <row r="41" spans="1:3" x14ac:dyDescent="0.3">
      <c r="A41" s="22" t="s">
        <v>1106</v>
      </c>
      <c r="B41" s="17"/>
      <c r="C41" s="23">
        <v>140</v>
      </c>
    </row>
    <row r="42" spans="1:3" x14ac:dyDescent="0.3">
      <c r="A42" s="22" t="s">
        <v>1107</v>
      </c>
      <c r="B42" s="17"/>
      <c r="C42" s="23">
        <v>59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6" t="s">
        <v>10</v>
      </c>
      <c r="C45" s="11" t="s">
        <v>2</v>
      </c>
    </row>
    <row r="46" spans="1:3" x14ac:dyDescent="0.3">
      <c r="A46" s="22" t="s">
        <v>1109</v>
      </c>
      <c r="B46" s="17"/>
      <c r="C46" s="23">
        <v>0</v>
      </c>
    </row>
    <row r="47" spans="1:3" x14ac:dyDescent="0.3">
      <c r="A47" s="22" t="s">
        <v>1110</v>
      </c>
      <c r="B47" s="17"/>
      <c r="C47" s="23">
        <v>2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6" t="s">
        <v>10</v>
      </c>
      <c r="C50" s="11" t="s">
        <v>2</v>
      </c>
    </row>
    <row r="51" spans="1:6" x14ac:dyDescent="0.3">
      <c r="A51" s="184" t="s">
        <v>1112</v>
      </c>
      <c r="B51" s="13" t="s">
        <v>1113</v>
      </c>
      <c r="C51" s="23">
        <v>426</v>
      </c>
    </row>
    <row r="52" spans="1:6" x14ac:dyDescent="0.3">
      <c r="A52" s="185"/>
      <c r="B52" s="13" t="s">
        <v>1114</v>
      </c>
      <c r="C52" s="23">
        <v>91</v>
      </c>
    </row>
    <row r="53" spans="1:6" x14ac:dyDescent="0.3">
      <c r="A53" s="185"/>
      <c r="B53" s="13" t="s">
        <v>1115</v>
      </c>
      <c r="C53" s="23">
        <v>173</v>
      </c>
    </row>
    <row r="54" spans="1:6" x14ac:dyDescent="0.3">
      <c r="A54" s="186"/>
      <c r="B54" s="13" t="s">
        <v>1116</v>
      </c>
      <c r="C54" s="23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6" t="s">
        <v>10</v>
      </c>
      <c r="C57" s="11" t="s">
        <v>2</v>
      </c>
    </row>
    <row r="58" spans="1:6" x14ac:dyDescent="0.3">
      <c r="A58" s="22" t="s">
        <v>99</v>
      </c>
      <c r="B58" s="17"/>
      <c r="C58" s="23">
        <v>0</v>
      </c>
    </row>
    <row r="59" spans="1:6" x14ac:dyDescent="0.3">
      <c r="A59" s="22" t="s">
        <v>109</v>
      </c>
      <c r="B59" s="17"/>
      <c r="C59" s="23">
        <v>0</v>
      </c>
    </row>
    <row r="60" spans="1:6" x14ac:dyDescent="0.3">
      <c r="A60" s="22" t="s">
        <v>1055</v>
      </c>
      <c r="B60" s="17"/>
      <c r="C60" s="23">
        <v>0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6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3">
      <c r="A63" s="184" t="s">
        <v>954</v>
      </c>
      <c r="B63" s="13" t="s">
        <v>1058</v>
      </c>
      <c r="C63" s="14">
        <v>2</v>
      </c>
      <c r="D63" s="14">
        <v>2</v>
      </c>
      <c r="E63" s="14">
        <v>1</v>
      </c>
      <c r="F63" s="23">
        <v>0</v>
      </c>
    </row>
    <row r="64" spans="1:6" x14ac:dyDescent="0.3">
      <c r="A64" s="185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85"/>
      <c r="B65" s="13" t="s">
        <v>1060</v>
      </c>
      <c r="C65" s="14">
        <v>0</v>
      </c>
      <c r="D65" s="14">
        <v>1</v>
      </c>
      <c r="E65" s="14">
        <v>0</v>
      </c>
      <c r="F65" s="23">
        <v>0</v>
      </c>
    </row>
    <row r="66" spans="1:6" x14ac:dyDescent="0.3">
      <c r="A66" s="185"/>
      <c r="B66" s="13" t="s">
        <v>1061</v>
      </c>
      <c r="C66" s="14">
        <v>1</v>
      </c>
      <c r="D66" s="14">
        <v>0</v>
      </c>
      <c r="E66" s="14">
        <v>1</v>
      </c>
      <c r="F66" s="23">
        <v>0</v>
      </c>
    </row>
    <row r="67" spans="1:6" x14ac:dyDescent="0.3">
      <c r="A67" s="185"/>
      <c r="B67" s="13" t="s">
        <v>329</v>
      </c>
      <c r="C67" s="14">
        <v>124</v>
      </c>
      <c r="D67" s="14">
        <v>35</v>
      </c>
      <c r="E67" s="14">
        <v>8</v>
      </c>
      <c r="F67" s="23">
        <v>7</v>
      </c>
    </row>
    <row r="68" spans="1:6" x14ac:dyDescent="0.3">
      <c r="A68" s="185"/>
      <c r="B68" s="13" t="s">
        <v>1117</v>
      </c>
      <c r="C68" s="14">
        <v>1585</v>
      </c>
      <c r="D68" s="14">
        <v>438</v>
      </c>
      <c r="E68" s="14">
        <v>95</v>
      </c>
      <c r="F68" s="23">
        <v>119</v>
      </c>
    </row>
    <row r="69" spans="1:6" x14ac:dyDescent="0.3">
      <c r="A69" s="185"/>
      <c r="B69" s="13" t="s">
        <v>1118</v>
      </c>
      <c r="C69" s="14">
        <v>87</v>
      </c>
      <c r="D69" s="14">
        <v>24</v>
      </c>
      <c r="E69" s="14">
        <v>12</v>
      </c>
      <c r="F69" s="23">
        <v>6</v>
      </c>
    </row>
    <row r="70" spans="1:6" x14ac:dyDescent="0.3">
      <c r="A70" s="185"/>
      <c r="B70" s="13" t="s">
        <v>1064</v>
      </c>
      <c r="C70" s="14">
        <v>58</v>
      </c>
      <c r="D70" s="14">
        <v>7</v>
      </c>
      <c r="E70" s="14">
        <v>1</v>
      </c>
      <c r="F70" s="23">
        <v>0</v>
      </c>
    </row>
    <row r="71" spans="1:6" x14ac:dyDescent="0.3">
      <c r="A71" s="185"/>
      <c r="B71" s="13" t="s">
        <v>1119</v>
      </c>
      <c r="C71" s="14">
        <v>4</v>
      </c>
      <c r="D71" s="14">
        <v>5</v>
      </c>
      <c r="E71" s="14">
        <v>2</v>
      </c>
      <c r="F71" s="23">
        <v>1</v>
      </c>
    </row>
    <row r="72" spans="1:6" x14ac:dyDescent="0.3">
      <c r="A72" s="185"/>
      <c r="B72" s="13" t="s">
        <v>1120</v>
      </c>
      <c r="C72" s="14">
        <v>297</v>
      </c>
      <c r="D72" s="14">
        <v>267</v>
      </c>
      <c r="E72" s="14">
        <v>59</v>
      </c>
      <c r="F72" s="23">
        <v>78</v>
      </c>
    </row>
    <row r="73" spans="1:6" x14ac:dyDescent="0.3">
      <c r="A73" s="185"/>
      <c r="B73" s="13" t="s">
        <v>1121</v>
      </c>
      <c r="C73" s="14">
        <v>53</v>
      </c>
      <c r="D73" s="14">
        <v>44</v>
      </c>
      <c r="E73" s="14">
        <v>8</v>
      </c>
      <c r="F73" s="23">
        <v>3</v>
      </c>
    </row>
    <row r="74" spans="1:6" x14ac:dyDescent="0.3">
      <c r="A74" s="185"/>
      <c r="B74" s="13" t="s">
        <v>1068</v>
      </c>
      <c r="C74" s="14">
        <v>1</v>
      </c>
      <c r="D74" s="14">
        <v>1</v>
      </c>
      <c r="E74" s="14">
        <v>0</v>
      </c>
      <c r="F74" s="23">
        <v>0</v>
      </c>
    </row>
    <row r="75" spans="1:6" x14ac:dyDescent="0.3">
      <c r="A75" s="185"/>
      <c r="B75" s="13" t="s">
        <v>400</v>
      </c>
      <c r="C75" s="14">
        <v>9</v>
      </c>
      <c r="D75" s="14">
        <v>5</v>
      </c>
      <c r="E75" s="14">
        <v>2</v>
      </c>
      <c r="F75" s="23">
        <v>0</v>
      </c>
    </row>
    <row r="76" spans="1:6" x14ac:dyDescent="0.3">
      <c r="A76" s="185"/>
      <c r="B76" s="13" t="s">
        <v>1069</v>
      </c>
      <c r="C76" s="14">
        <v>15</v>
      </c>
      <c r="D76" s="14">
        <v>1</v>
      </c>
      <c r="E76" s="14">
        <v>1</v>
      </c>
      <c r="F76" s="23">
        <v>0</v>
      </c>
    </row>
    <row r="77" spans="1:6" x14ac:dyDescent="0.3">
      <c r="A77" s="185"/>
      <c r="B77" s="13" t="s">
        <v>1070</v>
      </c>
      <c r="C77" s="14">
        <v>12</v>
      </c>
      <c r="D77" s="14">
        <v>0</v>
      </c>
      <c r="E77" s="14">
        <v>0</v>
      </c>
      <c r="F77" s="23">
        <v>0</v>
      </c>
    </row>
    <row r="78" spans="1:6" x14ac:dyDescent="0.3">
      <c r="A78" s="185"/>
      <c r="B78" s="13" t="s">
        <v>1071</v>
      </c>
      <c r="C78" s="14">
        <v>12</v>
      </c>
      <c r="D78" s="14">
        <v>21</v>
      </c>
      <c r="E78" s="14">
        <v>3</v>
      </c>
      <c r="F78" s="23">
        <v>3</v>
      </c>
    </row>
    <row r="79" spans="1:6" x14ac:dyDescent="0.3">
      <c r="A79" s="185"/>
      <c r="B79" s="13" t="s">
        <v>1072</v>
      </c>
      <c r="C79" s="14">
        <v>471</v>
      </c>
      <c r="D79" s="14">
        <v>179</v>
      </c>
      <c r="E79" s="14">
        <v>55</v>
      </c>
      <c r="F79" s="23">
        <v>61</v>
      </c>
    </row>
    <row r="80" spans="1:6" x14ac:dyDescent="0.3">
      <c r="A80" s="185"/>
      <c r="B80" s="13" t="s">
        <v>1073</v>
      </c>
      <c r="C80" s="14">
        <v>54</v>
      </c>
      <c r="D80" s="14">
        <v>6</v>
      </c>
      <c r="E80" s="14">
        <v>10</v>
      </c>
      <c r="F80" s="23">
        <v>5</v>
      </c>
    </row>
    <row r="81" spans="1:6" x14ac:dyDescent="0.3">
      <c r="A81" s="186"/>
      <c r="B81" s="13" t="s">
        <v>1074</v>
      </c>
      <c r="C81" s="14">
        <v>14</v>
      </c>
      <c r="D81" s="14">
        <v>4</v>
      </c>
      <c r="E81" s="14">
        <v>1</v>
      </c>
      <c r="F81" s="23">
        <v>3</v>
      </c>
    </row>
    <row r="82" spans="1:6" x14ac:dyDescent="0.3">
      <c r="A82" s="199" t="s">
        <v>1075</v>
      </c>
      <c r="B82" s="200"/>
      <c r="C82" s="31">
        <v>2799</v>
      </c>
      <c r="D82" s="31">
        <v>1040</v>
      </c>
      <c r="E82" s="31">
        <v>259</v>
      </c>
      <c r="F82" s="31">
        <v>286</v>
      </c>
    </row>
    <row r="83" spans="1:6" x14ac:dyDescent="0.3">
      <c r="A83" s="184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3">
      <c r="A84" s="185"/>
      <c r="B84" s="13" t="s">
        <v>1077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3">
      <c r="A85" s="186"/>
      <c r="B85" s="13" t="s">
        <v>106</v>
      </c>
      <c r="C85" s="14">
        <v>148</v>
      </c>
      <c r="D85" s="14">
        <v>176</v>
      </c>
      <c r="E85" s="14">
        <v>69</v>
      </c>
      <c r="F85" s="23">
        <v>57</v>
      </c>
    </row>
    <row r="86" spans="1:6" x14ac:dyDescent="0.3">
      <c r="A86" s="199" t="s">
        <v>1123</v>
      </c>
      <c r="B86" s="200"/>
      <c r="C86" s="31">
        <v>148</v>
      </c>
      <c r="D86" s="31">
        <v>176</v>
      </c>
      <c r="E86" s="31">
        <v>69</v>
      </c>
      <c r="F86" s="31">
        <v>57</v>
      </c>
    </row>
  </sheetData>
  <sheetProtection algorithmName="SHA-512" hashValue="xV7JrkDFfuAl0wpvc5xbiLQbBXDlGvqz0BYFKA7LQ8pUnCIFRAcPitdofhED5Z/H9UNuIH7nbbbqhlCwZPKi4Q==" saltValue="ggRI+kTzPM1OHGst65l8u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3">
        <v>4</v>
      </c>
    </row>
    <row r="6" spans="1:3" x14ac:dyDescent="0.3">
      <c r="A6" s="12" t="s">
        <v>1127</v>
      </c>
      <c r="B6" s="17"/>
      <c r="C6" s="23">
        <v>50</v>
      </c>
    </row>
    <row r="7" spans="1:3" x14ac:dyDescent="0.3">
      <c r="A7" s="12" t="s">
        <v>1128</v>
      </c>
      <c r="B7" s="17"/>
      <c r="C7" s="23">
        <v>0</v>
      </c>
    </row>
    <row r="8" spans="1:3" x14ac:dyDescent="0.3">
      <c r="A8" s="12" t="s">
        <v>1129</v>
      </c>
      <c r="B8" s="17"/>
      <c r="C8" s="23">
        <v>0</v>
      </c>
    </row>
    <row r="9" spans="1:3" x14ac:dyDescent="0.3">
      <c r="A9" s="12" t="s">
        <v>1130</v>
      </c>
      <c r="B9" s="17"/>
      <c r="C9" s="23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3">
        <v>8</v>
      </c>
    </row>
    <row r="14" spans="1:3" x14ac:dyDescent="0.3">
      <c r="A14" s="12" t="s">
        <v>1127</v>
      </c>
      <c r="B14" s="17"/>
      <c r="C14" s="23">
        <v>59</v>
      </c>
    </row>
    <row r="15" spans="1:3" x14ac:dyDescent="0.3">
      <c r="A15" s="12" t="s">
        <v>1132</v>
      </c>
      <c r="B15" s="17"/>
      <c r="C15" s="23">
        <v>0</v>
      </c>
    </row>
    <row r="16" spans="1:3" x14ac:dyDescent="0.3">
      <c r="A16" s="12" t="s">
        <v>1129</v>
      </c>
      <c r="B16" s="17"/>
      <c r="C16" s="23">
        <v>0</v>
      </c>
    </row>
    <row r="17" spans="1:3" x14ac:dyDescent="0.3">
      <c r="A17" s="12" t="s">
        <v>1130</v>
      </c>
      <c r="B17" s="17"/>
      <c r="C17" s="23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3">
        <v>0</v>
      </c>
    </row>
    <row r="22" spans="1:3" x14ac:dyDescent="0.3">
      <c r="A22" s="12" t="s">
        <v>1134</v>
      </c>
      <c r="B22" s="17"/>
      <c r="C22" s="23">
        <v>0</v>
      </c>
    </row>
    <row r="23" spans="1:3" x14ac:dyDescent="0.3">
      <c r="A23" s="12" t="s">
        <v>1135</v>
      </c>
      <c r="B23" s="17"/>
      <c r="C23" s="23">
        <v>0</v>
      </c>
    </row>
    <row r="24" spans="1:3" x14ac:dyDescent="0.3">
      <c r="A24" s="12" t="s">
        <v>1136</v>
      </c>
      <c r="B24" s="17"/>
      <c r="C24" s="23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3">
        <v>16</v>
      </c>
    </row>
    <row r="29" spans="1:3" x14ac:dyDescent="0.3">
      <c r="A29" s="12" t="s">
        <v>1139</v>
      </c>
      <c r="B29" s="17"/>
      <c r="C29" s="23">
        <v>3</v>
      </c>
    </row>
    <row r="30" spans="1:3" x14ac:dyDescent="0.3">
      <c r="A30" s="12" t="s">
        <v>1140</v>
      </c>
      <c r="B30" s="17"/>
      <c r="C30" s="23">
        <v>4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>
        <v>0</v>
      </c>
    </row>
    <row r="35" spans="1:3" x14ac:dyDescent="0.3">
      <c r="A35" s="12" t="s">
        <v>1143</v>
      </c>
      <c r="B35" s="17"/>
      <c r="C35" s="23">
        <v>10</v>
      </c>
    </row>
    <row r="36" spans="1:3" x14ac:dyDescent="0.3">
      <c r="A36" s="12" t="s">
        <v>1144</v>
      </c>
      <c r="B36" s="17"/>
      <c r="C36" s="23">
        <v>2</v>
      </c>
    </row>
  </sheetData>
  <sheetProtection algorithmName="SHA-512" hashValue="VIz3eVLwnzBBE+iSDa3T0pr9Rm1OkTFC/YxajGyv15D9FqxGPfRU39YSFeoevokMW7E6z5/ukgNLbhanwM79Rg==" saltValue="wu/RbMZDF06DRDWnz06gN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3">
        <v>33</v>
      </c>
    </row>
    <row r="6" spans="1:3" x14ac:dyDescent="0.3">
      <c r="A6" s="12" t="s">
        <v>1148</v>
      </c>
      <c r="B6" s="17"/>
      <c r="C6" s="23">
        <v>349</v>
      </c>
    </row>
    <row r="7" spans="1:3" x14ac:dyDescent="0.3">
      <c r="A7" s="12" t="s">
        <v>1149</v>
      </c>
      <c r="B7" s="17"/>
      <c r="C7" s="23">
        <v>10</v>
      </c>
    </row>
    <row r="8" spans="1:3" x14ac:dyDescent="0.3">
      <c r="A8" s="12" t="s">
        <v>1150</v>
      </c>
      <c r="B8" s="17"/>
      <c r="C8" s="23">
        <v>12</v>
      </c>
    </row>
    <row r="9" spans="1:3" x14ac:dyDescent="0.3">
      <c r="A9" s="12" t="s">
        <v>1151</v>
      </c>
      <c r="B9" s="17"/>
      <c r="C9" s="23">
        <v>5</v>
      </c>
    </row>
    <row r="10" spans="1:3" x14ac:dyDescent="0.3">
      <c r="A10" s="12" t="s">
        <v>1152</v>
      </c>
      <c r="B10" s="17"/>
      <c r="C10" s="23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3">
        <v>49</v>
      </c>
    </row>
    <row r="15" spans="1:3" x14ac:dyDescent="0.3">
      <c r="A15" s="12" t="s">
        <v>1155</v>
      </c>
      <c r="B15" s="17"/>
      <c r="C15" s="23">
        <v>19</v>
      </c>
    </row>
    <row r="16" spans="1:3" x14ac:dyDescent="0.3">
      <c r="A16" s="12" t="s">
        <v>1156</v>
      </c>
      <c r="B16" s="17"/>
      <c r="C16" s="23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3">
        <v>9</v>
      </c>
    </row>
    <row r="21" spans="1:3" x14ac:dyDescent="0.3">
      <c r="A21" s="12" t="s">
        <v>1159</v>
      </c>
      <c r="B21" s="17"/>
      <c r="C21" s="23">
        <v>60</v>
      </c>
    </row>
    <row r="22" spans="1:3" x14ac:dyDescent="0.3">
      <c r="A22" s="12" t="s">
        <v>1160</v>
      </c>
      <c r="B22" s="17"/>
      <c r="C22" s="23">
        <v>156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>
        <v>0</v>
      </c>
    </row>
    <row r="27" spans="1:3" x14ac:dyDescent="0.3">
      <c r="A27" s="12" t="s">
        <v>1163</v>
      </c>
      <c r="B27" s="17"/>
      <c r="C27" s="23">
        <v>0</v>
      </c>
    </row>
    <row r="28" spans="1:3" x14ac:dyDescent="0.3">
      <c r="A28" s="12" t="s">
        <v>1164</v>
      </c>
      <c r="B28" s="17"/>
      <c r="C28" s="23">
        <v>0</v>
      </c>
    </row>
    <row r="29" spans="1:3" x14ac:dyDescent="0.3">
      <c r="A29" s="12" t="s">
        <v>1165</v>
      </c>
      <c r="B29" s="17"/>
      <c r="C29" s="23">
        <v>0</v>
      </c>
    </row>
    <row r="30" spans="1:3" x14ac:dyDescent="0.3">
      <c r="A30" s="12" t="s">
        <v>1166</v>
      </c>
      <c r="B30" s="17"/>
      <c r="C30" s="23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>
        <v>0</v>
      </c>
    </row>
    <row r="35" spans="1:3" x14ac:dyDescent="0.3">
      <c r="A35" s="12" t="s">
        <v>1169</v>
      </c>
      <c r="B35" s="17"/>
      <c r="C35" s="23">
        <v>0</v>
      </c>
    </row>
    <row r="36" spans="1:3" x14ac:dyDescent="0.3">
      <c r="A36" s="12" t="s">
        <v>1170</v>
      </c>
      <c r="B36" s="17"/>
      <c r="C36" s="23">
        <v>2</v>
      </c>
    </row>
    <row r="37" spans="1:3" x14ac:dyDescent="0.3">
      <c r="A37" s="12" t="s">
        <v>1088</v>
      </c>
      <c r="B37" s="17"/>
      <c r="C37" s="23">
        <v>1</v>
      </c>
    </row>
    <row r="38" spans="1:3" x14ac:dyDescent="0.3">
      <c r="A38" s="12" t="s">
        <v>1171</v>
      </c>
      <c r="B38" s="17"/>
      <c r="C38" s="23">
        <v>0</v>
      </c>
    </row>
    <row r="39" spans="1:3" x14ac:dyDescent="0.3">
      <c r="A39" s="12" t="s">
        <v>1172</v>
      </c>
      <c r="B39" s="17"/>
      <c r="C39" s="23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>
        <v>0</v>
      </c>
    </row>
    <row r="44" spans="1:3" x14ac:dyDescent="0.3">
      <c r="A44" s="12" t="s">
        <v>1169</v>
      </c>
      <c r="B44" s="17"/>
      <c r="C44" s="23">
        <v>0</v>
      </c>
    </row>
    <row r="45" spans="1:3" x14ac:dyDescent="0.3">
      <c r="A45" s="12" t="s">
        <v>1170</v>
      </c>
      <c r="B45" s="17"/>
      <c r="C45" s="23">
        <v>77</v>
      </c>
    </row>
    <row r="46" spans="1:3" x14ac:dyDescent="0.3">
      <c r="A46" s="12" t="s">
        <v>1088</v>
      </c>
      <c r="B46" s="17"/>
      <c r="C46" s="23">
        <v>1</v>
      </c>
    </row>
    <row r="47" spans="1:3" x14ac:dyDescent="0.3">
      <c r="A47" s="12" t="s">
        <v>1171</v>
      </c>
      <c r="B47" s="17"/>
      <c r="C47" s="23">
        <v>1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>
        <v>0</v>
      </c>
    </row>
    <row r="52" spans="1:3" x14ac:dyDescent="0.3">
      <c r="A52" s="12" t="s">
        <v>1169</v>
      </c>
      <c r="B52" s="17"/>
      <c r="C52" s="23">
        <v>0</v>
      </c>
    </row>
    <row r="53" spans="1:3" x14ac:dyDescent="0.3">
      <c r="A53" s="12" t="s">
        <v>1170</v>
      </c>
      <c r="B53" s="17"/>
      <c r="C53" s="23">
        <v>63</v>
      </c>
    </row>
    <row r="54" spans="1:3" x14ac:dyDescent="0.3">
      <c r="A54" s="12" t="s">
        <v>1088</v>
      </c>
      <c r="B54" s="17"/>
      <c r="C54" s="23">
        <v>1</v>
      </c>
    </row>
    <row r="55" spans="1:3" x14ac:dyDescent="0.3">
      <c r="A55" s="12" t="s">
        <v>1171</v>
      </c>
      <c r="B55" s="17"/>
      <c r="C55" s="23">
        <v>0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>
        <v>0</v>
      </c>
    </row>
    <row r="60" spans="1:3" x14ac:dyDescent="0.3">
      <c r="A60" s="12" t="s">
        <v>1169</v>
      </c>
      <c r="B60" s="17"/>
      <c r="C60" s="23">
        <v>0</v>
      </c>
    </row>
    <row r="61" spans="1:3" x14ac:dyDescent="0.3">
      <c r="A61" s="12" t="s">
        <v>1170</v>
      </c>
      <c r="B61" s="17"/>
      <c r="C61" s="23">
        <v>7</v>
      </c>
    </row>
    <row r="62" spans="1:3" x14ac:dyDescent="0.3">
      <c r="A62" s="12" t="s">
        <v>1088</v>
      </c>
      <c r="B62" s="17"/>
      <c r="C62" s="23">
        <v>0</v>
      </c>
    </row>
    <row r="63" spans="1:3" x14ac:dyDescent="0.3">
      <c r="A63" s="12" t="s">
        <v>1171</v>
      </c>
      <c r="B63" s="17"/>
      <c r="C63" s="23">
        <v>0</v>
      </c>
    </row>
  </sheetData>
  <sheetProtection algorithmName="SHA-512" hashValue="TGWIPvnAlGTHP/MyIuWEnEfYIGEH5rlStMOGPmSdML8KO992FvcbO6pOltvuLglMmKgaiPlGN7iycTgJs6xjoQ==" saltValue="Xy1msVrHM/m1TdlnS3Qx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3">
      <c r="A4" s="201" t="s">
        <v>640</v>
      </c>
      <c r="B4" s="202"/>
      <c r="C4" s="31">
        <v>1443</v>
      </c>
      <c r="D4" s="31">
        <v>1172</v>
      </c>
      <c r="E4" s="32">
        <v>0</v>
      </c>
      <c r="F4" s="31">
        <v>3785</v>
      </c>
      <c r="G4" s="31">
        <v>3342</v>
      </c>
      <c r="H4" s="31">
        <v>585</v>
      </c>
      <c r="I4" s="31">
        <v>548</v>
      </c>
      <c r="J4" s="31">
        <v>0</v>
      </c>
      <c r="K4" s="31">
        <v>0</v>
      </c>
      <c r="L4" s="31">
        <v>0</v>
      </c>
      <c r="M4" s="31">
        <v>0</v>
      </c>
      <c r="N4" s="31">
        <v>4</v>
      </c>
      <c r="O4" s="31">
        <v>8</v>
      </c>
      <c r="P4" s="31">
        <v>3517</v>
      </c>
    </row>
    <row r="5" spans="1:16" ht="40.799999999999997" x14ac:dyDescent="0.3">
      <c r="A5" s="47" t="s">
        <v>641</v>
      </c>
      <c r="B5" s="47" t="s">
        <v>642</v>
      </c>
      <c r="C5" s="14">
        <v>24</v>
      </c>
      <c r="D5" s="14">
        <v>15</v>
      </c>
      <c r="E5" s="30">
        <v>0</v>
      </c>
      <c r="F5" s="14">
        <v>10</v>
      </c>
      <c r="G5" s="14">
        <v>8</v>
      </c>
      <c r="H5" s="14">
        <v>2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2</v>
      </c>
      <c r="O5" s="14">
        <v>0</v>
      </c>
      <c r="P5" s="23">
        <v>6</v>
      </c>
    </row>
    <row r="6" spans="1:16" ht="30.6" x14ac:dyDescent="0.3">
      <c r="A6" s="47" t="s">
        <v>643</v>
      </c>
      <c r="B6" s="47" t="s">
        <v>644</v>
      </c>
      <c r="C6" s="14">
        <v>654</v>
      </c>
      <c r="D6" s="14">
        <v>515</v>
      </c>
      <c r="E6" s="30">
        <v>0</v>
      </c>
      <c r="F6" s="14">
        <v>1733</v>
      </c>
      <c r="G6" s="14">
        <v>1634</v>
      </c>
      <c r="H6" s="14">
        <v>249</v>
      </c>
      <c r="I6" s="14">
        <v>238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1</v>
      </c>
      <c r="P6" s="23">
        <v>1741</v>
      </c>
    </row>
    <row r="7" spans="1:16" ht="20.399999999999999" x14ac:dyDescent="0.3">
      <c r="A7" s="47" t="s">
        <v>645</v>
      </c>
      <c r="B7" s="47" t="s">
        <v>646</v>
      </c>
      <c r="C7" s="14">
        <v>99</v>
      </c>
      <c r="D7" s="14">
        <v>93</v>
      </c>
      <c r="E7" s="30">
        <v>0</v>
      </c>
      <c r="F7" s="14">
        <v>46</v>
      </c>
      <c r="G7" s="14">
        <v>31</v>
      </c>
      <c r="H7" s="14">
        <v>30</v>
      </c>
      <c r="I7" s="14">
        <v>33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3">
        <v>69</v>
      </c>
    </row>
    <row r="8" spans="1:16" ht="30.6" x14ac:dyDescent="0.3">
      <c r="A8" s="47" t="s">
        <v>647</v>
      </c>
      <c r="B8" s="47" t="s">
        <v>648</v>
      </c>
      <c r="C8" s="14">
        <v>5</v>
      </c>
      <c r="D8" s="14">
        <v>10</v>
      </c>
      <c r="E8" s="30">
        <v>-1</v>
      </c>
      <c r="F8" s="14">
        <v>1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ht="40.799999999999997" x14ac:dyDescent="0.3">
      <c r="A9" s="47" t="s">
        <v>649</v>
      </c>
      <c r="B9" s="47" t="s">
        <v>650</v>
      </c>
      <c r="C9" s="14">
        <v>89</v>
      </c>
      <c r="D9" s="14">
        <v>66</v>
      </c>
      <c r="E9" s="30">
        <v>0</v>
      </c>
      <c r="F9" s="14">
        <v>244</v>
      </c>
      <c r="G9" s="14">
        <v>239</v>
      </c>
      <c r="H9" s="14">
        <v>52</v>
      </c>
      <c r="I9" s="14">
        <v>48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243</v>
      </c>
    </row>
    <row r="10" spans="1:16" ht="20.399999999999999" x14ac:dyDescent="0.3">
      <c r="A10" s="47" t="s">
        <v>651</v>
      </c>
      <c r="B10" s="47" t="s">
        <v>652</v>
      </c>
      <c r="C10" s="14">
        <v>570</v>
      </c>
      <c r="D10" s="14">
        <v>470</v>
      </c>
      <c r="E10" s="30">
        <v>0</v>
      </c>
      <c r="F10" s="14">
        <v>1750</v>
      </c>
      <c r="G10" s="14">
        <v>1427</v>
      </c>
      <c r="H10" s="14">
        <v>250</v>
      </c>
      <c r="I10" s="14">
        <v>225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4</v>
      </c>
      <c r="P10" s="23">
        <v>1454</v>
      </c>
    </row>
    <row r="11" spans="1:16" ht="30.6" x14ac:dyDescent="0.3">
      <c r="A11" s="47" t="s">
        <v>653</v>
      </c>
      <c r="B11" s="47" t="s">
        <v>654</v>
      </c>
      <c r="C11" s="14">
        <v>2</v>
      </c>
      <c r="D11" s="14">
        <v>3</v>
      </c>
      <c r="E11" s="30">
        <v>-1</v>
      </c>
      <c r="F11" s="14">
        <v>1</v>
      </c>
      <c r="G11" s="14">
        <v>1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</sheetData>
  <sheetProtection algorithmName="SHA-512" hashValue="wEmuQXb0V8GZVWTYD0ssLlXoKt2Bm9cGaJ84B7MFO7JKzM7UHqdBJHe5zBzFZk9oMOn8BNv22Jc50ilrYpQe4A==" saltValue="/MLdKUkaJf8xbjS74dvlN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4</v>
      </c>
      <c r="D5" s="14">
        <v>0</v>
      </c>
      <c r="E5" s="23">
        <v>1</v>
      </c>
    </row>
    <row r="6" spans="1:5" x14ac:dyDescent="0.3">
      <c r="A6" s="22" t="s">
        <v>1180</v>
      </c>
      <c r="B6" s="17"/>
      <c r="C6" s="14">
        <v>14</v>
      </c>
      <c r="D6" s="14">
        <v>3</v>
      </c>
      <c r="E6" s="23">
        <v>8</v>
      </c>
    </row>
    <row r="7" spans="1:5" x14ac:dyDescent="0.3">
      <c r="A7" s="22" t="s">
        <v>1181</v>
      </c>
      <c r="B7" s="17"/>
      <c r="C7" s="14">
        <v>0</v>
      </c>
      <c r="D7" s="14">
        <v>0</v>
      </c>
      <c r="E7" s="23">
        <v>0</v>
      </c>
    </row>
    <row r="8" spans="1:5" x14ac:dyDescent="0.3">
      <c r="A8" s="22" t="s">
        <v>1182</v>
      </c>
      <c r="B8" s="17"/>
      <c r="C8" s="14">
        <v>11</v>
      </c>
      <c r="D8" s="14">
        <v>2</v>
      </c>
      <c r="E8" s="23">
        <v>7</v>
      </c>
    </row>
    <row r="9" spans="1:5" x14ac:dyDescent="0.3">
      <c r="A9" s="22" t="s">
        <v>610</v>
      </c>
      <c r="B9" s="17"/>
      <c r="C9" s="14">
        <v>0</v>
      </c>
      <c r="D9" s="14">
        <v>0</v>
      </c>
      <c r="E9" s="23">
        <v>0</v>
      </c>
    </row>
    <row r="10" spans="1:5" x14ac:dyDescent="0.3">
      <c r="A10" s="22" t="s">
        <v>1183</v>
      </c>
      <c r="B10" s="17"/>
      <c r="C10" s="14">
        <v>5</v>
      </c>
      <c r="D10" s="14">
        <v>1</v>
      </c>
      <c r="E10" s="23">
        <v>2</v>
      </c>
    </row>
    <row r="11" spans="1:5" x14ac:dyDescent="0.3">
      <c r="A11" s="201" t="s">
        <v>951</v>
      </c>
      <c r="B11" s="202"/>
      <c r="C11" s="31">
        <v>34</v>
      </c>
      <c r="D11" s="31">
        <v>6</v>
      </c>
      <c r="E11" s="31">
        <v>18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>
        <v>0</v>
      </c>
    </row>
    <row r="15" spans="1:5" x14ac:dyDescent="0.3">
      <c r="A15" s="22" t="s">
        <v>1186</v>
      </c>
      <c r="B15" s="17"/>
      <c r="C15" s="23">
        <v>0</v>
      </c>
    </row>
    <row r="16" spans="1:5" x14ac:dyDescent="0.3">
      <c r="A16" s="22" t="s">
        <v>1187</v>
      </c>
      <c r="B16" s="17"/>
      <c r="C16" s="23">
        <v>0</v>
      </c>
    </row>
    <row r="17" spans="1:3" x14ac:dyDescent="0.3">
      <c r="A17" s="201" t="s">
        <v>951</v>
      </c>
      <c r="B17" s="202"/>
      <c r="C17" s="31">
        <v>0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3">
        <v>0</v>
      </c>
    </row>
    <row r="22" spans="1:3" x14ac:dyDescent="0.3">
      <c r="A22" s="22" t="s">
        <v>1180</v>
      </c>
      <c r="B22" s="17"/>
      <c r="C22" s="23">
        <v>5</v>
      </c>
    </row>
    <row r="23" spans="1:3" x14ac:dyDescent="0.3">
      <c r="A23" s="22" t="s">
        <v>1181</v>
      </c>
      <c r="B23" s="17"/>
      <c r="C23" s="23">
        <v>1</v>
      </c>
    </row>
    <row r="24" spans="1:3" x14ac:dyDescent="0.3">
      <c r="A24" s="22" t="s">
        <v>1182</v>
      </c>
      <c r="B24" s="17"/>
      <c r="C24" s="23">
        <v>13</v>
      </c>
    </row>
    <row r="25" spans="1:3" x14ac:dyDescent="0.3">
      <c r="A25" s="22" t="s">
        <v>610</v>
      </c>
      <c r="B25" s="17"/>
      <c r="C25" s="23">
        <v>29</v>
      </c>
    </row>
    <row r="26" spans="1:3" x14ac:dyDescent="0.3">
      <c r="A26" s="22" t="s">
        <v>1183</v>
      </c>
      <c r="B26" s="17"/>
      <c r="C26" s="23">
        <v>25</v>
      </c>
    </row>
    <row r="27" spans="1:3" x14ac:dyDescent="0.3">
      <c r="A27" s="201" t="s">
        <v>951</v>
      </c>
      <c r="B27" s="202"/>
      <c r="C27" s="31">
        <v>73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3">
        <v>4</v>
      </c>
    </row>
    <row r="32" spans="1:3" x14ac:dyDescent="0.3">
      <c r="A32" s="22" t="s">
        <v>1024</v>
      </c>
      <c r="B32" s="17"/>
      <c r="C32" s="23">
        <v>0</v>
      </c>
    </row>
    <row r="33" spans="1:3" x14ac:dyDescent="0.3">
      <c r="A33" s="22" t="s">
        <v>1189</v>
      </c>
      <c r="B33" s="17"/>
      <c r="C33" s="23">
        <v>62</v>
      </c>
    </row>
    <row r="34" spans="1:3" x14ac:dyDescent="0.3">
      <c r="A34" s="22" t="s">
        <v>1122</v>
      </c>
      <c r="B34" s="17"/>
      <c r="C34" s="23">
        <v>0</v>
      </c>
    </row>
    <row r="35" spans="1:3" x14ac:dyDescent="0.3">
      <c r="A35" s="22" t="s">
        <v>1190</v>
      </c>
      <c r="B35" s="17"/>
      <c r="C35" s="23">
        <v>7</v>
      </c>
    </row>
    <row r="36" spans="1:3" x14ac:dyDescent="0.3">
      <c r="A36" s="22" t="s">
        <v>1026</v>
      </c>
      <c r="B36" s="17"/>
      <c r="C36" s="23">
        <v>0</v>
      </c>
    </row>
    <row r="37" spans="1:3" x14ac:dyDescent="0.3">
      <c r="A37" s="22" t="s">
        <v>1027</v>
      </c>
      <c r="B37" s="17"/>
      <c r="C37" s="23">
        <v>0</v>
      </c>
    </row>
    <row r="38" spans="1:3" x14ac:dyDescent="0.3">
      <c r="A38" s="22" t="s">
        <v>1085</v>
      </c>
      <c r="B38" s="17"/>
      <c r="C38" s="23">
        <v>0</v>
      </c>
    </row>
    <row r="39" spans="1:3" x14ac:dyDescent="0.3">
      <c r="A39" s="22" t="s">
        <v>1086</v>
      </c>
      <c r="B39" s="17"/>
      <c r="C39" s="23">
        <v>0</v>
      </c>
    </row>
    <row r="40" spans="1:3" x14ac:dyDescent="0.3">
      <c r="A40" s="201" t="s">
        <v>951</v>
      </c>
      <c r="B40" s="202"/>
      <c r="C40" s="31">
        <v>73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3">
        <v>1</v>
      </c>
    </row>
    <row r="45" spans="1:3" x14ac:dyDescent="0.3">
      <c r="A45" s="22" t="s">
        <v>1180</v>
      </c>
      <c r="B45" s="17"/>
      <c r="C45" s="23">
        <v>0</v>
      </c>
    </row>
    <row r="46" spans="1:3" x14ac:dyDescent="0.3">
      <c r="A46" s="22" t="s">
        <v>1181</v>
      </c>
      <c r="B46" s="17"/>
      <c r="C46" s="23">
        <v>0</v>
      </c>
    </row>
    <row r="47" spans="1:3" x14ac:dyDescent="0.3">
      <c r="A47" s="22" t="s">
        <v>1182</v>
      </c>
      <c r="B47" s="17"/>
      <c r="C47" s="23">
        <v>4</v>
      </c>
    </row>
    <row r="48" spans="1:3" x14ac:dyDescent="0.3">
      <c r="A48" s="22" t="s">
        <v>610</v>
      </c>
      <c r="B48" s="17"/>
      <c r="C48" s="23">
        <v>2</v>
      </c>
    </row>
    <row r="49" spans="1:3" x14ac:dyDescent="0.3">
      <c r="A49" s="22" t="s">
        <v>1183</v>
      </c>
      <c r="B49" s="17"/>
      <c r="C49" s="23">
        <v>8</v>
      </c>
    </row>
    <row r="50" spans="1:3" x14ac:dyDescent="0.3">
      <c r="A50" s="201" t="s">
        <v>951</v>
      </c>
      <c r="B50" s="202"/>
      <c r="C50" s="31">
        <v>15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4" t="s">
        <v>1179</v>
      </c>
      <c r="B53" s="13" t="s">
        <v>76</v>
      </c>
      <c r="C53" s="23">
        <v>0</v>
      </c>
    </row>
    <row r="54" spans="1:3" x14ac:dyDescent="0.3">
      <c r="A54" s="186"/>
      <c r="B54" s="13" t="s">
        <v>77</v>
      </c>
      <c r="C54" s="23">
        <v>0</v>
      </c>
    </row>
    <row r="55" spans="1:3" x14ac:dyDescent="0.3">
      <c r="A55" s="184" t="s">
        <v>1180</v>
      </c>
      <c r="B55" s="13" t="s">
        <v>76</v>
      </c>
      <c r="C55" s="23">
        <v>2</v>
      </c>
    </row>
    <row r="56" spans="1:3" x14ac:dyDescent="0.3">
      <c r="A56" s="186"/>
      <c r="B56" s="13" t="s">
        <v>77</v>
      </c>
      <c r="C56" s="23">
        <v>0</v>
      </c>
    </row>
    <row r="57" spans="1:3" x14ac:dyDescent="0.3">
      <c r="A57" s="184" t="s">
        <v>1181</v>
      </c>
      <c r="B57" s="13" t="s">
        <v>76</v>
      </c>
      <c r="C57" s="23">
        <v>0</v>
      </c>
    </row>
    <row r="58" spans="1:3" x14ac:dyDescent="0.3">
      <c r="A58" s="186"/>
      <c r="B58" s="13" t="s">
        <v>77</v>
      </c>
      <c r="C58" s="23">
        <v>0</v>
      </c>
    </row>
    <row r="59" spans="1:3" x14ac:dyDescent="0.3">
      <c r="A59" s="184" t="s">
        <v>1182</v>
      </c>
      <c r="B59" s="13" t="s">
        <v>76</v>
      </c>
      <c r="C59" s="23">
        <v>3</v>
      </c>
    </row>
    <row r="60" spans="1:3" x14ac:dyDescent="0.3">
      <c r="A60" s="186"/>
      <c r="B60" s="13" t="s">
        <v>77</v>
      </c>
      <c r="C60" s="23">
        <v>0</v>
      </c>
    </row>
    <row r="61" spans="1:3" x14ac:dyDescent="0.3">
      <c r="A61" s="184" t="s">
        <v>610</v>
      </c>
      <c r="B61" s="13" t="s">
        <v>76</v>
      </c>
      <c r="C61" s="23">
        <v>1</v>
      </c>
    </row>
    <row r="62" spans="1:3" x14ac:dyDescent="0.3">
      <c r="A62" s="186"/>
      <c r="B62" s="13" t="s">
        <v>77</v>
      </c>
      <c r="C62" s="23">
        <v>0</v>
      </c>
    </row>
    <row r="63" spans="1:3" x14ac:dyDescent="0.3">
      <c r="A63" s="184" t="s">
        <v>1183</v>
      </c>
      <c r="B63" s="13" t="s">
        <v>76</v>
      </c>
      <c r="C63" s="23">
        <v>3</v>
      </c>
    </row>
    <row r="64" spans="1:3" x14ac:dyDescent="0.3">
      <c r="A64" s="186"/>
      <c r="B64" s="13" t="s">
        <v>77</v>
      </c>
      <c r="C64" s="23">
        <v>0</v>
      </c>
    </row>
    <row r="65" spans="1:3" x14ac:dyDescent="0.3">
      <c r="A65" s="201" t="s">
        <v>951</v>
      </c>
      <c r="B65" s="202"/>
      <c r="C65" s="31">
        <v>9</v>
      </c>
    </row>
  </sheetData>
  <sheetProtection algorithmName="SHA-512" hashValue="tIaBQr6IFxnhTEw+CIhhE4V14a8b9XhbgsNDVUzd+ehrSAx/aMR1V0xFZuClD7KtG2UELEKqZHyfpOEYA8+U7w==" saltValue="0YdmXFw1GT7Dj6QXikY6D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>
      <selection activeCell="A24" sqref="A24"/>
    </sheetView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3" t="s">
        <v>1193</v>
      </c>
    </row>
    <row r="3" spans="1:6" x14ac:dyDescent="0.3">
      <c r="A3" s="34" t="s">
        <v>1194</v>
      </c>
    </row>
    <row r="4" spans="1:6" ht="30.6" x14ac:dyDescent="0.3">
      <c r="A4" s="35" t="s">
        <v>9</v>
      </c>
      <c r="B4" s="35" t="s">
        <v>10</v>
      </c>
      <c r="C4" s="41" t="s">
        <v>1195</v>
      </c>
      <c r="D4" s="41" t="s">
        <v>60</v>
      </c>
      <c r="E4" s="41" t="s">
        <v>1032</v>
      </c>
      <c r="F4" s="41" t="s">
        <v>1196</v>
      </c>
    </row>
    <row r="5" spans="1:6" ht="20.399999999999999" x14ac:dyDescent="0.3">
      <c r="A5" s="193" t="s">
        <v>1197</v>
      </c>
      <c r="B5" s="38" t="s">
        <v>1198</v>
      </c>
      <c r="C5" s="44">
        <v>53</v>
      </c>
      <c r="D5" s="44">
        <v>39</v>
      </c>
      <c r="E5" s="44">
        <v>30</v>
      </c>
      <c r="F5" s="39">
        <v>0</v>
      </c>
    </row>
    <row r="6" spans="1:6" x14ac:dyDescent="0.3">
      <c r="A6" s="195"/>
      <c r="B6" s="38" t="s">
        <v>1199</v>
      </c>
      <c r="C6" s="44">
        <v>0</v>
      </c>
      <c r="D6" s="44">
        <v>0</v>
      </c>
      <c r="E6" s="44">
        <v>0</v>
      </c>
      <c r="F6" s="39">
        <v>0</v>
      </c>
    </row>
    <row r="7" spans="1:6" x14ac:dyDescent="0.3">
      <c r="A7" s="37" t="s">
        <v>1200</v>
      </c>
      <c r="B7" s="38" t="s">
        <v>1201</v>
      </c>
      <c r="C7" s="44">
        <v>0</v>
      </c>
      <c r="D7" s="44">
        <v>0</v>
      </c>
      <c r="E7" s="44">
        <v>0</v>
      </c>
      <c r="F7" s="39">
        <v>0</v>
      </c>
    </row>
    <row r="8" spans="1:6" ht="20.399999999999999" x14ac:dyDescent="0.3">
      <c r="A8" s="193" t="s">
        <v>1202</v>
      </c>
      <c r="B8" s="38" t="s">
        <v>1203</v>
      </c>
      <c r="C8" s="44">
        <v>17</v>
      </c>
      <c r="D8" s="44">
        <v>4</v>
      </c>
      <c r="E8" s="44">
        <v>0</v>
      </c>
      <c r="F8" s="39">
        <v>0</v>
      </c>
    </row>
    <row r="9" spans="1:6" x14ac:dyDescent="0.3">
      <c r="A9" s="194"/>
      <c r="B9" s="38" t="s">
        <v>1204</v>
      </c>
      <c r="C9" s="44">
        <v>2</v>
      </c>
      <c r="D9" s="44">
        <v>0</v>
      </c>
      <c r="E9" s="44">
        <v>0</v>
      </c>
      <c r="F9" s="39">
        <v>0</v>
      </c>
    </row>
    <row r="10" spans="1:6" ht="20.399999999999999" x14ac:dyDescent="0.3">
      <c r="A10" s="195"/>
      <c r="B10" s="38" t="s">
        <v>1205</v>
      </c>
      <c r="C10" s="44">
        <v>0</v>
      </c>
      <c r="D10" s="44">
        <v>0</v>
      </c>
      <c r="E10" s="44">
        <v>0</v>
      </c>
      <c r="F10" s="39">
        <v>0</v>
      </c>
    </row>
    <row r="11" spans="1:6" ht="20.399999999999999" x14ac:dyDescent="0.3">
      <c r="A11" s="193" t="s">
        <v>1206</v>
      </c>
      <c r="B11" s="38" t="s">
        <v>1207</v>
      </c>
      <c r="C11" s="44">
        <v>3</v>
      </c>
      <c r="D11" s="44">
        <v>0</v>
      </c>
      <c r="E11" s="44">
        <v>0</v>
      </c>
      <c r="F11" s="39">
        <v>0</v>
      </c>
    </row>
    <row r="12" spans="1:6" x14ac:dyDescent="0.3">
      <c r="A12" s="194"/>
      <c r="B12" s="38" t="s">
        <v>1208</v>
      </c>
      <c r="C12" s="44">
        <v>0</v>
      </c>
      <c r="D12" s="44">
        <v>1</v>
      </c>
      <c r="E12" s="44">
        <v>0</v>
      </c>
      <c r="F12" s="39">
        <v>0</v>
      </c>
    </row>
    <row r="13" spans="1:6" ht="20.399999999999999" x14ac:dyDescent="0.3">
      <c r="A13" s="195"/>
      <c r="B13" s="38" t="s">
        <v>1209</v>
      </c>
      <c r="C13" s="44">
        <v>0</v>
      </c>
      <c r="D13" s="44">
        <v>2</v>
      </c>
      <c r="E13" s="44">
        <v>0</v>
      </c>
      <c r="F13" s="39">
        <v>0</v>
      </c>
    </row>
    <row r="14" spans="1:6" ht="20.399999999999999" x14ac:dyDescent="0.3">
      <c r="A14" s="37" t="s">
        <v>1210</v>
      </c>
      <c r="B14" s="38" t="s">
        <v>1211</v>
      </c>
      <c r="C14" s="44">
        <v>0</v>
      </c>
      <c r="D14" s="44">
        <v>0</v>
      </c>
      <c r="E14" s="44">
        <v>0</v>
      </c>
      <c r="F14" s="39">
        <v>0</v>
      </c>
    </row>
    <row r="15" spans="1:6" x14ac:dyDescent="0.3">
      <c r="A15" s="193" t="s">
        <v>1212</v>
      </c>
      <c r="B15" s="38" t="s">
        <v>1213</v>
      </c>
      <c r="C15" s="44">
        <v>152</v>
      </c>
      <c r="D15" s="44">
        <v>21</v>
      </c>
      <c r="E15" s="44">
        <v>5</v>
      </c>
      <c r="F15" s="39">
        <v>0</v>
      </c>
    </row>
    <row r="16" spans="1:6" x14ac:dyDescent="0.3">
      <c r="A16" s="194"/>
      <c r="B16" s="38" t="s">
        <v>1214</v>
      </c>
      <c r="C16" s="44">
        <v>0</v>
      </c>
      <c r="D16" s="44">
        <v>0</v>
      </c>
      <c r="E16" s="44">
        <v>0</v>
      </c>
      <c r="F16" s="39">
        <v>0</v>
      </c>
    </row>
    <row r="17" spans="1:6" ht="20.399999999999999" x14ac:dyDescent="0.3">
      <c r="A17" s="194"/>
      <c r="B17" s="38" t="s">
        <v>1215</v>
      </c>
      <c r="C17" s="44">
        <v>0</v>
      </c>
      <c r="D17" s="44">
        <v>0</v>
      </c>
      <c r="E17" s="44">
        <v>0</v>
      </c>
      <c r="F17" s="39">
        <v>0</v>
      </c>
    </row>
    <row r="18" spans="1:6" x14ac:dyDescent="0.3">
      <c r="A18" s="194"/>
      <c r="B18" s="38" t="s">
        <v>1216</v>
      </c>
      <c r="C18" s="44">
        <v>3</v>
      </c>
      <c r="D18" s="44">
        <v>0</v>
      </c>
      <c r="E18" s="44">
        <v>0</v>
      </c>
      <c r="F18" s="39">
        <v>0</v>
      </c>
    </row>
    <row r="19" spans="1:6" ht="20.399999999999999" x14ac:dyDescent="0.3">
      <c r="A19" s="195"/>
      <c r="B19" s="38" t="s">
        <v>1217</v>
      </c>
      <c r="C19" s="44">
        <v>0</v>
      </c>
      <c r="D19" s="44">
        <v>0</v>
      </c>
      <c r="E19" s="44">
        <v>0</v>
      </c>
      <c r="F19" s="39">
        <v>0</v>
      </c>
    </row>
    <row r="20" spans="1:6" x14ac:dyDescent="0.3">
      <c r="A20" s="37" t="s">
        <v>1218</v>
      </c>
      <c r="B20" s="38" t="s">
        <v>1219</v>
      </c>
      <c r="C20" s="44">
        <v>0</v>
      </c>
      <c r="D20" s="44">
        <v>0</v>
      </c>
      <c r="E20" s="44">
        <v>0</v>
      </c>
      <c r="F20" s="39">
        <v>0</v>
      </c>
    </row>
    <row r="21" spans="1:6" ht="20.399999999999999" x14ac:dyDescent="0.3">
      <c r="A21" s="37" t="s">
        <v>1220</v>
      </c>
      <c r="B21" s="38" t="s">
        <v>1221</v>
      </c>
      <c r="C21" s="44">
        <v>1</v>
      </c>
      <c r="D21" s="44">
        <v>0</v>
      </c>
      <c r="E21" s="44">
        <v>0</v>
      </c>
      <c r="F21" s="39">
        <v>4</v>
      </c>
    </row>
    <row r="22" spans="1:6" x14ac:dyDescent="0.3">
      <c r="A22" s="191" t="s">
        <v>951</v>
      </c>
      <c r="B22" s="192"/>
      <c r="C22" s="45">
        <v>231</v>
      </c>
      <c r="D22" s="45">
        <v>67</v>
      </c>
      <c r="E22" s="45">
        <v>35</v>
      </c>
      <c r="F22" s="45">
        <v>4</v>
      </c>
    </row>
    <row r="23" spans="1:6" x14ac:dyDescent="0.3">
      <c r="A23" s="34" t="s">
        <v>1054</v>
      </c>
    </row>
    <row r="24" spans="1:6" x14ac:dyDescent="0.3">
      <c r="A24" s="35" t="s">
        <v>9</v>
      </c>
      <c r="B24" s="35" t="s">
        <v>10</v>
      </c>
      <c r="C24" s="36" t="s">
        <v>2</v>
      </c>
    </row>
    <row r="25" spans="1:6" x14ac:dyDescent="0.3">
      <c r="A25" s="42" t="s">
        <v>99</v>
      </c>
      <c r="B25" s="17"/>
      <c r="C25" s="39">
        <v>4</v>
      </c>
    </row>
    <row r="26" spans="1:6" x14ac:dyDescent="0.3">
      <c r="A26" s="42" t="s">
        <v>109</v>
      </c>
      <c r="B26" s="17"/>
      <c r="C26" s="39">
        <v>3</v>
      </c>
    </row>
    <row r="27" spans="1:6" x14ac:dyDescent="0.3">
      <c r="A27" s="42" t="s">
        <v>1055</v>
      </c>
      <c r="B27" s="17"/>
      <c r="C27" s="39">
        <v>1</v>
      </c>
    </row>
    <row r="28" spans="1:6" x14ac:dyDescent="0.3">
      <c r="A28" s="191" t="s">
        <v>951</v>
      </c>
      <c r="B28" s="192"/>
      <c r="C28" s="45">
        <v>8</v>
      </c>
    </row>
    <row r="29" spans="1:6" x14ac:dyDescent="0.3">
      <c r="A29" s="16"/>
    </row>
    <row r="30" spans="1:6" x14ac:dyDescent="0.3">
      <c r="A30" s="34" t="s">
        <v>1222</v>
      </c>
    </row>
    <row r="31" spans="1:6" x14ac:dyDescent="0.3">
      <c r="A31" s="35" t="s">
        <v>9</v>
      </c>
      <c r="B31" s="35" t="s">
        <v>10</v>
      </c>
      <c r="C31" s="36" t="s">
        <v>2</v>
      </c>
    </row>
    <row r="32" spans="1:6" x14ac:dyDescent="0.3">
      <c r="A32" s="42" t="s">
        <v>1223</v>
      </c>
      <c r="B32" s="17"/>
      <c r="C32" s="39">
        <v>5</v>
      </c>
    </row>
    <row r="33" spans="1:3" x14ac:dyDescent="0.3">
      <c r="A33" s="42" t="s">
        <v>1224</v>
      </c>
      <c r="B33" s="17"/>
      <c r="C33" s="39">
        <v>10</v>
      </c>
    </row>
    <row r="34" spans="1:3" x14ac:dyDescent="0.3">
      <c r="A34" s="42" t="s">
        <v>77</v>
      </c>
      <c r="B34" s="17"/>
      <c r="C34" s="39">
        <v>20</v>
      </c>
    </row>
    <row r="35" spans="1:3" x14ac:dyDescent="0.3">
      <c r="A35" s="191" t="s">
        <v>951</v>
      </c>
      <c r="B35" s="192"/>
      <c r="C35" s="45">
        <v>35</v>
      </c>
    </row>
    <row r="36" spans="1:3" x14ac:dyDescent="0.3">
      <c r="A36" s="16"/>
    </row>
    <row r="37" spans="1:3" x14ac:dyDescent="0.3">
      <c r="A37" s="34" t="s">
        <v>1225</v>
      </c>
    </row>
    <row r="38" spans="1:3" x14ac:dyDescent="0.3">
      <c r="A38" s="35" t="s">
        <v>9</v>
      </c>
      <c r="B38" s="35" t="s">
        <v>10</v>
      </c>
      <c r="C38" s="36" t="s">
        <v>2</v>
      </c>
    </row>
    <row r="39" spans="1:3" x14ac:dyDescent="0.3">
      <c r="A39" s="42" t="s">
        <v>1226</v>
      </c>
      <c r="B39" s="17"/>
      <c r="C39" s="39">
        <v>67</v>
      </c>
    </row>
    <row r="40" spans="1:3" x14ac:dyDescent="0.3">
      <c r="A40" s="42" t="s">
        <v>1227</v>
      </c>
      <c r="B40" s="17"/>
      <c r="C40" s="39">
        <v>15</v>
      </c>
    </row>
    <row r="41" spans="1:3" x14ac:dyDescent="0.3">
      <c r="A41" s="191" t="s">
        <v>951</v>
      </c>
      <c r="B41" s="192"/>
      <c r="C41" s="45">
        <v>82</v>
      </c>
    </row>
    <row r="42" spans="1:3" ht="15.9" customHeight="1" x14ac:dyDescent="0.3"/>
  </sheetData>
  <sheetProtection algorithmName="SHA-512" hashValue="8mnubVJwoyFCo5jC0XUW+r9EcxGIlxye/k2eW5QmvtZFAzqS4QQ6qTRqWYWGowzEQlrpkpHMNyunUlvfV65H0A==" saltValue="wlGV7WmvxTY8IcauGKrbB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7" t="s">
        <v>1230</v>
      </c>
      <c r="B5" s="13" t="s">
        <v>1231</v>
      </c>
      <c r="C5" s="14">
        <v>714</v>
      </c>
      <c r="D5" s="14">
        <v>569</v>
      </c>
      <c r="E5" s="15">
        <v>0.254833040421793</v>
      </c>
    </row>
    <row r="6" spans="1:5" x14ac:dyDescent="0.3">
      <c r="A6" s="178"/>
      <c r="B6" s="13" t="s">
        <v>1232</v>
      </c>
      <c r="C6" s="14">
        <v>9</v>
      </c>
      <c r="D6" s="14">
        <v>33</v>
      </c>
      <c r="E6" s="15">
        <v>-0.72727272727272696</v>
      </c>
    </row>
    <row r="7" spans="1:5" x14ac:dyDescent="0.3">
      <c r="A7" s="179"/>
      <c r="B7" s="13" t="s">
        <v>1233</v>
      </c>
      <c r="C7" s="14">
        <v>115</v>
      </c>
      <c r="D7" s="14">
        <v>128</v>
      </c>
      <c r="E7" s="15">
        <v>-0.1015625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6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7" t="s">
        <v>1235</v>
      </c>
      <c r="B11" s="13" t="s">
        <v>1236</v>
      </c>
      <c r="C11" s="14">
        <v>225</v>
      </c>
      <c r="D11" s="14">
        <v>64</v>
      </c>
      <c r="E11" s="15">
        <v>2.515625</v>
      </c>
    </row>
    <row r="12" spans="1:5" x14ac:dyDescent="0.3">
      <c r="A12" s="178"/>
      <c r="B12" s="13" t="s">
        <v>1237</v>
      </c>
      <c r="C12" s="14">
        <v>45</v>
      </c>
      <c r="D12" s="14">
        <v>39</v>
      </c>
      <c r="E12" s="15">
        <v>0.15384615384615399</v>
      </c>
    </row>
    <row r="13" spans="1:5" x14ac:dyDescent="0.3">
      <c r="A13" s="178"/>
      <c r="B13" s="13" t="s">
        <v>1238</v>
      </c>
      <c r="C13" s="14">
        <v>115</v>
      </c>
      <c r="D13" s="14">
        <v>128</v>
      </c>
      <c r="E13" s="15">
        <v>-0.1015625</v>
      </c>
    </row>
    <row r="14" spans="1:5" x14ac:dyDescent="0.3">
      <c r="A14" s="178"/>
      <c r="B14" s="13" t="s">
        <v>1239</v>
      </c>
      <c r="C14" s="14">
        <v>341</v>
      </c>
      <c r="D14" s="14">
        <v>137</v>
      </c>
      <c r="E14" s="15">
        <v>1.48905109489051</v>
      </c>
    </row>
    <row r="15" spans="1:5" x14ac:dyDescent="0.3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8"/>
      <c r="B16" s="13" t="s">
        <v>1241</v>
      </c>
      <c r="C16" s="14">
        <v>1</v>
      </c>
      <c r="D16" s="14">
        <v>0</v>
      </c>
      <c r="E16" s="15">
        <v>1</v>
      </c>
    </row>
    <row r="17" spans="1:5" x14ac:dyDescent="0.3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79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6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8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3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6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7" t="s">
        <v>1251</v>
      </c>
      <c r="B30" s="13" t="s">
        <v>1252</v>
      </c>
      <c r="C30" s="14">
        <v>69</v>
      </c>
      <c r="D30" s="14">
        <v>34</v>
      </c>
      <c r="E30" s="15">
        <v>1.02941176470588</v>
      </c>
    </row>
    <row r="31" spans="1:5" x14ac:dyDescent="0.3">
      <c r="A31" s="178"/>
      <c r="B31" s="13" t="s">
        <v>1253</v>
      </c>
      <c r="C31" s="14">
        <v>60</v>
      </c>
      <c r="D31" s="14">
        <v>18</v>
      </c>
      <c r="E31" s="15">
        <v>2.3333333333333299</v>
      </c>
    </row>
    <row r="32" spans="1:5" x14ac:dyDescent="0.3">
      <c r="A32" s="179"/>
      <c r="B32" s="13" t="s">
        <v>1254</v>
      </c>
      <c r="C32" s="14">
        <v>9</v>
      </c>
      <c r="D32" s="14">
        <v>16</v>
      </c>
      <c r="E32" s="15">
        <v>-0.4375</v>
      </c>
    </row>
  </sheetData>
  <sheetProtection algorithmName="SHA-512" hashValue="Y3Bi/3ZEtUx90RzGIzj91Jws67O11XPArHy33j7iilE7H1y7/h/6+MfADz/mmI0LEpHWHdzrLzIepMhkCKYJvw==" saltValue="JkYynSBiXJ3okedKkEP+J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7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8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78"/>
      <c r="B8" s="13" t="s">
        <v>1261</v>
      </c>
      <c r="C8" s="14">
        <v>0</v>
      </c>
      <c r="D8" s="14">
        <v>0</v>
      </c>
      <c r="E8" s="15">
        <v>0</v>
      </c>
    </row>
    <row r="9" spans="1:5" x14ac:dyDescent="0.3">
      <c r="A9" s="178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78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8"/>
      <c r="B11" s="13" t="s">
        <v>1264</v>
      </c>
      <c r="C11" s="14">
        <v>2</v>
      </c>
      <c r="D11" s="14">
        <v>0</v>
      </c>
      <c r="E11" s="15">
        <v>2</v>
      </c>
    </row>
    <row r="12" spans="1:5" x14ac:dyDescent="0.3">
      <c r="A12" s="178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78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8"/>
      <c r="B14" s="13" t="s">
        <v>1267</v>
      </c>
      <c r="C14" s="14">
        <v>15</v>
      </c>
      <c r="D14" s="14">
        <v>0</v>
      </c>
      <c r="E14" s="15">
        <v>15</v>
      </c>
    </row>
    <row r="15" spans="1:5" x14ac:dyDescent="0.3">
      <c r="A15" s="178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106</v>
      </c>
      <c r="C16" s="14">
        <v>4</v>
      </c>
      <c r="D16" s="14">
        <v>0</v>
      </c>
      <c r="E16" s="15">
        <v>4</v>
      </c>
    </row>
  </sheetData>
  <sheetProtection algorithmName="SHA-512" hashValue="RPriC5mxvbhz+/EojoeP5LXEicI3sNY6CY98zjCpvc5tt2lwhXQExrnW5Akt7hS84TNBYJ0TXPYDEDgjlmOOHw==" saltValue="y8kvnGklRlVUTPfYdTV8z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>
      <selection activeCell="A8" sqref="A8:A259"/>
    </sheetView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7" t="s">
        <v>1280</v>
      </c>
      <c r="B4" s="51" t="s">
        <v>1281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1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8"/>
      <c r="B5" s="51" t="s">
        <v>1023</v>
      </c>
      <c r="C5" s="52">
        <v>14</v>
      </c>
      <c r="D5" s="52">
        <v>0</v>
      </c>
      <c r="E5" s="52">
        <v>45</v>
      </c>
      <c r="F5" s="52">
        <v>21</v>
      </c>
      <c r="G5" s="52">
        <v>0</v>
      </c>
      <c r="H5" s="52">
        <v>70</v>
      </c>
      <c r="I5" s="52">
        <v>0</v>
      </c>
      <c r="J5" s="52">
        <v>1</v>
      </c>
      <c r="K5" s="52">
        <v>0</v>
      </c>
      <c r="L5" s="53">
        <v>1</v>
      </c>
    </row>
    <row r="6" spans="1:12" x14ac:dyDescent="0.3">
      <c r="A6" s="178"/>
      <c r="B6" s="51" t="s">
        <v>1282</v>
      </c>
      <c r="C6" s="52">
        <v>0</v>
      </c>
      <c r="D6" s="52">
        <v>0</v>
      </c>
      <c r="E6" s="52">
        <v>2</v>
      </c>
      <c r="F6" s="52">
        <v>0</v>
      </c>
      <c r="G6" s="52">
        <v>0</v>
      </c>
      <c r="H6" s="52">
        <v>4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179"/>
      <c r="B7" s="51" t="s">
        <v>1283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2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7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8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8"/>
      <c r="B10" s="51" t="s">
        <v>1287</v>
      </c>
      <c r="C10" s="52">
        <v>4</v>
      </c>
      <c r="D10" s="52">
        <v>0</v>
      </c>
      <c r="E10" s="52">
        <v>9</v>
      </c>
      <c r="F10" s="52">
        <v>1</v>
      </c>
      <c r="G10" s="52">
        <v>0</v>
      </c>
      <c r="H10" s="52">
        <v>7</v>
      </c>
      <c r="I10" s="52">
        <v>0</v>
      </c>
      <c r="J10" s="52">
        <v>1</v>
      </c>
      <c r="K10" s="52">
        <v>0</v>
      </c>
      <c r="L10" s="53">
        <v>0</v>
      </c>
    </row>
    <row r="11" spans="1:12" x14ac:dyDescent="0.3">
      <c r="A11" s="178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8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8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8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8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8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8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8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8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8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8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8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8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8"/>
      <c r="B24" s="51" t="s">
        <v>1301</v>
      </c>
      <c r="C24" s="52">
        <v>0</v>
      </c>
      <c r="D24" s="52">
        <v>0</v>
      </c>
      <c r="E24" s="52">
        <v>10</v>
      </c>
      <c r="F24" s="52">
        <v>0</v>
      </c>
      <c r="G24" s="52">
        <v>0</v>
      </c>
      <c r="H24" s="52">
        <v>2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3">
      <c r="A25" s="178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8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8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8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8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8"/>
      <c r="B30" s="51" t="s">
        <v>1307</v>
      </c>
      <c r="C30" s="52">
        <v>1</v>
      </c>
      <c r="D30" s="52">
        <v>0</v>
      </c>
      <c r="E30" s="52">
        <v>0</v>
      </c>
      <c r="F30" s="52">
        <v>0</v>
      </c>
      <c r="G30" s="52">
        <v>0</v>
      </c>
      <c r="H30" s="52">
        <v>2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3">
      <c r="A31" s="178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8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8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8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8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8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8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8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8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8"/>
      <c r="B40" s="51" t="s">
        <v>1317</v>
      </c>
      <c r="C40" s="52">
        <v>0</v>
      </c>
      <c r="D40" s="52">
        <v>0</v>
      </c>
      <c r="E40" s="52">
        <v>1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8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8"/>
      <c r="B42" s="51" t="s">
        <v>1319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1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8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8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8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8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8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8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8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8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8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8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8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8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8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8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8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8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178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8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8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8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178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8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8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8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8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8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8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8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8"/>
      <c r="B71" s="51" t="s">
        <v>1348</v>
      </c>
      <c r="C71" s="52">
        <v>0</v>
      </c>
      <c r="D71" s="52">
        <v>0</v>
      </c>
      <c r="E71" s="52">
        <v>2</v>
      </c>
      <c r="F71" s="52">
        <v>0</v>
      </c>
      <c r="G71" s="52">
        <v>0</v>
      </c>
      <c r="H71" s="52">
        <v>2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8"/>
      <c r="B72" s="51" t="s">
        <v>1349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178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8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8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8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8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8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8"/>
      <c r="B79" s="51" t="s">
        <v>1356</v>
      </c>
      <c r="C79" s="52">
        <v>1</v>
      </c>
      <c r="D79" s="52">
        <v>0</v>
      </c>
      <c r="E79" s="52">
        <v>0</v>
      </c>
      <c r="F79" s="52">
        <v>0</v>
      </c>
      <c r="G79" s="52">
        <v>0</v>
      </c>
      <c r="H79" s="52">
        <v>2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8"/>
      <c r="B80" s="51" t="s">
        <v>1357</v>
      </c>
      <c r="C80" s="52">
        <v>0</v>
      </c>
      <c r="D80" s="52">
        <v>0</v>
      </c>
      <c r="E80" s="52">
        <v>7</v>
      </c>
      <c r="F80" s="52">
        <v>14</v>
      </c>
      <c r="G80" s="52">
        <v>0</v>
      </c>
      <c r="H80" s="52">
        <v>23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3">
      <c r="A81" s="178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8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8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8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8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8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8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8"/>
      <c r="B88" s="51" t="s">
        <v>1365</v>
      </c>
      <c r="C88" s="52">
        <v>0</v>
      </c>
      <c r="D88" s="52">
        <v>0</v>
      </c>
      <c r="E88" s="52">
        <v>1</v>
      </c>
      <c r="F88" s="52">
        <v>0</v>
      </c>
      <c r="G88" s="52">
        <v>0</v>
      </c>
      <c r="H88" s="52">
        <v>1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8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8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8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8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8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8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8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8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8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8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8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8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8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8"/>
      <c r="B102" s="51" t="s">
        <v>1379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1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8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8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8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8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8"/>
      <c r="B107" s="51" t="s">
        <v>1384</v>
      </c>
      <c r="C107" s="52">
        <v>0</v>
      </c>
      <c r="D107" s="52">
        <v>0</v>
      </c>
      <c r="E107" s="52">
        <v>1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8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8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8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8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8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8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8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8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8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8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8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8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8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8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8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8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8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8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8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8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8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8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2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3">
      <c r="A130" s="178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8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8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8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8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8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8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8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8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8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8"/>
      <c r="B140" s="51" t="s">
        <v>1417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1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8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8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8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8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8"/>
      <c r="B145" s="51" t="s">
        <v>1422</v>
      </c>
      <c r="C145" s="52">
        <v>0</v>
      </c>
      <c r="D145" s="52">
        <v>0</v>
      </c>
      <c r="E145" s="52">
        <v>0</v>
      </c>
      <c r="F145" s="52">
        <v>1</v>
      </c>
      <c r="G145" s="52">
        <v>0</v>
      </c>
      <c r="H145" s="52">
        <v>1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8"/>
      <c r="B146" s="51" t="s">
        <v>1423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178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8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8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8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8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8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8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8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8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8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8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8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8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8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8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8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8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8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8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8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8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8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8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8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8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8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8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8"/>
      <c r="B174" s="51" t="s">
        <v>1451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8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8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8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8"/>
      <c r="B178" s="51" t="s">
        <v>1455</v>
      </c>
      <c r="C178" s="52">
        <v>0</v>
      </c>
      <c r="D178" s="52">
        <v>0</v>
      </c>
      <c r="E178" s="52">
        <v>2</v>
      </c>
      <c r="F178" s="52">
        <v>2</v>
      </c>
      <c r="G178" s="52">
        <v>0</v>
      </c>
      <c r="H178" s="52">
        <v>2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3">
      <c r="A179" s="178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8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8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8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8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8"/>
      <c r="B184" s="51" t="s">
        <v>1461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178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8"/>
      <c r="B186" s="51" t="s">
        <v>1463</v>
      </c>
      <c r="C186" s="52">
        <v>2</v>
      </c>
      <c r="D186" s="52">
        <v>0</v>
      </c>
      <c r="E186" s="52">
        <v>0</v>
      </c>
      <c r="F186" s="52">
        <v>1</v>
      </c>
      <c r="G186" s="52">
        <v>0</v>
      </c>
      <c r="H186" s="52">
        <v>10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3">
      <c r="A187" s="178"/>
      <c r="B187" s="51" t="s">
        <v>1464</v>
      </c>
      <c r="C187" s="52">
        <v>2</v>
      </c>
      <c r="D187" s="52">
        <v>0</v>
      </c>
      <c r="E187" s="52">
        <v>6</v>
      </c>
      <c r="F187" s="52">
        <v>0</v>
      </c>
      <c r="G187" s="52">
        <v>0</v>
      </c>
      <c r="H187" s="52">
        <v>6</v>
      </c>
      <c r="I187" s="52">
        <v>0</v>
      </c>
      <c r="J187" s="52">
        <v>0</v>
      </c>
      <c r="K187" s="52">
        <v>0</v>
      </c>
      <c r="L187" s="53">
        <v>1</v>
      </c>
    </row>
    <row r="188" spans="1:12" x14ac:dyDescent="0.3">
      <c r="A188" s="178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8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8"/>
      <c r="B190" s="51" t="s">
        <v>1467</v>
      </c>
      <c r="C190" s="52">
        <v>0</v>
      </c>
      <c r="D190" s="52">
        <v>0</v>
      </c>
      <c r="E190" s="52">
        <v>3</v>
      </c>
      <c r="F190" s="52">
        <v>1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8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8"/>
      <c r="B192" s="51" t="s">
        <v>1469</v>
      </c>
      <c r="C192" s="52">
        <v>1</v>
      </c>
      <c r="D192" s="52">
        <v>0</v>
      </c>
      <c r="E192" s="52">
        <v>0</v>
      </c>
      <c r="F192" s="52">
        <v>1</v>
      </c>
      <c r="G192" s="52">
        <v>0</v>
      </c>
      <c r="H192" s="52">
        <v>2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8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8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8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8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8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8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8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8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8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8"/>
      <c r="B202" s="51" t="s">
        <v>1479</v>
      </c>
      <c r="C202" s="52">
        <v>2</v>
      </c>
      <c r="D202" s="52">
        <v>0</v>
      </c>
      <c r="E202" s="52">
        <v>0</v>
      </c>
      <c r="F202" s="52">
        <v>0</v>
      </c>
      <c r="G202" s="52">
        <v>0</v>
      </c>
      <c r="H202" s="52">
        <v>3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178"/>
      <c r="B203" s="51" t="s">
        <v>1480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8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8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8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8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8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8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8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8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8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8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8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8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8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8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8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8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8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8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8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8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8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8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8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8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2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8"/>
      <c r="B228" s="51" t="s">
        <v>1505</v>
      </c>
      <c r="C228" s="52">
        <v>1</v>
      </c>
      <c r="D228" s="52">
        <v>0</v>
      </c>
      <c r="E228" s="52">
        <v>2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8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8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8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8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8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8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8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8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8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8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8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8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8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8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8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8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8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8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8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8"/>
      <c r="B248" s="51" t="s">
        <v>1525</v>
      </c>
      <c r="C248" s="52">
        <v>0</v>
      </c>
      <c r="D248" s="52">
        <v>0</v>
      </c>
      <c r="E248" s="52">
        <v>1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8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8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8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8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8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8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8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8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8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8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79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7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1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8"/>
      <c r="B261" s="51" t="s">
        <v>1539</v>
      </c>
      <c r="C261" s="52">
        <v>0</v>
      </c>
      <c r="D261" s="52">
        <v>0</v>
      </c>
      <c r="E261" s="52">
        <v>1</v>
      </c>
      <c r="F261" s="52">
        <v>0</v>
      </c>
      <c r="G261" s="52">
        <v>0</v>
      </c>
      <c r="H261" s="52">
        <v>3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178"/>
      <c r="B262" s="51" t="s">
        <v>1540</v>
      </c>
      <c r="C262" s="52">
        <v>14</v>
      </c>
      <c r="D262" s="52">
        <v>0</v>
      </c>
      <c r="E262" s="52">
        <v>14</v>
      </c>
      <c r="F262" s="52">
        <v>3</v>
      </c>
      <c r="G262" s="52">
        <v>0</v>
      </c>
      <c r="H262" s="52">
        <v>24</v>
      </c>
      <c r="I262" s="52">
        <v>0</v>
      </c>
      <c r="J262" s="52">
        <v>0</v>
      </c>
      <c r="K262" s="52">
        <v>0</v>
      </c>
      <c r="L262" s="53">
        <v>1</v>
      </c>
    </row>
    <row r="263" spans="1:12" x14ac:dyDescent="0.3">
      <c r="A263" s="178"/>
      <c r="B263" s="51" t="s">
        <v>1541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178"/>
      <c r="B264" s="51" t="s">
        <v>1542</v>
      </c>
      <c r="C264" s="52">
        <v>0</v>
      </c>
      <c r="D264" s="52">
        <v>0</v>
      </c>
      <c r="E264" s="52">
        <v>2</v>
      </c>
      <c r="F264" s="52">
        <v>0</v>
      </c>
      <c r="G264" s="52">
        <v>0</v>
      </c>
      <c r="H264" s="52">
        <v>1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8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8"/>
      <c r="B266" s="51" t="s">
        <v>1544</v>
      </c>
      <c r="C266" s="52">
        <v>0</v>
      </c>
      <c r="D266" s="52">
        <v>0</v>
      </c>
      <c r="E266" s="52">
        <v>1</v>
      </c>
      <c r="F266" s="52">
        <v>0</v>
      </c>
      <c r="G266" s="52">
        <v>0</v>
      </c>
      <c r="H266" s="52">
        <v>1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8"/>
      <c r="B267" s="51" t="s">
        <v>1545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3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178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8"/>
      <c r="B269" s="51" t="s">
        <v>1547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2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8"/>
      <c r="B270" s="51" t="s">
        <v>1548</v>
      </c>
      <c r="C270" s="52">
        <v>0</v>
      </c>
      <c r="D270" s="52">
        <v>0</v>
      </c>
      <c r="E270" s="52">
        <v>1</v>
      </c>
      <c r="F270" s="52">
        <v>0</v>
      </c>
      <c r="G270" s="52">
        <v>0</v>
      </c>
      <c r="H270" s="52">
        <v>4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178"/>
      <c r="B271" s="51" t="s">
        <v>961</v>
      </c>
      <c r="C271" s="52">
        <v>0</v>
      </c>
      <c r="D271" s="52">
        <v>0</v>
      </c>
      <c r="E271" s="52">
        <v>1</v>
      </c>
      <c r="F271" s="52">
        <v>3</v>
      </c>
      <c r="G271" s="52">
        <v>0</v>
      </c>
      <c r="H271" s="52">
        <v>21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3">
      <c r="A272" s="178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8"/>
      <c r="B273" s="51" t="s">
        <v>1550</v>
      </c>
      <c r="C273" s="52">
        <v>0</v>
      </c>
      <c r="D273" s="52">
        <v>0</v>
      </c>
      <c r="E273" s="52">
        <v>4</v>
      </c>
      <c r="F273" s="52">
        <v>0</v>
      </c>
      <c r="G273" s="52">
        <v>0</v>
      </c>
      <c r="H273" s="52">
        <v>1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3">
      <c r="A274" s="178"/>
      <c r="B274" s="51" t="s">
        <v>1551</v>
      </c>
      <c r="C274" s="52">
        <v>0</v>
      </c>
      <c r="D274" s="52">
        <v>0</v>
      </c>
      <c r="E274" s="52">
        <v>1</v>
      </c>
      <c r="F274" s="52">
        <v>0</v>
      </c>
      <c r="G274" s="52">
        <v>0</v>
      </c>
      <c r="H274" s="52">
        <v>2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8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178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8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8"/>
      <c r="B278" s="51" t="s">
        <v>1555</v>
      </c>
      <c r="C278" s="52">
        <v>0</v>
      </c>
      <c r="D278" s="52">
        <v>0</v>
      </c>
      <c r="E278" s="52">
        <v>1</v>
      </c>
      <c r="F278" s="52">
        <v>0</v>
      </c>
      <c r="G278" s="52">
        <v>0</v>
      </c>
      <c r="H278" s="52">
        <v>2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8"/>
      <c r="B279" s="51" t="s">
        <v>1556</v>
      </c>
      <c r="C279" s="52">
        <v>0</v>
      </c>
      <c r="D279" s="52">
        <v>0</v>
      </c>
      <c r="E279" s="52">
        <v>2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8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8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8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8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8"/>
      <c r="B284" s="51" t="s">
        <v>1561</v>
      </c>
      <c r="C284" s="52">
        <v>0</v>
      </c>
      <c r="D284" s="52">
        <v>0</v>
      </c>
      <c r="E284" s="52">
        <v>2</v>
      </c>
      <c r="F284" s="52">
        <v>1</v>
      </c>
      <c r="G284" s="52">
        <v>0</v>
      </c>
      <c r="H284" s="52">
        <v>5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8"/>
      <c r="B285" s="51" t="s">
        <v>921</v>
      </c>
      <c r="C285" s="52">
        <v>0</v>
      </c>
      <c r="D285" s="52">
        <v>0</v>
      </c>
      <c r="E285" s="52">
        <v>5</v>
      </c>
      <c r="F285" s="52">
        <v>13</v>
      </c>
      <c r="G285" s="52">
        <v>0</v>
      </c>
      <c r="H285" s="52">
        <v>8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178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8"/>
      <c r="B287" s="51" t="s">
        <v>1562</v>
      </c>
      <c r="C287" s="52">
        <v>0</v>
      </c>
      <c r="D287" s="52">
        <v>0</v>
      </c>
      <c r="E287" s="52">
        <v>12</v>
      </c>
      <c r="F287" s="52">
        <v>1</v>
      </c>
      <c r="G287" s="52">
        <v>0</v>
      </c>
      <c r="H287" s="52">
        <v>0</v>
      </c>
      <c r="I287" s="52">
        <v>0</v>
      </c>
      <c r="J287" s="52">
        <v>1</v>
      </c>
      <c r="K287" s="52">
        <v>0</v>
      </c>
      <c r="L287" s="53">
        <v>0</v>
      </c>
    </row>
    <row r="288" spans="1:12" x14ac:dyDescent="0.3">
      <c r="A288" s="178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8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8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8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79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7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8"/>
      <c r="B294" s="51" t="s">
        <v>1570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32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8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2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8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2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8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16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8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9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8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4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8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1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8"/>
      <c r="B301" s="51" t="s">
        <v>1577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6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8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8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15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8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11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8"/>
      <c r="B305" s="51" t="s">
        <v>972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7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8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79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/QWV1//lBMAG33xlP8XenEMddj+6mgpzCX7TyENYl+EK+3X2qF+FRE/Ye/mpanxLX9xpBD+WjJNdhzj83tQk/Q==" saltValue="4+EFWk4mDTHrIgy1aHRgM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3" t="s">
        <v>1583</v>
      </c>
    </row>
    <row r="3" spans="1:5" x14ac:dyDescent="0.3">
      <c r="A3" s="34" t="s">
        <v>1584</v>
      </c>
    </row>
    <row r="4" spans="1:5" x14ac:dyDescent="0.3">
      <c r="A4" s="35" t="s">
        <v>9</v>
      </c>
      <c r="B4" s="35" t="s">
        <v>10</v>
      </c>
      <c r="C4" s="54" t="s">
        <v>2</v>
      </c>
      <c r="D4" s="54" t="s">
        <v>11</v>
      </c>
      <c r="E4" s="36" t="s">
        <v>12</v>
      </c>
    </row>
    <row r="5" spans="1:5" ht="20.399999999999999" x14ac:dyDescent="0.3">
      <c r="A5" s="37" t="s">
        <v>1585</v>
      </c>
      <c r="B5" s="43" t="s">
        <v>1586</v>
      </c>
      <c r="C5" s="44">
        <v>103</v>
      </c>
      <c r="D5" s="44">
        <v>139</v>
      </c>
      <c r="E5" s="55">
        <v>-0.25899280575539602</v>
      </c>
    </row>
    <row r="6" spans="1:5" ht="20.399999999999999" x14ac:dyDescent="0.3">
      <c r="A6" s="37" t="s">
        <v>1587</v>
      </c>
      <c r="B6" s="43" t="s">
        <v>1588</v>
      </c>
      <c r="C6" s="44">
        <v>87</v>
      </c>
      <c r="D6" s="19"/>
      <c r="E6" s="55">
        <v>0</v>
      </c>
    </row>
    <row r="7" spans="1:5" ht="20.399999999999999" x14ac:dyDescent="0.3">
      <c r="A7" s="37" t="s">
        <v>1585</v>
      </c>
      <c r="B7" s="43" t="s">
        <v>1589</v>
      </c>
      <c r="C7" s="44">
        <v>97</v>
      </c>
      <c r="D7" s="44">
        <v>120</v>
      </c>
      <c r="E7" s="55">
        <v>-0.19166666666666701</v>
      </c>
    </row>
    <row r="8" spans="1:5" ht="20.399999999999999" x14ac:dyDescent="0.3">
      <c r="A8" s="37" t="s">
        <v>1587</v>
      </c>
      <c r="B8" s="43" t="s">
        <v>1590</v>
      </c>
      <c r="C8" s="44">
        <v>116</v>
      </c>
      <c r="D8" s="19"/>
      <c r="E8" s="55">
        <v>0</v>
      </c>
    </row>
    <row r="9" spans="1:5" ht="20.399999999999999" x14ac:dyDescent="0.3">
      <c r="A9" s="37" t="s">
        <v>1585</v>
      </c>
      <c r="B9" s="43" t="s">
        <v>1591</v>
      </c>
      <c r="C9" s="44">
        <v>3</v>
      </c>
      <c r="D9" s="44">
        <v>3</v>
      </c>
      <c r="E9" s="55">
        <v>0</v>
      </c>
    </row>
    <row r="10" spans="1:5" ht="20.399999999999999" x14ac:dyDescent="0.3">
      <c r="A10" s="37" t="s">
        <v>1587</v>
      </c>
      <c r="B10" s="43" t="s">
        <v>1592</v>
      </c>
      <c r="C10" s="44">
        <v>2</v>
      </c>
      <c r="D10" s="19"/>
      <c r="E10" s="55">
        <v>0</v>
      </c>
    </row>
    <row r="11" spans="1:5" x14ac:dyDescent="0.3">
      <c r="A11" s="37" t="s">
        <v>1593</v>
      </c>
      <c r="B11" s="17"/>
      <c r="C11" s="44">
        <v>177</v>
      </c>
      <c r="D11" s="44">
        <v>130</v>
      </c>
      <c r="E11" s="55">
        <v>0.36153846153846197</v>
      </c>
    </row>
    <row r="12" spans="1:5" x14ac:dyDescent="0.3">
      <c r="A12" s="37" t="s">
        <v>1594</v>
      </c>
      <c r="B12" s="17"/>
      <c r="C12" s="44">
        <v>159</v>
      </c>
      <c r="D12" s="19"/>
      <c r="E12" s="55">
        <v>0</v>
      </c>
    </row>
    <row r="13" spans="1:5" x14ac:dyDescent="0.3">
      <c r="A13" s="193" t="s">
        <v>1595</v>
      </c>
      <c r="B13" s="43" t="s">
        <v>1596</v>
      </c>
      <c r="C13" s="44">
        <v>0</v>
      </c>
      <c r="D13" s="19"/>
      <c r="E13" s="55">
        <v>0</v>
      </c>
    </row>
    <row r="14" spans="1:5" x14ac:dyDescent="0.3">
      <c r="A14" s="195"/>
      <c r="B14" s="43" t="s">
        <v>1597</v>
      </c>
      <c r="C14" s="44">
        <v>10</v>
      </c>
      <c r="D14" s="19"/>
      <c r="E14" s="55">
        <v>0</v>
      </c>
    </row>
    <row r="15" spans="1:5" x14ac:dyDescent="0.3">
      <c r="A15" s="34" t="s">
        <v>1598</v>
      </c>
    </row>
    <row r="16" spans="1:5" x14ac:dyDescent="0.3">
      <c r="A16" s="35" t="s">
        <v>9</v>
      </c>
      <c r="B16" s="35" t="s">
        <v>10</v>
      </c>
      <c r="C16" s="56" t="s">
        <v>113</v>
      </c>
      <c r="D16" s="56" t="s">
        <v>156</v>
      </c>
      <c r="E16" s="57" t="s">
        <v>192</v>
      </c>
    </row>
    <row r="17" spans="1:5" x14ac:dyDescent="0.3">
      <c r="A17" s="196" t="s">
        <v>1599</v>
      </c>
      <c r="B17" s="43" t="s">
        <v>1600</v>
      </c>
      <c r="C17" s="44">
        <v>0</v>
      </c>
      <c r="D17" s="44">
        <v>0</v>
      </c>
      <c r="E17" s="39">
        <v>0</v>
      </c>
    </row>
    <row r="18" spans="1:5" x14ac:dyDescent="0.3">
      <c r="A18" s="197"/>
      <c r="B18" s="43" t="s">
        <v>1601</v>
      </c>
      <c r="C18" s="44">
        <v>39</v>
      </c>
      <c r="D18" s="44">
        <v>25</v>
      </c>
      <c r="E18" s="39">
        <v>45</v>
      </c>
    </row>
    <row r="19" spans="1:5" x14ac:dyDescent="0.3">
      <c r="A19" s="197"/>
      <c r="B19" s="43" t="s">
        <v>1602</v>
      </c>
      <c r="C19" s="44">
        <v>0</v>
      </c>
      <c r="D19" s="44">
        <v>0</v>
      </c>
      <c r="E19" s="39">
        <v>0</v>
      </c>
    </row>
    <row r="20" spans="1:5" x14ac:dyDescent="0.3">
      <c r="A20" s="197"/>
      <c r="B20" s="43" t="s">
        <v>1603</v>
      </c>
      <c r="C20" s="44">
        <v>0</v>
      </c>
      <c r="D20" s="44">
        <v>0</v>
      </c>
      <c r="E20" s="39">
        <v>0</v>
      </c>
    </row>
    <row r="21" spans="1:5" x14ac:dyDescent="0.3">
      <c r="A21" s="197"/>
      <c r="B21" s="43" t="s">
        <v>1604</v>
      </c>
      <c r="C21" s="44">
        <v>0</v>
      </c>
      <c r="D21" s="44">
        <v>0</v>
      </c>
      <c r="E21" s="39">
        <v>9</v>
      </c>
    </row>
    <row r="22" spans="1:5" x14ac:dyDescent="0.3">
      <c r="A22" s="197"/>
      <c r="B22" s="43" t="s">
        <v>975</v>
      </c>
      <c r="C22" s="44">
        <v>717</v>
      </c>
      <c r="D22" s="44">
        <v>721</v>
      </c>
      <c r="E22" s="39">
        <v>0</v>
      </c>
    </row>
    <row r="23" spans="1:5" x14ac:dyDescent="0.3">
      <c r="A23" s="197"/>
      <c r="B23" s="43" t="s">
        <v>1605</v>
      </c>
      <c r="C23" s="44">
        <v>16</v>
      </c>
      <c r="D23" s="44">
        <v>21</v>
      </c>
      <c r="E23" s="39">
        <v>6</v>
      </c>
    </row>
    <row r="24" spans="1:5" x14ac:dyDescent="0.3">
      <c r="A24" s="197"/>
      <c r="B24" s="43" t="s">
        <v>1606</v>
      </c>
      <c r="C24" s="44">
        <v>1</v>
      </c>
      <c r="D24" s="44">
        <v>0</v>
      </c>
      <c r="E24" s="39">
        <v>0</v>
      </c>
    </row>
    <row r="25" spans="1:5" x14ac:dyDescent="0.3">
      <c r="A25" s="197"/>
      <c r="B25" s="43" t="s">
        <v>1607</v>
      </c>
      <c r="C25" s="44">
        <v>18</v>
      </c>
      <c r="D25" s="44">
        <v>15</v>
      </c>
      <c r="E25" s="39">
        <v>17</v>
      </c>
    </row>
    <row r="26" spans="1:5" x14ac:dyDescent="0.3">
      <c r="A26" s="197"/>
      <c r="B26" s="43" t="s">
        <v>1608</v>
      </c>
      <c r="C26" s="44">
        <v>312</v>
      </c>
      <c r="D26" s="44">
        <v>2578</v>
      </c>
      <c r="E26" s="39">
        <v>0</v>
      </c>
    </row>
    <row r="27" spans="1:5" x14ac:dyDescent="0.3">
      <c r="A27" s="197"/>
      <c r="B27" s="43" t="s">
        <v>1609</v>
      </c>
      <c r="C27" s="44">
        <v>0</v>
      </c>
      <c r="D27" s="44">
        <v>0</v>
      </c>
      <c r="E27" s="39">
        <v>16</v>
      </c>
    </row>
    <row r="28" spans="1:5" x14ac:dyDescent="0.3">
      <c r="A28" s="197"/>
      <c r="B28" s="43" t="s">
        <v>1610</v>
      </c>
      <c r="C28" s="44">
        <v>654</v>
      </c>
      <c r="D28" s="44">
        <v>133</v>
      </c>
      <c r="E28" s="39">
        <v>610</v>
      </c>
    </row>
    <row r="29" spans="1:5" x14ac:dyDescent="0.3">
      <c r="A29" s="197"/>
      <c r="B29" s="43" t="s">
        <v>1611</v>
      </c>
      <c r="C29" s="44">
        <v>276</v>
      </c>
      <c r="D29" s="44">
        <v>235</v>
      </c>
      <c r="E29" s="39">
        <v>435</v>
      </c>
    </row>
    <row r="30" spans="1:5" x14ac:dyDescent="0.3">
      <c r="A30" s="198"/>
      <c r="B30" s="43" t="s">
        <v>1612</v>
      </c>
      <c r="C30" s="44">
        <v>12</v>
      </c>
      <c r="D30" s="44">
        <v>0</v>
      </c>
      <c r="E30" s="39">
        <v>6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q6/83iyEUWUfaIKTcKewT7qrVZsv4SllUFhv5z0EwjphH856gnjcuPT02FX8Ve3EnrZ0YJh2+1M9OfywGbsH4A==" saltValue="zxAND/VOYXt1R9XUTXaM8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244E-8F19-47B6-84CA-3DFA466840E1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6" customWidth="1"/>
    <col min="2" max="2" width="4.44140625" style="106" customWidth="1"/>
    <col min="3" max="3" width="18.6640625" style="106" customWidth="1"/>
    <col min="4" max="4" width="36.44140625" style="106" customWidth="1"/>
    <col min="5" max="5" width="18.6640625" style="106" customWidth="1"/>
    <col min="6" max="6" width="7.44140625" style="106" customWidth="1"/>
    <col min="7" max="7" width="2.6640625" style="106" customWidth="1"/>
    <col min="8" max="8" width="10.109375" style="106" customWidth="1"/>
    <col min="9" max="13" width="11.44140625" style="106"/>
    <col min="14" max="14" width="5.5546875" style="106" customWidth="1"/>
    <col min="15" max="15" width="11" style="106" customWidth="1"/>
    <col min="16" max="16" width="2.6640625" style="106" customWidth="1"/>
    <col min="17" max="17" width="11.44140625" style="106"/>
    <col min="18" max="19" width="12.88671875" style="106" customWidth="1"/>
    <col min="20" max="23" width="11.44140625" style="106"/>
    <col min="24" max="24" width="2.6640625" style="106" customWidth="1"/>
    <col min="25" max="25" width="6.33203125" style="106" customWidth="1"/>
    <col min="26" max="29" width="13.88671875" style="106" customWidth="1"/>
    <col min="30" max="30" width="11.44140625" style="106"/>
    <col min="31" max="31" width="9.44140625" style="106" customWidth="1"/>
    <col min="32" max="32" width="2.6640625" style="106" customWidth="1"/>
    <col min="33" max="38" width="11.44140625" style="106"/>
    <col min="39" max="39" width="14.5546875" style="106" customWidth="1"/>
    <col min="40" max="40" width="2.6640625" style="106" customWidth="1"/>
    <col min="41" max="41" width="11.44140625" style="106"/>
    <col min="42" max="44" width="19.33203125" style="106" customWidth="1"/>
    <col min="45" max="45" width="14.88671875" style="106" customWidth="1"/>
    <col min="46" max="46" width="2.6640625" style="106" customWidth="1"/>
    <col min="47" max="47" width="7" style="106" customWidth="1"/>
    <col min="48" max="48" width="14" style="106" customWidth="1"/>
    <col min="49" max="53" width="11.44140625" style="106"/>
    <col min="54" max="54" width="5.44140625" style="106" customWidth="1"/>
    <col min="55" max="55" width="2.6640625" style="106" customWidth="1"/>
    <col min="56" max="56" width="11.44140625" style="106"/>
    <col min="57" max="59" width="13.88671875" style="106" customWidth="1"/>
    <col min="60" max="60" width="11.44140625" style="106"/>
    <col min="61" max="61" width="19.33203125" style="106" customWidth="1"/>
    <col min="62" max="62" width="2.6640625" style="106" customWidth="1"/>
    <col min="63" max="63" width="7.109375" style="106" customWidth="1"/>
    <col min="64" max="65" width="6.5546875" style="106" customWidth="1"/>
    <col min="66" max="66" width="9" style="106" customWidth="1"/>
    <col min="67" max="67" width="7.109375" style="106" bestFit="1" customWidth="1"/>
    <col min="68" max="68" width="7" style="106" customWidth="1"/>
    <col min="69" max="69" width="8.6640625" style="106" customWidth="1"/>
    <col min="70" max="70" width="6.6640625" style="106" customWidth="1"/>
    <col min="71" max="71" width="9" style="106" customWidth="1"/>
    <col min="72" max="73" width="6.109375" style="106" customWidth="1"/>
    <col min="74" max="74" width="6.6640625" style="106" customWidth="1"/>
    <col min="75" max="75" width="2.6640625" style="106" customWidth="1"/>
    <col min="76" max="76" width="21.109375" style="106" customWidth="1"/>
    <col min="77" max="80" width="11.44140625" style="106"/>
    <col min="81" max="81" width="16.44140625" style="106" customWidth="1"/>
    <col min="82" max="82" width="2.6640625" style="106" customWidth="1"/>
    <col min="83" max="83" width="17" style="106" customWidth="1"/>
    <col min="84" max="85" width="21.109375" style="106" customWidth="1"/>
    <col min="86" max="88" width="11.44140625" style="106"/>
    <col min="89" max="89" width="2.6640625" style="106" customWidth="1"/>
    <col min="90" max="90" width="15.109375" style="106" customWidth="1"/>
    <col min="91" max="91" width="8.33203125" style="106" customWidth="1"/>
    <col min="92" max="92" width="23.44140625" style="106" customWidth="1"/>
    <col min="93" max="93" width="14.88671875" style="106" customWidth="1"/>
    <col min="94" max="94" width="18" style="106" customWidth="1"/>
    <col min="95" max="16384" width="11.44140625" style="106"/>
  </cols>
  <sheetData>
    <row r="1" spans="1:93" ht="17.399999999999999" x14ac:dyDescent="0.3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0.199999999999999" x14ac:dyDescent="0.3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0.199999999999999" x14ac:dyDescent="0.3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3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3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3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3">
      <c r="C7" s="123">
        <f>DatosGenerales!C8</f>
        <v>24742</v>
      </c>
      <c r="D7" s="124">
        <f>SUM(DatosGenerales!C15:C19)</f>
        <v>3806</v>
      </c>
      <c r="E7" s="123">
        <f>SUM(DatosGenerales!C12:C14)</f>
        <v>19700</v>
      </c>
      <c r="I7" s="125">
        <f>DatosGenerales!C31</f>
        <v>6579</v>
      </c>
      <c r="J7" s="124">
        <f>DatosGenerales!C32</f>
        <v>827</v>
      </c>
      <c r="K7" s="123">
        <f>SUM(DatosGenerales!C33:C34)</f>
        <v>877</v>
      </c>
      <c r="L7" s="124">
        <f>DatosGenerales!C36</f>
        <v>4332</v>
      </c>
      <c r="M7" s="123">
        <f>DatosGenerales!C95</f>
        <v>2987</v>
      </c>
      <c r="N7" s="126">
        <f>L7-M7</f>
        <v>1345</v>
      </c>
      <c r="O7" s="126"/>
      <c r="Q7" s="125">
        <f>DatosGenerales!C36</f>
        <v>4332</v>
      </c>
      <c r="R7" s="124">
        <f>DatosGenerales!C49</f>
        <v>2253</v>
      </c>
      <c r="S7" s="124">
        <f>DatosGenerales!C50</f>
        <v>91</v>
      </c>
      <c r="T7" s="124">
        <f>DatosGenerales!C62</f>
        <v>49</v>
      </c>
      <c r="U7" s="124">
        <f>DatosGenerales!C78</f>
        <v>6</v>
      </c>
      <c r="V7" s="127">
        <f>SUM(Q7:U7)</f>
        <v>6731</v>
      </c>
      <c r="Z7" s="125">
        <f>SUM(DatosGenerales!C106,DatosGenerales!C107,DatosGenerales!C109)</f>
        <v>2080</v>
      </c>
      <c r="AA7" s="124">
        <f>SUM(DatosGenerales!C108,DatosGenerales!C110)</f>
        <v>781</v>
      </c>
      <c r="AB7" s="124">
        <f>DatosGenerales!C106</f>
        <v>1175</v>
      </c>
      <c r="AC7" s="127">
        <f>DatosGenerales!C107</f>
        <v>753</v>
      </c>
      <c r="AH7" s="125">
        <f>SUM(DatosGenerales!C115,DatosGenerales!C116,DatosGenerales!C118)</f>
        <v>102</v>
      </c>
      <c r="AI7" s="124">
        <f>SUM(DatosGenerales!C117,DatosGenerales!C119)</f>
        <v>73</v>
      </c>
      <c r="AJ7" s="124">
        <f>DatosGenerales!C115</f>
        <v>77</v>
      </c>
      <c r="AK7" s="127">
        <f>DatosGenerales!C116</f>
        <v>18</v>
      </c>
      <c r="AP7" s="125">
        <f>SUM(DatosGenerales!C135:C136)</f>
        <v>342</v>
      </c>
      <c r="AQ7" s="124">
        <f>SUM(DatosGenerales!C137:C138)</f>
        <v>14</v>
      </c>
      <c r="AR7" s="127">
        <f>SUM(DatosGenerales!C139:C140)</f>
        <v>17</v>
      </c>
      <c r="AV7" s="125">
        <f>DatosGenerales!C145</f>
        <v>3</v>
      </c>
      <c r="AW7" s="124">
        <f>DatosGenerales!C146</f>
        <v>14</v>
      </c>
      <c r="AX7" s="124">
        <f>DatosGenerales!C147</f>
        <v>25</v>
      </c>
      <c r="AY7" s="124">
        <f>DatosGenerales!C148</f>
        <v>2</v>
      </c>
      <c r="AZ7" s="124">
        <f>DatosGenerales!C149</f>
        <v>41</v>
      </c>
      <c r="BA7" s="127">
        <f>DatosGenerales!C150</f>
        <v>6</v>
      </c>
      <c r="BE7" s="125">
        <f>DatosGenerales!C151</f>
        <v>24</v>
      </c>
      <c r="BF7" s="124">
        <f>DatosGenerales!C152</f>
        <v>75</v>
      </c>
      <c r="BG7" s="127">
        <f>DatosGenerales!C154</f>
        <v>12</v>
      </c>
      <c r="BK7" s="125">
        <f>SUM(DatosGenerales!C297:C311)</f>
        <v>1653</v>
      </c>
      <c r="BL7" s="124">
        <f>SUM(DatosGenerales!C294:C296)</f>
        <v>28</v>
      </c>
      <c r="BM7" s="124">
        <f>SUM(DatosGenerales!C312:C344)</f>
        <v>860</v>
      </c>
      <c r="BN7" s="124">
        <f>SUM(DatosGenerales!C289)</f>
        <v>83</v>
      </c>
      <c r="BO7" s="124">
        <f>SUM(DatosGenerales!C356:C364)</f>
        <v>4</v>
      </c>
      <c r="BP7" s="124">
        <f>SUM(DatosGenerales!C286:C288)</f>
        <v>1</v>
      </c>
      <c r="BQ7" s="124">
        <f>SUM(DatosGenerales!C345:C355)</f>
        <v>2</v>
      </c>
      <c r="BR7" s="124">
        <f>SUM(DatosGenerales!C290:C292)</f>
        <v>244</v>
      </c>
      <c r="BS7" s="127">
        <f>SUM(DatosGenerales!C283:C285)</f>
        <v>722</v>
      </c>
      <c r="BT7" s="127">
        <f>SUM(DatosGenerales!C293)</f>
        <v>0</v>
      </c>
      <c r="BU7" s="127">
        <f>SUM(DatosGenerales!C365:C377)</f>
        <v>93</v>
      </c>
      <c r="BY7" s="125">
        <f>DatosGenerales!C246</f>
        <v>1</v>
      </c>
      <c r="BZ7" s="124">
        <f>DatosGenerales!C247</f>
        <v>28</v>
      </c>
      <c r="CA7" s="127">
        <f>DatosGenerales!C248</f>
        <v>155</v>
      </c>
      <c r="CF7" s="125">
        <f>DatosDiscapacidad!C5</f>
        <v>103</v>
      </c>
      <c r="CG7" s="127">
        <f>DatosDiscapacidad!C11</f>
        <v>177</v>
      </c>
      <c r="CM7" s="125">
        <f>DatosGenerales!C40</f>
        <v>13805</v>
      </c>
      <c r="CN7" s="127">
        <f>DatosGenerales!C41</f>
        <v>3646</v>
      </c>
    </row>
    <row r="8" spans="1:93" x14ac:dyDescent="0.3">
      <c r="B8" s="128"/>
    </row>
    <row r="11" spans="1:93" x14ac:dyDescent="0.3">
      <c r="R11" s="106" t="s">
        <v>1771</v>
      </c>
    </row>
    <row r="16" spans="1:93" ht="12.75" customHeight="1" x14ac:dyDescent="0.3">
      <c r="AV16" s="129"/>
      <c r="AW16" s="129"/>
      <c r="AX16" s="129"/>
      <c r="AY16" s="129"/>
      <c r="AZ16" s="129"/>
      <c r="BA16" s="129"/>
    </row>
    <row r="17" spans="19:93" x14ac:dyDescent="0.3">
      <c r="AV17" s="129"/>
      <c r="AW17" s="129"/>
      <c r="AX17" s="129"/>
      <c r="AY17" s="129"/>
      <c r="AZ17" s="129"/>
      <c r="BA17" s="129"/>
    </row>
    <row r="19" spans="19:93" x14ac:dyDescent="0.3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3">
      <c r="S23" s="131"/>
      <c r="Z23" s="132"/>
      <c r="AH23" s="132"/>
    </row>
    <row r="30" spans="19:93" x14ac:dyDescent="0.3">
      <c r="BJ30" s="133"/>
    </row>
    <row r="31" spans="19:93" s="110" customFormat="1" ht="12.75" customHeight="1" x14ac:dyDescent="0.3">
      <c r="BJ31" s="134"/>
    </row>
    <row r="32" spans="19:93" s="122" customFormat="1" ht="12" x14ac:dyDescent="0.3">
      <c r="BJ32" s="135"/>
    </row>
    <row r="33" spans="62:67" x14ac:dyDescent="0.3">
      <c r="BJ33" s="133"/>
    </row>
    <row r="38" spans="62:67" ht="15.6" x14ac:dyDescent="0.3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3">
      <c r="BK51" s="134" t="s">
        <v>1776</v>
      </c>
      <c r="BL51" s="134" t="s">
        <v>1776</v>
      </c>
      <c r="BM51" s="133"/>
    </row>
    <row r="52" spans="63:74" x14ac:dyDescent="0.3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3">
      <c r="BK53" s="135">
        <f>SUM(DatosGenerales!C310,DatosGenerales!C299,DatosGenerales!C308)</f>
        <v>245</v>
      </c>
      <c r="BL53" s="135">
        <f>SUM(DatosGenerales!C311,DatosGenerales!C300,DatosGenerales!C309)</f>
        <v>526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3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3">
      <c r="BK66" s="135">
        <f>SUM(DatosGenerales!C310:C311)</f>
        <v>22</v>
      </c>
      <c r="BL66" s="135">
        <f>SUM(DatosGenerales!C299:C300)</f>
        <v>749</v>
      </c>
      <c r="BM66" s="135">
        <f>SUM(DatosGenerales!C308:C309)</f>
        <v>0</v>
      </c>
      <c r="BN66" s="135"/>
      <c r="BO66" s="122"/>
      <c r="BP66" s="122"/>
      <c r="BQ66" s="122"/>
      <c r="BR66" s="122"/>
      <c r="BS66" s="122"/>
    </row>
  </sheetData>
  <sheetProtection algorithmName="SHA-512" hashValue="fhRTyWAi4Q1PmRghYLgmik48HM3LA6JnOJM8lKXid2/DX7pj+QCAkug/pnxlsABGRu6q5+Qja7D+1bot+WEIpQ==" saltValue="KFLVqxM16G3tDtS1J20uq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0D47-DE1E-44CF-876A-EECBAA16BC20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9" customWidth="1"/>
    <col min="2" max="2" width="7.88671875" style="139" customWidth="1"/>
    <col min="3" max="3" width="11.44140625" style="139"/>
    <col min="4" max="4" width="12" style="139" customWidth="1"/>
    <col min="5" max="5" width="51.33203125" style="139" customWidth="1"/>
    <col min="6" max="6" width="2.6640625" style="139" customWidth="1"/>
    <col min="7" max="7" width="7.88671875" style="139" customWidth="1"/>
    <col min="8" max="9" width="11.44140625" style="139"/>
    <col min="10" max="10" width="51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1.332031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1.332031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1.33203125" style="139" customWidth="1"/>
    <col min="26" max="26" width="2.6640625" style="139" customWidth="1"/>
    <col min="27" max="27" width="7.88671875" style="139" customWidth="1"/>
    <col min="28" max="29" width="11.44140625" style="139"/>
    <col min="30" max="30" width="51.33203125" style="139" customWidth="1"/>
    <col min="31" max="31" width="2.6640625" style="139" customWidth="1"/>
    <col min="32" max="32" width="7.88671875" style="139" customWidth="1"/>
    <col min="33" max="34" width="11.44140625" style="139"/>
    <col min="35" max="35" width="51.33203125" style="139" customWidth="1"/>
    <col min="36" max="36" width="2.6640625" style="139" customWidth="1"/>
    <col min="37" max="37" width="7.88671875" style="139" customWidth="1"/>
    <col min="38" max="39" width="11.44140625" style="139"/>
    <col min="40" max="40" width="51.33203125" style="139" customWidth="1"/>
    <col min="41" max="41" width="2.6640625" style="139" customWidth="1"/>
    <col min="42" max="42" width="7.88671875" style="139" customWidth="1"/>
    <col min="43" max="44" width="11.44140625" style="139"/>
    <col min="45" max="45" width="51.33203125" style="139" customWidth="1"/>
    <col min="46" max="46" width="2.6640625" style="139" customWidth="1"/>
    <col min="47" max="47" width="7.88671875" style="139" customWidth="1"/>
    <col min="48" max="49" width="11.44140625" style="139"/>
    <col min="50" max="50" width="51.33203125" style="139" customWidth="1"/>
    <col min="51" max="51" width="2.6640625" style="139" customWidth="1"/>
    <col min="52" max="52" width="7.88671875" style="139" customWidth="1"/>
    <col min="53" max="54" width="11.44140625" style="139"/>
    <col min="55" max="55" width="51.33203125" style="139" customWidth="1"/>
    <col min="56" max="56" width="2.6640625" style="139" customWidth="1"/>
    <col min="57" max="57" width="7.88671875" style="139" customWidth="1"/>
    <col min="58" max="59" width="11.44140625" style="139"/>
    <col min="60" max="60" width="51.33203125" style="139" customWidth="1"/>
    <col min="61" max="61" width="2.6640625" style="139" customWidth="1"/>
    <col min="62" max="16384" width="11.44140625" style="139"/>
  </cols>
  <sheetData>
    <row r="1" spans="1:61" ht="18.75" customHeight="1" x14ac:dyDescent="0.25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5">
      <c r="BG2" s="140"/>
    </row>
    <row r="3" spans="1:61" s="130" customFormat="1" ht="11.4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1" customFormat="1" ht="15.6" x14ac:dyDescent="0.3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a1qiMG1NxFQle5jHmVPeJIvXSz1YNYKwGkteubxB/R78vG6nl6Hk6oRQvl3caZuLXaB60SMmm/f51oCRmRvTLA==" saltValue="Ptjw3P1lRTxtzPC0Qu+Lu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FC43-B16C-4673-8077-8D1CFF44ED38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6" customWidth="1"/>
    <col min="2" max="2" width="4.44140625" style="106" customWidth="1"/>
    <col min="3" max="8" width="18.88671875" style="106" customWidth="1"/>
    <col min="9" max="9" width="4.44140625" style="106" customWidth="1"/>
    <col min="10" max="10" width="2.6640625" style="106" customWidth="1"/>
    <col min="11" max="11" width="4.5546875" style="106" customWidth="1"/>
    <col min="12" max="12" width="20.88671875" style="106" customWidth="1"/>
    <col min="13" max="13" width="20.6640625" style="106" customWidth="1"/>
    <col min="14" max="16" width="20.88671875" style="106" customWidth="1"/>
    <col min="17" max="17" width="2.6640625" style="106" customWidth="1"/>
    <col min="18" max="18" width="4.5546875" style="106" customWidth="1"/>
    <col min="19" max="27" width="14.88671875" style="106" customWidth="1"/>
    <col min="28" max="28" width="4.5546875" style="106" customWidth="1"/>
    <col min="29" max="29" width="2.6640625" style="106" customWidth="1"/>
    <col min="30" max="30" width="4.5546875" style="106" customWidth="1"/>
    <col min="31" max="38" width="13.88671875" style="106" customWidth="1"/>
    <col min="39" max="39" width="13.44140625" style="106" customWidth="1"/>
    <col min="40" max="40" width="2.6640625" style="106" customWidth="1"/>
    <col min="41" max="41" width="4.5546875" style="106" customWidth="1"/>
    <col min="42" max="47" width="13.88671875" style="106" customWidth="1"/>
    <col min="48" max="48" width="4.5546875" style="106" customWidth="1"/>
    <col min="49" max="50" width="11.44140625" style="106" hidden="1" customWidth="1"/>
    <col min="51" max="16384" width="11.44140625" style="106"/>
  </cols>
  <sheetData>
    <row r="1" spans="1:50" ht="19.649999999999999" customHeight="1" x14ac:dyDescent="0.3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5" customHeight="1" x14ac:dyDescent="0.3">
      <c r="I2" s="109"/>
      <c r="S2" s="109"/>
      <c r="T2" s="109"/>
    </row>
    <row r="3" spans="1:50" s="108" customFormat="1" ht="14.85" customHeight="1" x14ac:dyDescent="0.3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3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3">
      <c r="I5" s="106"/>
      <c r="AC5" s="108"/>
      <c r="AN5" s="108"/>
    </row>
    <row r="6" spans="1:50" s="110" customFormat="1" ht="14.25" customHeight="1" x14ac:dyDescent="0.3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3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341</v>
      </c>
    </row>
    <row r="8" spans="1:50" s="122" customFormat="1" ht="14.85" customHeight="1" x14ac:dyDescent="0.3">
      <c r="C8" s="211"/>
      <c r="D8" s="124">
        <f>DatosMenores!C56</f>
        <v>1018</v>
      </c>
      <c r="E8" s="124">
        <f>DatosMenores!C57</f>
        <v>22</v>
      </c>
      <c r="F8" s="124">
        <f>DatosMenores!C58</f>
        <v>203</v>
      </c>
      <c r="G8" s="124">
        <f>DatosMenores!C59</f>
        <v>334</v>
      </c>
      <c r="H8" s="123">
        <f>DatosMenores!C60</f>
        <v>34</v>
      </c>
      <c r="I8" s="106"/>
      <c r="L8" s="123">
        <f>DatosMenores!C48</f>
        <v>29</v>
      </c>
      <c r="M8" s="124">
        <f>DatosMenores!C49</f>
        <v>42</v>
      </c>
      <c r="N8" s="124">
        <f>DatosMenores!C50</f>
        <v>161</v>
      </c>
      <c r="O8" s="124">
        <f>DatosMenores!C51</f>
        <v>12</v>
      </c>
      <c r="P8" s="123">
        <f>DatosMenores!C52</f>
        <v>0</v>
      </c>
      <c r="S8" s="123">
        <f>DatosMenores!C28</f>
        <v>215</v>
      </c>
      <c r="T8" s="124">
        <f>SUM(DatosMenores!C29:C32)</f>
        <v>52</v>
      </c>
      <c r="U8" s="124">
        <f>DatosMenores!C33</f>
        <v>0</v>
      </c>
      <c r="V8" s="124">
        <f>DatosMenores!C34</f>
        <v>116</v>
      </c>
      <c r="W8" s="124">
        <f>DatosMenores!C35</f>
        <v>33</v>
      </c>
      <c r="X8" s="124">
        <f>DatosMenores!C36</f>
        <v>1</v>
      </c>
      <c r="Y8" s="124">
        <f>DatosMenores!C38</f>
        <v>2</v>
      </c>
      <c r="Z8" s="124">
        <f>DatosMenores!C37</f>
        <v>28</v>
      </c>
      <c r="AA8" s="123">
        <f>DatosMenores!C39</f>
        <v>30</v>
      </c>
      <c r="AC8" s="108"/>
      <c r="AE8" s="125">
        <f>DatosMenores!C5</f>
        <v>0</v>
      </c>
      <c r="AF8" s="124">
        <f>DatosMenores!C6</f>
        <v>45</v>
      </c>
      <c r="AG8" s="124">
        <f>DatosMenores!C7</f>
        <v>10</v>
      </c>
      <c r="AH8" s="124">
        <f>DatosMenores!C8</f>
        <v>34</v>
      </c>
      <c r="AI8" s="124">
        <f>DatosMenores!C9</f>
        <v>90</v>
      </c>
      <c r="AJ8" s="123">
        <f>DatosMenores!C10</f>
        <v>89</v>
      </c>
      <c r="AK8" s="124">
        <f>DatosMenores!C11</f>
        <v>51</v>
      </c>
      <c r="AL8" s="124">
        <f>DatosMenores!C12</f>
        <v>36</v>
      </c>
      <c r="AM8" s="123">
        <f>DatosMenores!C13</f>
        <v>14</v>
      </c>
      <c r="AN8" s="108"/>
      <c r="AP8" s="125">
        <f>DatosMenores!C69</f>
        <v>341</v>
      </c>
      <c r="AQ8" s="125">
        <f>DatosMenores!C70</f>
        <v>45</v>
      </c>
      <c r="AR8" s="124">
        <f>DatosMenores!C71</f>
        <v>115</v>
      </c>
      <c r="AS8" s="124">
        <f>DatosMenores!C74</f>
        <v>0</v>
      </c>
      <c r="AT8" s="124">
        <f>DatosMenores!C75</f>
        <v>31</v>
      </c>
      <c r="AU8" s="123">
        <f>DatosMenores!C76</f>
        <v>0</v>
      </c>
      <c r="AW8" s="146" t="s">
        <v>1663</v>
      </c>
      <c r="AX8" s="147">
        <f>DatosMenores!C70</f>
        <v>45</v>
      </c>
    </row>
    <row r="9" spans="1:50" ht="14.85" customHeight="1" x14ac:dyDescent="0.3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115</v>
      </c>
    </row>
    <row r="10" spans="1:50" ht="29.85" customHeight="1" x14ac:dyDescent="0.3">
      <c r="C10" s="211"/>
      <c r="D10" s="123">
        <f>DatosMenores!C61</f>
        <v>515</v>
      </c>
      <c r="E10" s="124">
        <f>DatosMenores!C62</f>
        <v>125</v>
      </c>
      <c r="F10" s="127">
        <f>DatosMenores!C63</f>
        <v>2</v>
      </c>
      <c r="G10" s="127">
        <f>DatosMenores!C64</f>
        <v>247</v>
      </c>
      <c r="H10" s="127">
        <f>DatosMenores!C65</f>
        <v>141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3">
      <c r="AE11" s="125">
        <f>DatosMenores!C14</f>
        <v>2</v>
      </c>
      <c r="AF11" s="124">
        <f>DatosMenores!C15</f>
        <v>3</v>
      </c>
      <c r="AG11" s="124">
        <f>DatosMenores!C16</f>
        <v>49</v>
      </c>
      <c r="AH11" s="124">
        <f>DatosMenores!C17</f>
        <v>58</v>
      </c>
      <c r="AI11" s="124">
        <f>DatosMenores!C18</f>
        <v>5</v>
      </c>
      <c r="AJ11" s="124">
        <f>DatosMenores!C20</f>
        <v>41</v>
      </c>
      <c r="AK11" s="124">
        <f>DatosMenores!C21</f>
        <v>2</v>
      </c>
      <c r="AL11" s="123">
        <f>DatosMenores!C19</f>
        <v>181</v>
      </c>
      <c r="AP11" s="125">
        <f>DatosMenores!C78</f>
        <v>1</v>
      </c>
      <c r="AQ11" s="124">
        <f>DatosMenores!C77</f>
        <v>1</v>
      </c>
      <c r="AR11" s="124">
        <f>DatosMenores!C79</f>
        <v>0</v>
      </c>
      <c r="AS11" s="125">
        <f>DatosMenores!C72</f>
        <v>0</v>
      </c>
      <c r="AT11" s="123">
        <f>DatosMenores!C73</f>
        <v>50</v>
      </c>
      <c r="AW11" s="146" t="s">
        <v>1804</v>
      </c>
      <c r="AX11" s="147">
        <f>DatosMenores!C73</f>
        <v>50</v>
      </c>
    </row>
    <row r="12" spans="1:50" ht="12.75" customHeight="1" x14ac:dyDescent="0.3">
      <c r="AW12" s="146" t="s">
        <v>1665</v>
      </c>
      <c r="AX12" s="147">
        <f>DatosMenores!C74</f>
        <v>0</v>
      </c>
    </row>
    <row r="13" spans="1:50" ht="12.75" customHeight="1" x14ac:dyDescent="0.3">
      <c r="AW13" s="146" t="s">
        <v>1016</v>
      </c>
      <c r="AX13" s="147">
        <f>DatosMenores!C75</f>
        <v>31</v>
      </c>
    </row>
    <row r="14" spans="1:50" ht="12.75" customHeight="1" x14ac:dyDescent="0.3">
      <c r="AW14" s="146" t="s">
        <v>1666</v>
      </c>
      <c r="AX14" s="147">
        <f>DatosMenores!C76</f>
        <v>0</v>
      </c>
    </row>
    <row r="15" spans="1:50" ht="12.75" customHeight="1" x14ac:dyDescent="0.3">
      <c r="AW15" s="146" t="s">
        <v>1667</v>
      </c>
      <c r="AX15" s="147">
        <f>DatosMenores!C77</f>
        <v>1</v>
      </c>
    </row>
    <row r="16" spans="1:50" ht="12.75" customHeight="1" x14ac:dyDescent="0.3">
      <c r="AW16" s="146" t="s">
        <v>260</v>
      </c>
      <c r="AX16" s="147">
        <f>DatosMenores!C78</f>
        <v>1</v>
      </c>
    </row>
    <row r="17" spans="49:50" ht="12.75" customHeight="1" x14ac:dyDescent="0.3">
      <c r="AW17" s="146" t="s">
        <v>1668</v>
      </c>
      <c r="AX17" s="147">
        <f>DatosMenores!C79</f>
        <v>0</v>
      </c>
    </row>
  </sheetData>
  <sheetProtection algorithmName="SHA-512" hashValue="X6W3cfdyDeVDpRwLhSxN/+x4Z1bg762GzJPCCajrHbF0ocKDmANIZ9KTHCWfEuzOFjwHH2yB6URKvm2UTNd2DQ==" saltValue="TDAf7R9JL3N6t5LddcNMM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DB39-81B8-4B25-B776-14EA9D03475D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3" customWidth="1"/>
    <col min="2" max="2" width="4.44140625" style="153" customWidth="1"/>
    <col min="3" max="3" width="26.88671875" style="153" customWidth="1"/>
    <col min="4" max="4" width="17" style="153" customWidth="1"/>
    <col min="5" max="5" width="6.109375" style="153" customWidth="1"/>
    <col min="6" max="6" width="30.88671875" style="153" customWidth="1"/>
    <col min="7" max="7" width="10" style="153" customWidth="1"/>
    <col min="8" max="8" width="3.88671875" style="153" customWidth="1"/>
    <col min="9" max="9" width="2.6640625" style="155" customWidth="1"/>
    <col min="10" max="10" width="7.88671875" style="155" customWidth="1"/>
    <col min="11" max="12" width="11.44140625" style="155"/>
    <col min="13" max="13" width="51.33203125" style="155" customWidth="1"/>
    <col min="14" max="14" width="2.6640625" style="155" customWidth="1"/>
    <col min="15" max="15" width="7.88671875" style="155" customWidth="1"/>
    <col min="16" max="17" width="11.44140625" style="155"/>
    <col min="18" max="18" width="51.33203125" style="155" customWidth="1"/>
    <col min="19" max="19" width="2.6640625" style="155" customWidth="1"/>
    <col min="20" max="20" width="7.88671875" style="155" customWidth="1"/>
    <col min="21" max="22" width="11.44140625" style="155"/>
    <col min="23" max="23" width="51.33203125" style="155" customWidth="1"/>
    <col min="24" max="24" width="2.6640625" style="155" customWidth="1"/>
    <col min="25" max="25" width="7.88671875" style="155" customWidth="1"/>
    <col min="26" max="27" width="11.44140625" style="155"/>
    <col min="28" max="28" width="51.33203125" style="155" customWidth="1"/>
    <col min="29" max="29" width="2.6640625" style="155" customWidth="1"/>
    <col min="30" max="16384" width="11.44140625" style="153"/>
  </cols>
  <sheetData>
    <row r="1" spans="1:30" ht="17.399999999999999" x14ac:dyDescent="0.25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5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" customHeight="1" x14ac:dyDescent="0.25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5">
      <c r="C4" s="160" t="s">
        <v>1811</v>
      </c>
      <c r="D4" s="161">
        <f>DatosViolenciaDoméstica!C5</f>
        <v>313</v>
      </c>
      <c r="F4" s="160" t="s">
        <v>1812</v>
      </c>
      <c r="G4" s="162">
        <f>DatosViolenciaDoméstica!E67</f>
        <v>33</v>
      </c>
      <c r="H4" s="163"/>
    </row>
    <row r="5" spans="1:30" x14ac:dyDescent="0.25">
      <c r="C5" s="160" t="s">
        <v>8</v>
      </c>
      <c r="D5" s="161">
        <f>DatosViolenciaDoméstica!C6</f>
        <v>283</v>
      </c>
      <c r="F5" s="160" t="s">
        <v>1813</v>
      </c>
      <c r="G5" s="164">
        <f>DatosViolenciaDoméstica!F67</f>
        <v>37</v>
      </c>
      <c r="H5" s="163"/>
    </row>
    <row r="6" spans="1:30" ht="26.4" x14ac:dyDescent="0.25">
      <c r="C6" s="160" t="s">
        <v>1814</v>
      </c>
      <c r="D6" s="161">
        <f>DatosViolenciaDoméstica!C7</f>
        <v>71</v>
      </c>
    </row>
    <row r="7" spans="1:30" x14ac:dyDescent="0.25">
      <c r="C7" s="160" t="s">
        <v>55</v>
      </c>
      <c r="D7" s="161">
        <f>DatosViolenciaDoméstica!C8</f>
        <v>4</v>
      </c>
    </row>
    <row r="8" spans="1:30" x14ac:dyDescent="0.25">
      <c r="C8" s="160" t="s">
        <v>1815</v>
      </c>
      <c r="D8" s="161">
        <f>DatosViolenciaDoméstica!C9</f>
        <v>10</v>
      </c>
    </row>
    <row r="9" spans="1:30" x14ac:dyDescent="0.25">
      <c r="C9" s="160" t="s">
        <v>1816</v>
      </c>
      <c r="D9" s="161">
        <f>SUM(DatosViolenciaDoméstica!C10:C11)</f>
        <v>0</v>
      </c>
    </row>
    <row r="21" spans="6:32" x14ac:dyDescent="0.25">
      <c r="F21" s="165"/>
      <c r="G21" s="165"/>
    </row>
    <row r="22" spans="6:32" s="165" customFormat="1" ht="12.75" customHeight="1" x14ac:dyDescent="0.25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5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5">
      <c r="AB24" s="153"/>
    </row>
    <row r="25" spans="6:32" ht="15.6" x14ac:dyDescent="0.3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cdXqypTKWmcS07fCchquBgr3UqaFnA/+yDHK2yaIJ2sTxv+aMmdwuc+ii/F2oi94ZDYyom/RjBy5yjkGoBNM2g==" saltValue="B7kg0Kpob6SA6yW6/JaK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9401-2F38-4BA1-8BED-4686B01BA931}">
  <dimension ref="A1:AF25"/>
  <sheetViews>
    <sheetView showGridLines="0" showRowColHeaders="0" workbookViewId="0">
      <selection activeCell="B1" sqref="B1"/>
    </sheetView>
  </sheetViews>
  <sheetFormatPr baseColWidth="10" defaultColWidth="11.44140625" defaultRowHeight="13.2" x14ac:dyDescent="0.25"/>
  <cols>
    <col min="1" max="1" width="2.6640625" style="153" customWidth="1"/>
    <col min="2" max="2" width="4.44140625" style="153" customWidth="1"/>
    <col min="3" max="3" width="26.88671875" style="153" customWidth="1"/>
    <col min="4" max="4" width="17" style="153" customWidth="1"/>
    <col min="5" max="5" width="6.109375" style="153" customWidth="1"/>
    <col min="6" max="6" width="30.88671875" style="153" customWidth="1"/>
    <col min="7" max="7" width="10" style="153" customWidth="1"/>
    <col min="8" max="8" width="3.88671875" style="153" customWidth="1"/>
    <col min="9" max="9" width="2.6640625" style="155" customWidth="1"/>
    <col min="10" max="10" width="7.88671875" style="155" customWidth="1"/>
    <col min="11" max="12" width="11.44140625" style="155"/>
    <col min="13" max="13" width="51.33203125" style="155" customWidth="1"/>
    <col min="14" max="14" width="2.6640625" style="155" customWidth="1"/>
    <col min="15" max="15" width="7.88671875" style="155" customWidth="1"/>
    <col min="16" max="17" width="11.44140625" style="155"/>
    <col min="18" max="18" width="51.33203125" style="155" customWidth="1"/>
    <col min="19" max="19" width="2.6640625" style="155" hidden="1" customWidth="1"/>
    <col min="20" max="20" width="7.88671875" style="155" hidden="1" customWidth="1"/>
    <col min="21" max="22" width="0" style="155" hidden="1" customWidth="1"/>
    <col min="23" max="23" width="51.33203125" style="155" hidden="1" customWidth="1"/>
    <col min="24" max="24" width="2.6640625" style="155" customWidth="1"/>
    <col min="25" max="25" width="7.88671875" style="155" customWidth="1"/>
    <col min="26" max="27" width="11.44140625" style="155"/>
    <col min="28" max="28" width="51.33203125" style="155" customWidth="1"/>
    <col min="29" max="29" width="2.6640625" style="155" customWidth="1"/>
    <col min="30" max="16384" width="11.44140625" style="153"/>
  </cols>
  <sheetData>
    <row r="1" spans="1:30" ht="17.399999999999999" x14ac:dyDescent="0.25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5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" customHeight="1" x14ac:dyDescent="0.25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5">
      <c r="C4" s="160" t="s">
        <v>8</v>
      </c>
      <c r="D4" s="161">
        <f>DatosViolenciaGénero!C7</f>
        <v>1445</v>
      </c>
      <c r="F4" s="160" t="s">
        <v>1812</v>
      </c>
      <c r="G4" s="162">
        <f>DatosViolenciaGénero!E82</f>
        <v>259</v>
      </c>
      <c r="H4" s="163"/>
    </row>
    <row r="5" spans="1:30" x14ac:dyDescent="0.25">
      <c r="C5" s="160" t="s">
        <v>35</v>
      </c>
      <c r="D5" s="161">
        <f>DatosViolenciaGénero!C5</f>
        <v>1386</v>
      </c>
      <c r="F5" s="160" t="s">
        <v>1813</v>
      </c>
      <c r="G5" s="162">
        <f>DatosViolenciaGénero!F82</f>
        <v>286</v>
      </c>
      <c r="H5" s="163"/>
    </row>
    <row r="6" spans="1:30" ht="26.4" x14ac:dyDescent="0.25">
      <c r="C6" s="160" t="s">
        <v>1814</v>
      </c>
      <c r="D6" s="170">
        <f>DatosViolenciaGénero!C8</f>
        <v>237</v>
      </c>
    </row>
    <row r="7" spans="1:30" x14ac:dyDescent="0.25">
      <c r="C7" s="160" t="s">
        <v>55</v>
      </c>
      <c r="D7" s="170">
        <f>DatosViolenciaGénero!C9</f>
        <v>9</v>
      </c>
    </row>
    <row r="8" spans="1:30" x14ac:dyDescent="0.25">
      <c r="C8" s="160" t="s">
        <v>1818</v>
      </c>
      <c r="D8" s="161">
        <f>DatosViolenciaGénero!C11</f>
        <v>0</v>
      </c>
    </row>
    <row r="9" spans="1:30" x14ac:dyDescent="0.25">
      <c r="C9" s="160" t="s">
        <v>1819</v>
      </c>
      <c r="D9" s="161">
        <f>DatosViolenciaGénero!C12</f>
        <v>2</v>
      </c>
    </row>
    <row r="10" spans="1:30" x14ac:dyDescent="0.25">
      <c r="C10" s="160" t="s">
        <v>1811</v>
      </c>
      <c r="D10" s="170">
        <f>DatosViolenciaGénero!C6</f>
        <v>455</v>
      </c>
    </row>
    <row r="11" spans="1:30" x14ac:dyDescent="0.25">
      <c r="C11" s="160" t="s">
        <v>1815</v>
      </c>
      <c r="D11" s="170">
        <f>DatosViolenciaGénero!C10</f>
        <v>9</v>
      </c>
    </row>
    <row r="20" spans="3:32" x14ac:dyDescent="0.25">
      <c r="C20" s="165"/>
      <c r="D20" s="165"/>
    </row>
    <row r="21" spans="3:32" x14ac:dyDescent="0.25">
      <c r="C21" s="166"/>
      <c r="D21" s="166"/>
    </row>
    <row r="22" spans="3:32" s="165" customFormat="1" ht="12.75" customHeight="1" x14ac:dyDescent="0.25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5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5">
      <c r="AB24" s="153"/>
    </row>
    <row r="25" spans="3:32" ht="15.6" x14ac:dyDescent="0.3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ycnUHYSHKuBwTZe/Ilo0BemsMUTFgSxpZnRnhg6Sf4VaxcmyyrAFNpX/XDCWFqYT7OabJ6ZNImFbJNZc9pdyMA==" saltValue="mHBCkUFfl8AhDCTneEQeD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8D4C-33FE-4285-8E9C-46BC6C3A9788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4.441406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4.441406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4.44140625" style="139" customWidth="1"/>
    <col min="26" max="26" width="2.6640625" style="139" customWidth="1"/>
    <col min="27" max="16384" width="11.44140625" style="106"/>
  </cols>
  <sheetData>
    <row r="1" spans="1:26" x14ac:dyDescent="0.25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0" customFormat="1" ht="12.75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8M3f9Qgk9lu998BzCDLNvwSdyEdnSlEFbcaeTm8HLTn1bvpkj9P0cH0TnhkJP2KOLE18D8lfrcqOl7DoZrnd+w==" saltValue="yzYTU4prmFa0396wS5Al5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EF33-8E1D-4900-A70B-E38B24CCFD1C}">
  <dimension ref="A1:BI25"/>
  <sheetViews>
    <sheetView showGridLines="0" showRowColHeaders="0" workbookViewId="0">
      <selection activeCell="A2" sqref="A2"/>
    </sheetView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4.332031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4.332031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4.33203125" style="139" customWidth="1"/>
    <col min="26" max="26" width="2.6640625" style="139" customWidth="1"/>
    <col min="27" max="27" width="7.88671875" style="139" customWidth="1"/>
    <col min="28" max="29" width="11.44140625" style="139"/>
    <col min="30" max="30" width="54.33203125" style="139" customWidth="1"/>
    <col min="31" max="31" width="2.6640625" style="139" customWidth="1"/>
    <col min="32" max="32" width="7.88671875" style="139" customWidth="1"/>
    <col min="33" max="34" width="11.44140625" style="139"/>
    <col min="35" max="35" width="54.33203125" style="139" customWidth="1"/>
    <col min="36" max="36" width="2.6640625" style="139" customWidth="1"/>
    <col min="37" max="37" width="7.88671875" style="139" customWidth="1"/>
    <col min="38" max="39" width="11.44140625" style="139"/>
    <col min="40" max="40" width="54.33203125" style="139" customWidth="1"/>
    <col min="41" max="41" width="2.6640625" style="139" customWidth="1"/>
    <col min="42" max="42" width="7.88671875" style="139" customWidth="1"/>
    <col min="43" max="44" width="11.44140625" style="139"/>
    <col min="45" max="45" width="54.33203125" style="139" customWidth="1"/>
    <col min="46" max="46" width="2.6640625" style="139" customWidth="1"/>
    <col min="47" max="47" width="7.88671875" style="139" customWidth="1"/>
    <col min="48" max="49" width="11.44140625" style="139"/>
    <col min="50" max="50" width="54.33203125" style="139" customWidth="1"/>
    <col min="51" max="51" width="2.6640625" style="139" customWidth="1"/>
    <col min="52" max="52" width="7.88671875" style="139" customWidth="1"/>
    <col min="53" max="54" width="11.44140625" style="139"/>
    <col min="55" max="55" width="54.33203125" style="139" customWidth="1"/>
    <col min="56" max="56" width="2.6640625" style="139" customWidth="1"/>
    <col min="57" max="57" width="7.88671875" style="139" customWidth="1"/>
    <col min="58" max="59" width="11.44140625" style="139"/>
    <col min="60" max="60" width="54.33203125" style="139" customWidth="1"/>
    <col min="61" max="61" width="2.6640625" style="139" customWidth="1"/>
    <col min="62" max="16384" width="11.44140625" style="106"/>
  </cols>
  <sheetData>
    <row r="1" spans="1:61" x14ac:dyDescent="0.25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0" customFormat="1" ht="12.75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JjIt71jOSL0QaFl9Hndt+YpLDkCCeS26e0r9DSFSzhE1LgNju4hyV1r9UNznf8orIxsCUUKq77Gh6jyMRc/YGg==" saltValue="PASTd8DZDVTF3bBK5n9rO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191B-19A5-4D82-80CC-13C88E16CCAF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7" width="11.44140625" style="139"/>
    <col min="18" max="18" width="11.44140625" style="90"/>
    <col min="19" max="19" width="2.6640625" style="139" customWidth="1"/>
    <col min="20" max="20" width="7.88671875" style="139" customWidth="1"/>
    <col min="21" max="25" width="11.44140625" style="139"/>
    <col min="26" max="16384" width="11.44140625" style="90"/>
  </cols>
  <sheetData>
    <row r="1" spans="1:26" x14ac:dyDescent="0.25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5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5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5">
      <c r="M6" s="175">
        <f>DatosMedioAmbiente!C53</f>
        <v>0</v>
      </c>
      <c r="N6" s="175">
        <f>DatosMedioAmbiente!C55</f>
        <v>2</v>
      </c>
      <c r="O6" s="175">
        <f>DatosMedioAmbiente!C57</f>
        <v>0</v>
      </c>
      <c r="P6" s="175">
        <f>DatosMedioAmbiente!C59</f>
        <v>3</v>
      </c>
      <c r="Q6" s="175">
        <f>DatosMedioAmbiente!C61</f>
        <v>1</v>
      </c>
      <c r="R6" s="175">
        <f>DatosMedioAmbiente!C63</f>
        <v>3</v>
      </c>
      <c r="S6" s="173"/>
      <c r="U6" s="176">
        <f>DatosMedioAmbiente!C54</f>
        <v>0</v>
      </c>
      <c r="V6" s="176">
        <f>DatosMedioAmbiente!C56</f>
        <v>0</v>
      </c>
      <c r="W6" s="176">
        <f>DatosMedioAmbiente!C58</f>
        <v>0</v>
      </c>
      <c r="X6" s="176">
        <f>DatosMedioAmbiente!C60</f>
        <v>0</v>
      </c>
      <c r="Y6" s="176">
        <f>DatosMedioAmbiente!C62</f>
        <v>0</v>
      </c>
      <c r="Z6" s="176">
        <f>DatosMedioAmbiente!C64</f>
        <v>0</v>
      </c>
    </row>
    <row r="25" spans="1:20" s="90" customFormat="1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IzrKxevn2HrHBHSv1WSWyYd2jLXFUWuFCrH2jcFr0igQIdZCNNnGgihr1BUI0Vq2IxMWeO9yEAOynTjxhV7Zyw==" saltValue="HlU8CBtKHSfLWHyiyO4eZ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838-D38E-4D55-8D97-3EF73D929BE1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0" customWidth="1"/>
    <col min="19" max="20" width="25.109375" style="90" customWidth="1"/>
    <col min="21" max="21" width="14.44140625" style="90" customWidth="1"/>
    <col min="22" max="22" width="20.44140625" style="90" customWidth="1"/>
    <col min="23" max="23" width="16.6640625" style="90" customWidth="1"/>
    <col min="24" max="24" width="5.33203125" style="90" customWidth="1"/>
    <col min="25" max="25" width="4" style="90" customWidth="1"/>
    <col min="26" max="26" width="13.6640625" style="90" customWidth="1"/>
    <col min="27" max="27" width="22.109375" style="90" customWidth="1"/>
    <col min="28" max="16384" width="11.5546875" style="90"/>
  </cols>
  <sheetData>
    <row r="1" spans="1:61" s="103" customFormat="1" ht="92.4" x14ac:dyDescent="0.3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5">
      <c r="A2" s="90" t="s">
        <v>1283</v>
      </c>
      <c r="B2" s="90" t="s">
        <v>1752</v>
      </c>
      <c r="C2" s="90" t="s">
        <v>1741</v>
      </c>
      <c r="D2" s="90" t="s">
        <v>1624</v>
      </c>
      <c r="E2" s="90" t="s">
        <v>1624</v>
      </c>
      <c r="F2" s="90" t="s">
        <v>970</v>
      </c>
      <c r="G2" s="90" t="s">
        <v>1653</v>
      </c>
      <c r="H2" s="90" t="s">
        <v>1653</v>
      </c>
      <c r="I2" s="90" t="s">
        <v>1624</v>
      </c>
      <c r="J2" s="90" t="s">
        <v>1624</v>
      </c>
      <c r="K2" s="90" t="s">
        <v>1624</v>
      </c>
      <c r="L2" s="90" t="s">
        <v>1624</v>
      </c>
      <c r="M2" s="90" t="s">
        <v>1624</v>
      </c>
      <c r="N2" s="90" t="s">
        <v>1624</v>
      </c>
      <c r="O2" s="90" t="s">
        <v>1624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1126</v>
      </c>
      <c r="AB2" s="90" t="s">
        <v>1126</v>
      </c>
      <c r="AD2" s="90" t="s">
        <v>642</v>
      </c>
      <c r="AE2" s="90" t="s">
        <v>1179</v>
      </c>
      <c r="AF2" s="90" t="s">
        <v>1082</v>
      </c>
      <c r="AI2" s="90" t="s">
        <v>227</v>
      </c>
      <c r="AL2" s="90" t="s">
        <v>642</v>
      </c>
      <c r="AM2" s="90" t="s">
        <v>642</v>
      </c>
      <c r="AN2" s="90" t="s">
        <v>642</v>
      </c>
      <c r="AO2" s="90" t="s">
        <v>642</v>
      </c>
      <c r="AT2" s="90" t="s">
        <v>642</v>
      </c>
      <c r="AU2" s="90" t="s">
        <v>644</v>
      </c>
      <c r="AV2" s="90" t="s">
        <v>642</v>
      </c>
      <c r="AW2" s="90" t="s">
        <v>1180</v>
      </c>
      <c r="AY2" s="90" t="s">
        <v>15</v>
      </c>
      <c r="AZ2" s="90" t="s">
        <v>1004</v>
      </c>
      <c r="BA2" s="90" t="s">
        <v>77</v>
      </c>
      <c r="BB2" s="90" t="s">
        <v>996</v>
      </c>
      <c r="BC2" s="90" t="s">
        <v>974</v>
      </c>
      <c r="BD2" s="90" t="s">
        <v>329</v>
      </c>
      <c r="BE2" s="90" t="s">
        <v>1662</v>
      </c>
      <c r="BH2" s="90" t="s">
        <v>1138</v>
      </c>
      <c r="BI2" s="90" t="s">
        <v>1143</v>
      </c>
    </row>
    <row r="3" spans="1:61" x14ac:dyDescent="0.25">
      <c r="A3" s="90" t="s">
        <v>1759</v>
      </c>
      <c r="B3" s="90" t="s">
        <v>1753</v>
      </c>
      <c r="C3" s="90" t="s">
        <v>1742</v>
      </c>
      <c r="D3" s="90" t="s">
        <v>1625</v>
      </c>
      <c r="E3" s="90" t="s">
        <v>1625</v>
      </c>
      <c r="F3" s="90" t="s">
        <v>1659</v>
      </c>
      <c r="G3" s="90" t="s">
        <v>1625</v>
      </c>
      <c r="H3" s="90" t="s">
        <v>1625</v>
      </c>
      <c r="I3" s="90" t="s">
        <v>1625</v>
      </c>
      <c r="J3" s="90" t="s">
        <v>1625</v>
      </c>
      <c r="K3" s="90" t="s">
        <v>1625</v>
      </c>
      <c r="L3" s="90" t="s">
        <v>1625</v>
      </c>
      <c r="M3" s="90" t="s">
        <v>1626</v>
      </c>
      <c r="N3" s="90" t="s">
        <v>1630</v>
      </c>
      <c r="O3" s="90" t="s">
        <v>1625</v>
      </c>
      <c r="P3" s="90" t="s">
        <v>1626</v>
      </c>
      <c r="Q3" s="90" t="s">
        <v>1626</v>
      </c>
      <c r="R3" s="90" t="s">
        <v>1036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1127</v>
      </c>
      <c r="AB3" s="90" t="s">
        <v>1127</v>
      </c>
      <c r="AD3" s="90" t="s">
        <v>644</v>
      </c>
      <c r="AE3" s="90" t="s">
        <v>1180</v>
      </c>
      <c r="AF3" s="90" t="s">
        <v>1189</v>
      </c>
      <c r="AI3" s="90" t="s">
        <v>233</v>
      </c>
      <c r="AL3" s="90" t="s">
        <v>644</v>
      </c>
      <c r="AM3" s="90" t="s">
        <v>644</v>
      </c>
      <c r="AN3" s="90" t="s">
        <v>644</v>
      </c>
      <c r="AO3" s="90" t="s">
        <v>644</v>
      </c>
      <c r="AT3" s="90" t="s">
        <v>644</v>
      </c>
      <c r="AU3" s="90" t="s">
        <v>646</v>
      </c>
      <c r="AV3" s="90" t="s">
        <v>644</v>
      </c>
      <c r="AW3" s="90" t="s">
        <v>1182</v>
      </c>
      <c r="AY3" s="90" t="s">
        <v>999</v>
      </c>
      <c r="AZ3" s="90" t="s">
        <v>1005</v>
      </c>
      <c r="BA3" s="90" t="s">
        <v>1798</v>
      </c>
      <c r="BC3" s="90" t="s">
        <v>975</v>
      </c>
      <c r="BD3" s="90" t="s">
        <v>956</v>
      </c>
      <c r="BE3" s="90" t="s">
        <v>1663</v>
      </c>
      <c r="BH3" s="90" t="s">
        <v>1139</v>
      </c>
      <c r="BI3" s="90" t="s">
        <v>1144</v>
      </c>
    </row>
    <row r="4" spans="1:61" x14ac:dyDescent="0.25">
      <c r="A4" s="90" t="s">
        <v>1760</v>
      </c>
      <c r="B4" s="90" t="s">
        <v>1754</v>
      </c>
      <c r="C4" s="90" t="s">
        <v>1743</v>
      </c>
      <c r="D4" s="90" t="s">
        <v>1626</v>
      </c>
      <c r="E4" s="90" t="s">
        <v>1626</v>
      </c>
      <c r="F4" s="90" t="s">
        <v>1179</v>
      </c>
      <c r="G4" s="90" t="s">
        <v>1626</v>
      </c>
      <c r="H4" s="90" t="s">
        <v>1626</v>
      </c>
      <c r="I4" s="90" t="s">
        <v>1626</v>
      </c>
      <c r="J4" s="90" t="s">
        <v>1626</v>
      </c>
      <c r="K4" s="90" t="s">
        <v>1626</v>
      </c>
      <c r="L4" s="90" t="s">
        <v>1626</v>
      </c>
      <c r="M4" s="90" t="s">
        <v>1628</v>
      </c>
      <c r="N4" s="90" t="s">
        <v>970</v>
      </c>
      <c r="O4" s="90" t="s">
        <v>1626</v>
      </c>
      <c r="P4" s="90" t="s">
        <v>1672</v>
      </c>
      <c r="Q4" s="90" t="s">
        <v>1672</v>
      </c>
      <c r="R4" s="90" t="s">
        <v>1037</v>
      </c>
      <c r="S4" s="90" t="s">
        <v>1672</v>
      </c>
      <c r="T4" s="90" t="s">
        <v>1672</v>
      </c>
      <c r="V4" s="90" t="s">
        <v>26</v>
      </c>
      <c r="W4" s="90" t="s">
        <v>1767</v>
      </c>
      <c r="AD4" s="90" t="s">
        <v>646</v>
      </c>
      <c r="AE4" s="90" t="s">
        <v>1182</v>
      </c>
      <c r="AF4" s="90" t="s">
        <v>1190</v>
      </c>
      <c r="AI4" s="90" t="s">
        <v>106</v>
      </c>
      <c r="AL4" s="90" t="s">
        <v>646</v>
      </c>
      <c r="AM4" s="90" t="s">
        <v>646</v>
      </c>
      <c r="AN4" s="90" t="s">
        <v>646</v>
      </c>
      <c r="AO4" s="90" t="s">
        <v>646</v>
      </c>
      <c r="AT4" s="90" t="s">
        <v>652</v>
      </c>
      <c r="AU4" s="90" t="s">
        <v>652</v>
      </c>
      <c r="AV4" s="90" t="s">
        <v>646</v>
      </c>
      <c r="AW4" s="90" t="s">
        <v>610</v>
      </c>
      <c r="AY4" s="90" t="s">
        <v>1000</v>
      </c>
      <c r="AZ4" s="90" t="s">
        <v>1006</v>
      </c>
      <c r="BA4" s="90" t="s">
        <v>1799</v>
      </c>
      <c r="BC4" s="90" t="s">
        <v>981</v>
      </c>
      <c r="BD4" s="90" t="s">
        <v>957</v>
      </c>
      <c r="BE4" s="90" t="s">
        <v>1664</v>
      </c>
      <c r="BH4" s="90" t="s">
        <v>1140</v>
      </c>
    </row>
    <row r="5" spans="1:61" x14ac:dyDescent="0.25">
      <c r="A5" s="90" t="s">
        <v>1026</v>
      </c>
      <c r="B5" s="90" t="s">
        <v>104</v>
      </c>
      <c r="C5" s="90" t="s">
        <v>169</v>
      </c>
      <c r="D5" s="90" t="s">
        <v>1628</v>
      </c>
      <c r="E5" s="90" t="s">
        <v>1628</v>
      </c>
      <c r="F5" s="90" t="s">
        <v>1641</v>
      </c>
      <c r="G5" s="90" t="s">
        <v>1631</v>
      </c>
      <c r="H5" s="90" t="s">
        <v>1628</v>
      </c>
      <c r="I5" s="90" t="s">
        <v>1628</v>
      </c>
      <c r="J5" s="90" t="s">
        <v>1628</v>
      </c>
      <c r="K5" s="90" t="s">
        <v>1628</v>
      </c>
      <c r="L5" s="90" t="s">
        <v>1628</v>
      </c>
      <c r="M5" s="90" t="s">
        <v>1630</v>
      </c>
      <c r="N5" s="90" t="s">
        <v>1642</v>
      </c>
      <c r="O5" s="90" t="s">
        <v>1628</v>
      </c>
      <c r="P5" s="90" t="s">
        <v>1673</v>
      </c>
      <c r="Q5" s="90" t="s">
        <v>1673</v>
      </c>
      <c r="R5" s="90" t="s">
        <v>1038</v>
      </c>
      <c r="S5" s="90" t="s">
        <v>1673</v>
      </c>
      <c r="T5" s="90" t="s">
        <v>1673</v>
      </c>
      <c r="V5" s="90" t="s">
        <v>27</v>
      </c>
      <c r="AD5" s="90" t="s">
        <v>648</v>
      </c>
      <c r="AE5" s="90" t="s">
        <v>1183</v>
      </c>
      <c r="AL5" s="90" t="s">
        <v>648</v>
      </c>
      <c r="AM5" s="90" t="s">
        <v>648</v>
      </c>
      <c r="AN5" s="90" t="s">
        <v>648</v>
      </c>
      <c r="AO5" s="90" t="s">
        <v>648</v>
      </c>
      <c r="AV5" s="90" t="s">
        <v>648</v>
      </c>
      <c r="AW5" s="90" t="s">
        <v>1183</v>
      </c>
      <c r="AY5" s="90" t="s">
        <v>1001</v>
      </c>
      <c r="AZ5" s="90" t="s">
        <v>1007</v>
      </c>
      <c r="BC5" s="90" t="s">
        <v>982</v>
      </c>
      <c r="BD5" s="90" t="s">
        <v>958</v>
      </c>
      <c r="BE5" s="90" t="s">
        <v>1804</v>
      </c>
    </row>
    <row r="6" spans="1:61" x14ac:dyDescent="0.25">
      <c r="A6" s="90" t="s">
        <v>1761</v>
      </c>
      <c r="B6" s="90" t="s">
        <v>105</v>
      </c>
      <c r="C6" s="90" t="s">
        <v>1744</v>
      </c>
      <c r="D6" s="90" t="s">
        <v>1630</v>
      </c>
      <c r="E6" s="90" t="s">
        <v>1629</v>
      </c>
      <c r="F6" s="90" t="s">
        <v>106</v>
      </c>
      <c r="G6" s="90" t="s">
        <v>970</v>
      </c>
      <c r="H6" s="90" t="s">
        <v>1631</v>
      </c>
      <c r="I6" s="90" t="s">
        <v>1632</v>
      </c>
      <c r="J6" s="90" t="s">
        <v>1631</v>
      </c>
      <c r="K6" s="90" t="s">
        <v>1630</v>
      </c>
      <c r="L6" s="90" t="s">
        <v>1630</v>
      </c>
      <c r="M6" s="90" t="s">
        <v>970</v>
      </c>
      <c r="N6" s="90" t="s">
        <v>1644</v>
      </c>
      <c r="O6" s="90" t="s">
        <v>1631</v>
      </c>
      <c r="P6" s="90" t="s">
        <v>1676</v>
      </c>
      <c r="Q6" s="90" t="s">
        <v>1676</v>
      </c>
      <c r="R6" s="90" t="s">
        <v>1039</v>
      </c>
      <c r="S6" s="90" t="s">
        <v>1674</v>
      </c>
      <c r="T6" s="90" t="s">
        <v>1674</v>
      </c>
      <c r="V6" s="90" t="s">
        <v>28</v>
      </c>
      <c r="AD6" s="90" t="s">
        <v>650</v>
      </c>
      <c r="AL6" s="90" t="s">
        <v>650</v>
      </c>
      <c r="AM6" s="90" t="s">
        <v>650</v>
      </c>
      <c r="AN6" s="90" t="s">
        <v>650</v>
      </c>
      <c r="AO6" s="90" t="s">
        <v>650</v>
      </c>
      <c r="AV6" s="90" t="s">
        <v>650</v>
      </c>
      <c r="AY6" s="90" t="s">
        <v>1002</v>
      </c>
      <c r="AZ6" s="90" t="s">
        <v>1002</v>
      </c>
      <c r="BC6" s="90" t="s">
        <v>983</v>
      </c>
      <c r="BD6" s="90" t="s">
        <v>959</v>
      </c>
      <c r="BE6" s="90" t="s">
        <v>1016</v>
      </c>
    </row>
    <row r="7" spans="1:61" x14ac:dyDescent="0.25">
      <c r="B7" s="90" t="s">
        <v>106</v>
      </c>
      <c r="C7" s="90" t="s">
        <v>1745</v>
      </c>
      <c r="D7" s="90" t="s">
        <v>1632</v>
      </c>
      <c r="E7" s="90" t="s">
        <v>1630</v>
      </c>
      <c r="G7" s="90" t="s">
        <v>1638</v>
      </c>
      <c r="H7" s="90" t="s">
        <v>970</v>
      </c>
      <c r="I7" s="90" t="s">
        <v>970</v>
      </c>
      <c r="J7" s="90" t="s">
        <v>1632</v>
      </c>
      <c r="K7" s="90" t="s">
        <v>970</v>
      </c>
      <c r="L7" s="90" t="s">
        <v>1631</v>
      </c>
      <c r="M7" s="90" t="s">
        <v>1638</v>
      </c>
      <c r="O7" s="90" t="s">
        <v>970</v>
      </c>
      <c r="R7" s="90" t="s">
        <v>1040</v>
      </c>
      <c r="S7" s="90" t="s">
        <v>1675</v>
      </c>
      <c r="T7" s="90" t="s">
        <v>1675</v>
      </c>
      <c r="AD7" s="90" t="s">
        <v>652</v>
      </c>
      <c r="AL7" s="90" t="s">
        <v>652</v>
      </c>
      <c r="AM7" s="90" t="s">
        <v>652</v>
      </c>
      <c r="AN7" s="90" t="s">
        <v>652</v>
      </c>
      <c r="AO7" s="90" t="s">
        <v>652</v>
      </c>
      <c r="AV7" s="90" t="s">
        <v>652</v>
      </c>
      <c r="BC7" s="90" t="s">
        <v>1801</v>
      </c>
      <c r="BD7" s="90" t="s">
        <v>960</v>
      </c>
      <c r="BE7" s="90" t="s">
        <v>1667</v>
      </c>
    </row>
    <row r="8" spans="1:61" x14ac:dyDescent="0.25">
      <c r="C8" s="90" t="s">
        <v>1746</v>
      </c>
      <c r="D8" s="90" t="s">
        <v>970</v>
      </c>
      <c r="E8" s="90" t="s">
        <v>1631</v>
      </c>
      <c r="G8" s="90" t="s">
        <v>1639</v>
      </c>
      <c r="H8" s="90" t="s">
        <v>1638</v>
      </c>
      <c r="I8" s="90" t="s">
        <v>1638</v>
      </c>
      <c r="J8" s="90" t="s">
        <v>970</v>
      </c>
      <c r="K8" s="90" t="s">
        <v>1637</v>
      </c>
      <c r="L8" s="90" t="s">
        <v>970</v>
      </c>
      <c r="M8" s="90" t="s">
        <v>1641</v>
      </c>
      <c r="O8" s="90" t="s">
        <v>1638</v>
      </c>
      <c r="R8" s="90" t="s">
        <v>1041</v>
      </c>
      <c r="S8" s="90" t="s">
        <v>1676</v>
      </c>
      <c r="T8" s="90" t="s">
        <v>1676</v>
      </c>
      <c r="AD8" s="90" t="s">
        <v>654</v>
      </c>
      <c r="AL8" s="90" t="s">
        <v>654</v>
      </c>
      <c r="AM8" s="90" t="s">
        <v>654</v>
      </c>
      <c r="AO8" s="90" t="s">
        <v>654</v>
      </c>
      <c r="AV8" s="90" t="s">
        <v>654</v>
      </c>
      <c r="BC8" s="90" t="s">
        <v>984</v>
      </c>
      <c r="BD8" s="90" t="s">
        <v>513</v>
      </c>
      <c r="BE8" s="90" t="s">
        <v>260</v>
      </c>
    </row>
    <row r="9" spans="1:61" x14ac:dyDescent="0.25">
      <c r="C9" s="90" t="s">
        <v>204</v>
      </c>
      <c r="D9" s="90" t="s">
        <v>1638</v>
      </c>
      <c r="E9" s="90" t="s">
        <v>970</v>
      </c>
      <c r="G9" s="90" t="s">
        <v>1642</v>
      </c>
      <c r="H9" s="90" t="s">
        <v>1639</v>
      </c>
      <c r="I9" s="90" t="s">
        <v>1639</v>
      </c>
      <c r="J9" s="90" t="s">
        <v>1638</v>
      </c>
      <c r="K9" s="90" t="s">
        <v>1638</v>
      </c>
      <c r="L9" s="90" t="s">
        <v>1637</v>
      </c>
      <c r="M9" s="90" t="s">
        <v>1644</v>
      </c>
      <c r="O9" s="90" t="s">
        <v>1639</v>
      </c>
      <c r="R9" s="90" t="s">
        <v>1042</v>
      </c>
      <c r="BC9" s="90" t="s">
        <v>972</v>
      </c>
      <c r="BD9" s="90" t="s">
        <v>961</v>
      </c>
    </row>
    <row r="10" spans="1:61" x14ac:dyDescent="0.25">
      <c r="C10" s="90" t="s">
        <v>1747</v>
      </c>
      <c r="D10" s="90" t="s">
        <v>1639</v>
      </c>
      <c r="E10" s="90" t="s">
        <v>1633</v>
      </c>
      <c r="G10" s="90" t="s">
        <v>1644</v>
      </c>
      <c r="H10" s="90" t="s">
        <v>1640</v>
      </c>
      <c r="I10" s="90" t="s">
        <v>1640</v>
      </c>
      <c r="J10" s="90" t="s">
        <v>1639</v>
      </c>
      <c r="K10" s="90" t="s">
        <v>1640</v>
      </c>
      <c r="L10" s="90" t="s">
        <v>1638</v>
      </c>
      <c r="O10" s="90" t="s">
        <v>1640</v>
      </c>
      <c r="R10" s="90" t="s">
        <v>1044</v>
      </c>
      <c r="BD10" s="90" t="s">
        <v>962</v>
      </c>
    </row>
    <row r="11" spans="1:61" x14ac:dyDescent="0.25">
      <c r="C11" s="90" t="s">
        <v>284</v>
      </c>
      <c r="D11" s="90" t="s">
        <v>1640</v>
      </c>
      <c r="E11" s="90" t="s">
        <v>1637</v>
      </c>
      <c r="G11" s="90" t="s">
        <v>106</v>
      </c>
      <c r="H11" s="90" t="s">
        <v>1642</v>
      </c>
      <c r="I11" s="90" t="s">
        <v>1642</v>
      </c>
      <c r="J11" s="90" t="s">
        <v>1640</v>
      </c>
      <c r="L11" s="90" t="s">
        <v>1642</v>
      </c>
      <c r="O11" s="90" t="s">
        <v>1642</v>
      </c>
      <c r="BD11" s="90" t="s">
        <v>646</v>
      </c>
    </row>
    <row r="12" spans="1:61" x14ac:dyDescent="0.25">
      <c r="D12" s="90" t="s">
        <v>1642</v>
      </c>
      <c r="E12" s="90" t="s">
        <v>1638</v>
      </c>
      <c r="H12" s="90" t="s">
        <v>1644</v>
      </c>
      <c r="I12" s="90" t="s">
        <v>1644</v>
      </c>
      <c r="J12" s="90" t="s">
        <v>1642</v>
      </c>
      <c r="L12" s="90" t="s">
        <v>1644</v>
      </c>
      <c r="O12" s="90" t="s">
        <v>1644</v>
      </c>
      <c r="BD12" s="90" t="s">
        <v>963</v>
      </c>
    </row>
    <row r="13" spans="1:61" x14ac:dyDescent="0.25">
      <c r="D13" s="90" t="s">
        <v>1644</v>
      </c>
      <c r="E13" s="90" t="s">
        <v>1639</v>
      </c>
      <c r="H13" s="90" t="s">
        <v>106</v>
      </c>
      <c r="I13" s="90" t="s">
        <v>106</v>
      </c>
      <c r="J13" s="90" t="s">
        <v>1644</v>
      </c>
      <c r="O13" s="90" t="s">
        <v>106</v>
      </c>
      <c r="BD13" s="90" t="s">
        <v>964</v>
      </c>
    </row>
    <row r="14" spans="1:61" x14ac:dyDescent="0.25">
      <c r="D14" s="90" t="s">
        <v>1648</v>
      </c>
      <c r="E14" s="90" t="s">
        <v>1640</v>
      </c>
      <c r="J14" s="90" t="s">
        <v>106</v>
      </c>
      <c r="BD14" s="90" t="s">
        <v>965</v>
      </c>
    </row>
    <row r="15" spans="1:61" x14ac:dyDescent="0.25">
      <c r="D15" s="90" t="s">
        <v>106</v>
      </c>
      <c r="E15" s="90" t="s">
        <v>1642</v>
      </c>
      <c r="BD15" s="90" t="s">
        <v>106</v>
      </c>
    </row>
    <row r="16" spans="1:61" x14ac:dyDescent="0.25">
      <c r="E16" s="90" t="s">
        <v>1644</v>
      </c>
      <c r="BD16" s="90" t="s">
        <v>967</v>
      </c>
    </row>
    <row r="17" spans="56:56" x14ac:dyDescent="0.25">
      <c r="BD17" s="90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530F-6F7B-455F-93AE-4C89F55717F7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6"/>
    <col min="2" max="2" width="27.6640625" style="96" customWidth="1"/>
    <col min="3" max="16384" width="11.44140625" style="96"/>
  </cols>
  <sheetData>
    <row r="3" spans="2:4" x14ac:dyDescent="0.25">
      <c r="B3" s="94"/>
      <c r="C3" s="95" t="s">
        <v>99</v>
      </c>
      <c r="D3" s="95" t="s">
        <v>1057</v>
      </c>
    </row>
    <row r="4" spans="2:4" ht="12.75" customHeight="1" x14ac:dyDescent="0.25">
      <c r="B4" s="97" t="s">
        <v>1671</v>
      </c>
      <c r="C4" s="98">
        <f>SUM(DatosViolenciaGénero!C63:C69)</f>
        <v>1799</v>
      </c>
      <c r="D4" s="98">
        <f>SUM(DatosViolenciaGénero!D63:D69)</f>
        <v>500</v>
      </c>
    </row>
    <row r="5" spans="2:4" x14ac:dyDescent="0.25">
      <c r="B5" s="97" t="s">
        <v>1626</v>
      </c>
      <c r="C5" s="98">
        <f>SUM(DatosViolenciaGénero!C70:C73)</f>
        <v>412</v>
      </c>
      <c r="D5" s="98">
        <f>SUM(DatosViolenciaGénero!D70:D73)</f>
        <v>323</v>
      </c>
    </row>
    <row r="6" spans="2:4" ht="12.75" customHeight="1" x14ac:dyDescent="0.25">
      <c r="B6" s="97" t="s">
        <v>1672</v>
      </c>
      <c r="C6" s="98">
        <f>DatosViolenciaGénero!C74</f>
        <v>1</v>
      </c>
      <c r="D6" s="98">
        <f>DatosViolenciaGénero!D74</f>
        <v>1</v>
      </c>
    </row>
    <row r="7" spans="2:4" ht="12.75" customHeight="1" x14ac:dyDescent="0.25">
      <c r="B7" s="97" t="s">
        <v>1673</v>
      </c>
      <c r="C7" s="98">
        <f>SUM(DatosViolenciaGénero!C75:C77)</f>
        <v>36</v>
      </c>
      <c r="D7" s="98">
        <f>SUM(DatosViolenciaGénero!D75:D77)</f>
        <v>6</v>
      </c>
    </row>
    <row r="8" spans="2:4" ht="12.75" customHeight="1" x14ac:dyDescent="0.25">
      <c r="B8" s="97" t="s">
        <v>1674</v>
      </c>
      <c r="C8" s="98">
        <f>DatosViolenciaGénero!C81</f>
        <v>14</v>
      </c>
      <c r="D8" s="98">
        <f>DatosViolenciaGénero!D81</f>
        <v>4</v>
      </c>
    </row>
    <row r="9" spans="2:4" ht="12.75" customHeight="1" x14ac:dyDescent="0.25">
      <c r="B9" s="97" t="s">
        <v>1675</v>
      </c>
      <c r="C9" s="98">
        <f>DatosViolenciaGénero!C78</f>
        <v>12</v>
      </c>
      <c r="D9" s="98">
        <f>DatosViolenciaGénero!D78</f>
        <v>21</v>
      </c>
    </row>
    <row r="10" spans="2:4" ht="12.75" customHeight="1" x14ac:dyDescent="0.25">
      <c r="B10" s="97" t="s">
        <v>1676</v>
      </c>
      <c r="C10" s="98">
        <f>SUM(DatosViolenciaGénero!C79:C80)</f>
        <v>525</v>
      </c>
      <c r="D10" s="98">
        <f>SUM(DatosViolenciaGénero!D79:D80)</f>
        <v>185</v>
      </c>
    </row>
    <row r="14" spans="2:4" ht="12.9" customHeight="1" thickTop="1" thickBot="1" x14ac:dyDescent="0.3">
      <c r="B14" s="218" t="s">
        <v>1680</v>
      </c>
      <c r="C14" s="218"/>
    </row>
    <row r="15" spans="2:4" ht="13.8" thickTop="1" x14ac:dyDescent="0.25">
      <c r="B15" s="99" t="s">
        <v>1678</v>
      </c>
      <c r="C15" s="100">
        <f>DatosViolenciaGénero!C38</f>
        <v>46</v>
      </c>
    </row>
    <row r="16" spans="2:4" ht="13.8" thickBot="1" x14ac:dyDescent="0.3">
      <c r="B16" s="101" t="s">
        <v>1679</v>
      </c>
      <c r="C16" s="102">
        <f>DatosViolenciaGénero!C39</f>
        <v>510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2E76-3C7F-42A5-A76D-B386348B510B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6"/>
    <col min="2" max="2" width="27.6640625" style="96" customWidth="1"/>
    <col min="3" max="16384" width="11.44140625" style="96"/>
  </cols>
  <sheetData>
    <row r="3" spans="2:4" x14ac:dyDescent="0.25">
      <c r="B3" s="94"/>
      <c r="C3" s="95" t="s">
        <v>99</v>
      </c>
      <c r="D3" s="95" t="s">
        <v>1057</v>
      </c>
    </row>
    <row r="4" spans="2:4" ht="12.75" customHeight="1" x14ac:dyDescent="0.25">
      <c r="B4" s="97" t="s">
        <v>1671</v>
      </c>
      <c r="C4" s="98">
        <f>SUM(DatosViolenciaDoméstica!C48:C54)</f>
        <v>450</v>
      </c>
      <c r="D4" s="98">
        <f>SUM(DatosViolenciaDoméstica!D48:D54)</f>
        <v>96</v>
      </c>
    </row>
    <row r="5" spans="2:4" x14ac:dyDescent="0.25">
      <c r="B5" s="97" t="s">
        <v>1626</v>
      </c>
      <c r="C5" s="98">
        <f>SUM(DatosViolenciaDoméstica!C55:C58)</f>
        <v>78</v>
      </c>
      <c r="D5" s="98">
        <f>SUM(DatosViolenciaDoméstica!D55:D58)</f>
        <v>24</v>
      </c>
    </row>
    <row r="6" spans="2:4" ht="12.75" customHeight="1" x14ac:dyDescent="0.25">
      <c r="B6" s="97" t="s">
        <v>1672</v>
      </c>
      <c r="C6" s="98">
        <f>DatosViolenciaDoméstica!C59</f>
        <v>3</v>
      </c>
      <c r="D6" s="98">
        <f>DatosViolenciaDoméstica!D59</f>
        <v>1</v>
      </c>
    </row>
    <row r="7" spans="2:4" ht="12.75" customHeight="1" x14ac:dyDescent="0.25">
      <c r="B7" s="97" t="s">
        <v>1673</v>
      </c>
      <c r="C7" s="98">
        <f>SUM(DatosViolenciaDoméstica!C60:C62)</f>
        <v>11</v>
      </c>
      <c r="D7" s="98">
        <f>SUM(DatosViolenciaDoméstica!D60:D62)</f>
        <v>8</v>
      </c>
    </row>
    <row r="8" spans="2:4" ht="12.75" customHeight="1" x14ac:dyDescent="0.25">
      <c r="B8" s="97" t="s">
        <v>1674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5">
      <c r="B9" s="97" t="s">
        <v>1675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5">
      <c r="B10" s="97" t="s">
        <v>1676</v>
      </c>
      <c r="C10" s="98">
        <f>SUM(DatosViolenciaDoméstica!C64:C65)</f>
        <v>45</v>
      </c>
      <c r="D10" s="98">
        <f>SUM(DatosViolenciaDoméstica!D64:D65)</f>
        <v>18</v>
      </c>
    </row>
    <row r="14" spans="2:4" ht="12.9" customHeight="1" thickTop="1" thickBot="1" x14ac:dyDescent="0.3">
      <c r="B14" s="218" t="s">
        <v>1677</v>
      </c>
      <c r="C14" s="218"/>
    </row>
    <row r="15" spans="2:4" ht="13.8" thickTop="1" x14ac:dyDescent="0.25">
      <c r="B15" s="99" t="s">
        <v>1678</v>
      </c>
      <c r="C15" s="100">
        <f>DatosViolenciaDoméstica!C33</f>
        <v>21</v>
      </c>
    </row>
    <row r="16" spans="2:4" ht="13.8" thickBot="1" x14ac:dyDescent="0.3">
      <c r="B16" s="101" t="s">
        <v>1679</v>
      </c>
      <c r="C16" s="102">
        <f>DatosViolenciaDoméstica!C34</f>
        <v>121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CC41-DBDA-4DB0-9652-C38BB3C52A6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0" customWidth="1"/>
    <col min="2" max="2" width="20.88671875" style="90" customWidth="1"/>
    <col min="3" max="3" width="44" style="90" customWidth="1"/>
    <col min="4" max="4" width="6.33203125" style="90" customWidth="1"/>
    <col min="5" max="16384" width="11.44140625" style="90"/>
  </cols>
  <sheetData>
    <row r="3" spans="2:3" ht="12.9" customHeight="1" x14ac:dyDescent="0.25">
      <c r="B3" s="219" t="s">
        <v>1661</v>
      </c>
      <c r="C3" s="219"/>
    </row>
    <row r="4" spans="2:3" x14ac:dyDescent="0.25">
      <c r="B4" s="91" t="s">
        <v>1662</v>
      </c>
      <c r="C4" s="92">
        <f>DatosMenores!C69</f>
        <v>341</v>
      </c>
    </row>
    <row r="5" spans="2:3" x14ac:dyDescent="0.25">
      <c r="B5" s="91" t="s">
        <v>1663</v>
      </c>
      <c r="C5" s="93">
        <f>DatosMenores!C70</f>
        <v>45</v>
      </c>
    </row>
    <row r="6" spans="2:3" x14ac:dyDescent="0.25">
      <c r="B6" s="91" t="s">
        <v>1664</v>
      </c>
      <c r="C6" s="93">
        <f>DatosMenores!C71</f>
        <v>115</v>
      </c>
    </row>
    <row r="7" spans="2:3" ht="26.4" x14ac:dyDescent="0.25">
      <c r="B7" s="91" t="s">
        <v>1665</v>
      </c>
      <c r="C7" s="93">
        <f>DatosMenores!C74</f>
        <v>0</v>
      </c>
    </row>
    <row r="8" spans="2:3" ht="26.4" x14ac:dyDescent="0.25">
      <c r="B8" s="91" t="s">
        <v>1016</v>
      </c>
      <c r="C8" s="93">
        <f>DatosMenores!C75</f>
        <v>31</v>
      </c>
    </row>
    <row r="9" spans="2:3" ht="26.4" x14ac:dyDescent="0.25">
      <c r="B9" s="91" t="s">
        <v>1666</v>
      </c>
      <c r="C9" s="93">
        <f>DatosMenores!C76</f>
        <v>0</v>
      </c>
    </row>
    <row r="10" spans="2:3" ht="26.4" x14ac:dyDescent="0.25">
      <c r="B10" s="91" t="s">
        <v>260</v>
      </c>
      <c r="C10" s="93">
        <f>DatosMenores!C78</f>
        <v>1</v>
      </c>
    </row>
    <row r="11" spans="2:3" x14ac:dyDescent="0.25">
      <c r="B11" s="91" t="s">
        <v>1667</v>
      </c>
      <c r="C11" s="93">
        <f>DatosMenores!C77</f>
        <v>1</v>
      </c>
    </row>
    <row r="12" spans="2:3" x14ac:dyDescent="0.25">
      <c r="B12" s="91" t="s">
        <v>1668</v>
      </c>
      <c r="C12" s="93">
        <f>DatosMenores!C79</f>
        <v>0</v>
      </c>
    </row>
    <row r="13" spans="2:3" ht="26.4" x14ac:dyDescent="0.25">
      <c r="B13" s="91" t="s">
        <v>1669</v>
      </c>
      <c r="C13" s="93">
        <f>DatosMenores!C72</f>
        <v>0</v>
      </c>
    </row>
    <row r="14" spans="2:3" ht="26.4" x14ac:dyDescent="0.25">
      <c r="B14" s="91" t="s">
        <v>1670</v>
      </c>
      <c r="C14" s="93">
        <f>DatosMenores!C73</f>
        <v>50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0840-3A9C-4067-B16B-28966CD71EA8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2" customWidth="1"/>
    <col min="2" max="4" width="13.88671875" style="62" customWidth="1"/>
    <col min="5" max="6" width="15" style="62" customWidth="1"/>
    <col min="7" max="13" width="13.88671875" style="62" customWidth="1"/>
    <col min="14" max="16384" width="11.44140625" style="62"/>
  </cols>
  <sheetData>
    <row r="2" spans="2:13" s="58" customFormat="1" ht="15.6" x14ac:dyDescent="0.3">
      <c r="B2" s="58" t="s">
        <v>1613</v>
      </c>
    </row>
    <row r="4" spans="2:13" ht="40.200000000000003" thickBot="1" x14ac:dyDescent="0.3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5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6" x14ac:dyDescent="0.3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40.200000000000003" thickBot="1" x14ac:dyDescent="0.3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2" customHeight="1" x14ac:dyDescent="0.25">
      <c r="B11" s="220" t="s">
        <v>1624</v>
      </c>
      <c r="C11" s="220"/>
      <c r="D11" s="75">
        <f>DatosDelitos!C5+DatosDelitos!C13-DatosDelitos!C17</f>
        <v>5511</v>
      </c>
      <c r="E11" s="76">
        <f>DatosDelitos!H5+DatosDelitos!H13-DatosDelitos!H17</f>
        <v>311</v>
      </c>
      <c r="F11" s="76">
        <f>DatosDelitos!I5+DatosDelitos!I13-DatosDelitos!I17</f>
        <v>327</v>
      </c>
      <c r="G11" s="76">
        <f>DatosDelitos!J5+DatosDelitos!J13-DatosDelitos!J17</f>
        <v>10</v>
      </c>
      <c r="H11" s="77">
        <f>DatosDelitos!K5+DatosDelitos!K13-DatosDelitos!K17</f>
        <v>10</v>
      </c>
      <c r="I11" s="77">
        <f>DatosDelitos!L5+DatosDelitos!L13-DatosDelitos!L17</f>
        <v>6</v>
      </c>
      <c r="J11" s="77">
        <f>DatosDelitos!M5+DatosDelitos!M13-DatosDelitos!M17</f>
        <v>5</v>
      </c>
      <c r="K11" s="77">
        <f>DatosDelitos!O5+DatosDelitos!O13-DatosDelitos!O17</f>
        <v>61</v>
      </c>
      <c r="L11" s="78">
        <f>DatosDelitos!P5+DatosDelitos!P13-DatosDelitos!P17</f>
        <v>349</v>
      </c>
    </row>
    <row r="12" spans="2:13" ht="13.2" customHeight="1" x14ac:dyDescent="0.25">
      <c r="B12" s="221" t="s">
        <v>324</v>
      </c>
      <c r="C12" s="221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2" customHeight="1" x14ac:dyDescent="0.25">
      <c r="B13" s="221" t="s">
        <v>342</v>
      </c>
      <c r="C13" s="221"/>
      <c r="D13" s="79">
        <f>DatosDelitos!C20</f>
        <v>0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2" customHeight="1" x14ac:dyDescent="0.25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2" customHeight="1" x14ac:dyDescent="0.25">
      <c r="B15" s="221" t="s">
        <v>1625</v>
      </c>
      <c r="C15" s="221"/>
      <c r="D15" s="79">
        <f>DatosDelitos!C17+DatosDelitos!C44</f>
        <v>1132</v>
      </c>
      <c r="E15" s="80">
        <f>DatosDelitos!H17+DatosDelitos!H44</f>
        <v>232</v>
      </c>
      <c r="F15" s="80">
        <f>DatosDelitos!I16+DatosDelitos!I44</f>
        <v>64</v>
      </c>
      <c r="G15" s="80">
        <f>DatosDelitos!J17+DatosDelitos!J44</f>
        <v>10</v>
      </c>
      <c r="H15" s="80">
        <f>DatosDelitos!K17+DatosDelitos!K44</f>
        <v>15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21</v>
      </c>
      <c r="L15" s="81">
        <f>DatosDelitos!P17+DatosDelitos!P44</f>
        <v>275</v>
      </c>
    </row>
    <row r="16" spans="2:13" ht="13.2" customHeight="1" x14ac:dyDescent="0.25">
      <c r="B16" s="221" t="s">
        <v>1626</v>
      </c>
      <c r="C16" s="221"/>
      <c r="D16" s="79">
        <f>DatosDelitos!C30</f>
        <v>741</v>
      </c>
      <c r="E16" s="80">
        <f>DatosDelitos!H30</f>
        <v>175</v>
      </c>
      <c r="F16" s="80">
        <f>DatosDelitos!I30</f>
        <v>198</v>
      </c>
      <c r="G16" s="80">
        <f>DatosDelitos!J30</f>
        <v>5</v>
      </c>
      <c r="H16" s="80">
        <f>DatosDelitos!K30</f>
        <v>3</v>
      </c>
      <c r="I16" s="80">
        <f>DatosDelitos!L30</f>
        <v>4</v>
      </c>
      <c r="J16" s="80">
        <f>DatosDelitos!M30</f>
        <v>0</v>
      </c>
      <c r="K16" s="80">
        <f>DatosDelitos!O30</f>
        <v>32</v>
      </c>
      <c r="L16" s="81">
        <f>DatosDelitos!P30</f>
        <v>229</v>
      </c>
    </row>
    <row r="17" spans="2:12" ht="13.2" customHeight="1" x14ac:dyDescent="0.25">
      <c r="B17" s="222" t="s">
        <v>1627</v>
      </c>
      <c r="C17" s="222"/>
      <c r="D17" s="79">
        <f>DatosDelitos!C42-DatosDelitos!C44</f>
        <v>4</v>
      </c>
      <c r="E17" s="80">
        <f>DatosDelitos!H42-DatosDelitos!H44</f>
        <v>1</v>
      </c>
      <c r="F17" s="80">
        <f>DatosDelitos!I42-DatosDelitos!I44</f>
        <v>0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0</v>
      </c>
    </row>
    <row r="18" spans="2:12" ht="13.2" customHeight="1" x14ac:dyDescent="0.25">
      <c r="B18" s="221" t="s">
        <v>1628</v>
      </c>
      <c r="C18" s="221"/>
      <c r="D18" s="79">
        <f>DatosDelitos!C50</f>
        <v>626</v>
      </c>
      <c r="E18" s="80">
        <f>DatosDelitos!H50</f>
        <v>79</v>
      </c>
      <c r="F18" s="80">
        <f>DatosDelitos!I50</f>
        <v>58</v>
      </c>
      <c r="G18" s="80">
        <f>DatosDelitos!J50</f>
        <v>62</v>
      </c>
      <c r="H18" s="80">
        <f>DatosDelitos!K50</f>
        <v>60</v>
      </c>
      <c r="I18" s="80">
        <f>DatosDelitos!L50</f>
        <v>1</v>
      </c>
      <c r="J18" s="80">
        <f>DatosDelitos!M50</f>
        <v>0</v>
      </c>
      <c r="K18" s="80">
        <f>DatosDelitos!O50</f>
        <v>30</v>
      </c>
      <c r="L18" s="81">
        <f>DatosDelitos!P50</f>
        <v>69</v>
      </c>
    </row>
    <row r="19" spans="2:12" ht="13.2" customHeight="1" x14ac:dyDescent="0.25">
      <c r="B19" s="221" t="s">
        <v>1629</v>
      </c>
      <c r="C19" s="221"/>
      <c r="D19" s="79">
        <f>DatosDelitos!C72</f>
        <v>11</v>
      </c>
      <c r="E19" s="80">
        <f>DatosDelitos!H72</f>
        <v>3</v>
      </c>
      <c r="F19" s="80">
        <f>DatosDelitos!I72</f>
        <v>3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1</v>
      </c>
      <c r="L19" s="81">
        <f>DatosDelitos!P72</f>
        <v>1</v>
      </c>
    </row>
    <row r="20" spans="2:12" ht="27" customHeight="1" x14ac:dyDescent="0.25">
      <c r="B20" s="221" t="s">
        <v>1630</v>
      </c>
      <c r="C20" s="221"/>
      <c r="D20" s="79">
        <f>DatosDelitos!C74</f>
        <v>147</v>
      </c>
      <c r="E20" s="80">
        <f>DatosDelitos!H74</f>
        <v>12</v>
      </c>
      <c r="F20" s="80">
        <f>DatosDelitos!I74</f>
        <v>13</v>
      </c>
      <c r="G20" s="80">
        <f>DatosDelitos!J74</f>
        <v>1</v>
      </c>
      <c r="H20" s="80">
        <f>DatosDelitos!K74</f>
        <v>3</v>
      </c>
      <c r="I20" s="80">
        <f>DatosDelitos!L74</f>
        <v>3</v>
      </c>
      <c r="J20" s="80">
        <f>DatosDelitos!M74</f>
        <v>2</v>
      </c>
      <c r="K20" s="80">
        <f>DatosDelitos!O74</f>
        <v>4</v>
      </c>
      <c r="L20" s="81">
        <f>DatosDelitos!P74</f>
        <v>19</v>
      </c>
    </row>
    <row r="21" spans="2:12" ht="13.2" customHeight="1" x14ac:dyDescent="0.25">
      <c r="B21" s="222" t="s">
        <v>1631</v>
      </c>
      <c r="C21" s="222"/>
      <c r="D21" s="79">
        <f>DatosDelitos!C82</f>
        <v>75</v>
      </c>
      <c r="E21" s="80">
        <f>DatosDelitos!H82</f>
        <v>37</v>
      </c>
      <c r="F21" s="80">
        <f>DatosDelitos!I82</f>
        <v>86</v>
      </c>
      <c r="G21" s="80">
        <f>DatosDelitos!J82</f>
        <v>0</v>
      </c>
      <c r="H21" s="80">
        <f>DatosDelitos!K82</f>
        <v>2</v>
      </c>
      <c r="I21" s="80">
        <f>DatosDelitos!L82</f>
        <v>0</v>
      </c>
      <c r="J21" s="80">
        <f>DatosDelitos!M82</f>
        <v>0</v>
      </c>
      <c r="K21" s="80">
        <f>DatosDelitos!O82</f>
        <v>4</v>
      </c>
      <c r="L21" s="81">
        <f>DatosDelitos!P82</f>
        <v>78</v>
      </c>
    </row>
    <row r="22" spans="2:12" ht="13.2" customHeight="1" x14ac:dyDescent="0.25">
      <c r="B22" s="221" t="s">
        <v>1632</v>
      </c>
      <c r="C22" s="221"/>
      <c r="D22" s="79">
        <f>DatosDelitos!C85</f>
        <v>215</v>
      </c>
      <c r="E22" s="80">
        <f>DatosDelitos!H85</f>
        <v>72</v>
      </c>
      <c r="F22" s="80">
        <f>DatosDelitos!I85</f>
        <v>54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41</v>
      </c>
    </row>
    <row r="23" spans="2:12" ht="13.2" customHeight="1" x14ac:dyDescent="0.25">
      <c r="B23" s="221" t="s">
        <v>970</v>
      </c>
      <c r="C23" s="221"/>
      <c r="D23" s="79">
        <f>DatosDelitos!C97</f>
        <v>6906</v>
      </c>
      <c r="E23" s="80">
        <f>DatosDelitos!H97</f>
        <v>1204</v>
      </c>
      <c r="F23" s="80">
        <f>DatosDelitos!I97</f>
        <v>965</v>
      </c>
      <c r="G23" s="80">
        <f>DatosDelitos!J97</f>
        <v>2</v>
      </c>
      <c r="H23" s="80">
        <f>DatosDelitos!K97</f>
        <v>2</v>
      </c>
      <c r="I23" s="80">
        <f>DatosDelitos!L97</f>
        <v>1</v>
      </c>
      <c r="J23" s="80">
        <f>DatosDelitos!M97</f>
        <v>1</v>
      </c>
      <c r="K23" s="80">
        <f>DatosDelitos!O97</f>
        <v>141</v>
      </c>
      <c r="L23" s="81">
        <f>DatosDelitos!P97</f>
        <v>773</v>
      </c>
    </row>
    <row r="24" spans="2:12" ht="27" customHeight="1" x14ac:dyDescent="0.25">
      <c r="B24" s="221" t="s">
        <v>1633</v>
      </c>
      <c r="C24" s="221"/>
      <c r="D24" s="79">
        <f>DatosDelitos!C131</f>
        <v>5</v>
      </c>
      <c r="E24" s="80">
        <f>DatosDelitos!H131</f>
        <v>2</v>
      </c>
      <c r="F24" s="80">
        <f>DatosDelitos!I131</f>
        <v>2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1</v>
      </c>
      <c r="L24" s="81">
        <f>DatosDelitos!P131</f>
        <v>3</v>
      </c>
    </row>
    <row r="25" spans="2:12" ht="13.2" customHeight="1" x14ac:dyDescent="0.25">
      <c r="B25" s="221" t="s">
        <v>1634</v>
      </c>
      <c r="C25" s="221"/>
      <c r="D25" s="79">
        <f>DatosDelitos!C137</f>
        <v>70</v>
      </c>
      <c r="E25" s="80">
        <f>DatosDelitos!H137</f>
        <v>12</v>
      </c>
      <c r="F25" s="80">
        <f>DatosDelitos!I137</f>
        <v>17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4</v>
      </c>
    </row>
    <row r="26" spans="2:12" ht="13.2" customHeight="1" x14ac:dyDescent="0.25">
      <c r="B26" s="222" t="s">
        <v>1635</v>
      </c>
      <c r="C26" s="222"/>
      <c r="D26" s="79">
        <f>DatosDelitos!C144</f>
        <v>77</v>
      </c>
      <c r="E26" s="80">
        <f>DatosDelitos!H144</f>
        <v>0</v>
      </c>
      <c r="F26" s="80">
        <f>DatosDelitos!I144</f>
        <v>0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1</v>
      </c>
    </row>
    <row r="27" spans="2:12" ht="38.25" customHeight="1" x14ac:dyDescent="0.25">
      <c r="B27" s="221" t="s">
        <v>1636</v>
      </c>
      <c r="C27" s="221"/>
      <c r="D27" s="79">
        <f>DatosDelitos!C147</f>
        <v>33</v>
      </c>
      <c r="E27" s="80">
        <f>DatosDelitos!H147</f>
        <v>13</v>
      </c>
      <c r="F27" s="80">
        <f>DatosDelitos!I147</f>
        <v>11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8</v>
      </c>
    </row>
    <row r="28" spans="2:12" ht="13.2" customHeight="1" x14ac:dyDescent="0.25">
      <c r="B28" s="221" t="s">
        <v>1637</v>
      </c>
      <c r="C28" s="221"/>
      <c r="D28" s="79">
        <f>DatosDelitos!C156+SUM(DatosDelitos!C167:C172)</f>
        <v>62</v>
      </c>
      <c r="E28" s="80">
        <f>DatosDelitos!H156+SUM(DatosDelitos!H167:H172)</f>
        <v>1</v>
      </c>
      <c r="F28" s="80">
        <f>DatosDelitos!I156+SUM(DatosDelitos!I167:I172)</f>
        <v>2</v>
      </c>
      <c r="G28" s="80">
        <f>DatosDelitos!J156+SUM(DatosDelitos!J167:J172)</f>
        <v>1</v>
      </c>
      <c r="H28" s="80">
        <f>DatosDelitos!K156+SUM(DatosDelitos!K167:K172)</f>
        <v>1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1</v>
      </c>
      <c r="L28" s="80">
        <f>DatosDelitos!P156+SUM(DatosDelitos!P167:Q172)</f>
        <v>2</v>
      </c>
    </row>
    <row r="29" spans="2:12" ht="13.2" customHeight="1" x14ac:dyDescent="0.25">
      <c r="B29" s="221" t="s">
        <v>1638</v>
      </c>
      <c r="C29" s="221"/>
      <c r="D29" s="79">
        <f>SUM(DatosDelitos!C173:C177)</f>
        <v>753</v>
      </c>
      <c r="E29" s="80">
        <f>SUM(DatosDelitos!H173:H177)</f>
        <v>272</v>
      </c>
      <c r="F29" s="80">
        <f>SUM(DatosDelitos!I173:I177)</f>
        <v>254</v>
      </c>
      <c r="G29" s="80">
        <f>SUM(DatosDelitos!J173:J177)</f>
        <v>3</v>
      </c>
      <c r="H29" s="80">
        <f>SUM(DatosDelitos!K173:K177)</f>
        <v>5</v>
      </c>
      <c r="I29" s="80">
        <f>SUM(DatosDelitos!L173:L177)</f>
        <v>1</v>
      </c>
      <c r="J29" s="80">
        <f>SUM(DatosDelitos!M173:M177)</f>
        <v>0</v>
      </c>
      <c r="K29" s="80">
        <f>SUM(DatosDelitos!O173:O177)</f>
        <v>77</v>
      </c>
      <c r="L29" s="80">
        <f>SUM(DatosDelitos!P173:P177)</f>
        <v>198</v>
      </c>
    </row>
    <row r="30" spans="2:12" ht="13.2" customHeight="1" x14ac:dyDescent="0.25">
      <c r="B30" s="221" t="s">
        <v>1639</v>
      </c>
      <c r="C30" s="221"/>
      <c r="D30" s="79">
        <f>DatosDelitos!C178</f>
        <v>1443</v>
      </c>
      <c r="E30" s="80">
        <f>DatosDelitos!H178</f>
        <v>585</v>
      </c>
      <c r="F30" s="80">
        <f>DatosDelitos!I178</f>
        <v>548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8</v>
      </c>
      <c r="L30" s="80">
        <f>DatosDelitos!P178</f>
        <v>3517</v>
      </c>
    </row>
    <row r="31" spans="2:12" ht="13.2" customHeight="1" x14ac:dyDescent="0.25">
      <c r="B31" s="221" t="s">
        <v>1640</v>
      </c>
      <c r="C31" s="221"/>
      <c r="D31" s="79">
        <f>DatosDelitos!C186</f>
        <v>608</v>
      </c>
      <c r="E31" s="80">
        <f>DatosDelitos!H186</f>
        <v>169</v>
      </c>
      <c r="F31" s="80">
        <f>DatosDelitos!I186</f>
        <v>158</v>
      </c>
      <c r="G31" s="80">
        <f>DatosDelitos!J186</f>
        <v>1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2</v>
      </c>
      <c r="L31" s="80">
        <f>DatosDelitos!P186</f>
        <v>91</v>
      </c>
    </row>
    <row r="32" spans="2:12" ht="13.2" customHeight="1" x14ac:dyDescent="0.25">
      <c r="B32" s="221" t="s">
        <v>1641</v>
      </c>
      <c r="C32" s="221"/>
      <c r="D32" s="79">
        <f>DatosDelitos!C201</f>
        <v>41</v>
      </c>
      <c r="E32" s="80">
        <f>DatosDelitos!H201</f>
        <v>2</v>
      </c>
      <c r="F32" s="80">
        <f>DatosDelitos!I201</f>
        <v>4</v>
      </c>
      <c r="G32" s="80">
        <f>DatosDelitos!J201</f>
        <v>0</v>
      </c>
      <c r="H32" s="80">
        <f>DatosDelitos!K201</f>
        <v>0</v>
      </c>
      <c r="I32" s="80">
        <f>DatosDelitos!L201</f>
        <v>3</v>
      </c>
      <c r="J32" s="80">
        <f>DatosDelitos!M201</f>
        <v>0</v>
      </c>
      <c r="K32" s="80">
        <f>DatosDelitos!O201</f>
        <v>0</v>
      </c>
      <c r="L32" s="80">
        <f>DatosDelitos!P201</f>
        <v>7</v>
      </c>
    </row>
    <row r="33" spans="2:13" ht="13.2" customHeight="1" x14ac:dyDescent="0.25">
      <c r="B33" s="221" t="s">
        <v>1642</v>
      </c>
      <c r="C33" s="221"/>
      <c r="D33" s="79">
        <f>DatosDelitos!C223</f>
        <v>668</v>
      </c>
      <c r="E33" s="80">
        <f>DatosDelitos!H223</f>
        <v>202</v>
      </c>
      <c r="F33" s="80">
        <f>DatosDelitos!I223</f>
        <v>185</v>
      </c>
      <c r="G33" s="80">
        <f>DatosDelitos!J223</f>
        <v>0</v>
      </c>
      <c r="H33" s="80">
        <f>DatosDelitos!K223</f>
        <v>1</v>
      </c>
      <c r="I33" s="80">
        <f>DatosDelitos!L223</f>
        <v>0</v>
      </c>
      <c r="J33" s="80">
        <f>DatosDelitos!M223</f>
        <v>1</v>
      </c>
      <c r="K33" s="80">
        <f>DatosDelitos!O223</f>
        <v>35</v>
      </c>
      <c r="L33" s="80">
        <f>DatosDelitos!P223</f>
        <v>245</v>
      </c>
    </row>
    <row r="34" spans="2:13" ht="13.2" customHeight="1" x14ac:dyDescent="0.25">
      <c r="B34" s="221" t="s">
        <v>1643</v>
      </c>
      <c r="C34" s="221"/>
      <c r="D34" s="79">
        <f>DatosDelitos!C244</f>
        <v>13</v>
      </c>
      <c r="E34" s="80">
        <f>DatosDelitos!H244</f>
        <v>0</v>
      </c>
      <c r="F34" s="80">
        <f>DatosDelitos!I244</f>
        <v>0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0</v>
      </c>
    </row>
    <row r="35" spans="2:13" ht="13.2" customHeight="1" x14ac:dyDescent="0.25">
      <c r="B35" s="221" t="s">
        <v>1644</v>
      </c>
      <c r="C35" s="221"/>
      <c r="D35" s="79">
        <f>DatosDelitos!C271</f>
        <v>590</v>
      </c>
      <c r="E35" s="80">
        <f>DatosDelitos!H271</f>
        <v>233</v>
      </c>
      <c r="F35" s="80">
        <f>DatosDelitos!I271</f>
        <v>188</v>
      </c>
      <c r="G35" s="80">
        <f>DatosDelitos!J271</f>
        <v>0</v>
      </c>
      <c r="H35" s="80">
        <f>DatosDelitos!K271</f>
        <v>2</v>
      </c>
      <c r="I35" s="80">
        <f>DatosDelitos!L271</f>
        <v>3</v>
      </c>
      <c r="J35" s="80">
        <f>DatosDelitos!M271</f>
        <v>2</v>
      </c>
      <c r="K35" s="80">
        <f>DatosDelitos!O271</f>
        <v>15</v>
      </c>
      <c r="L35" s="80">
        <f>DatosDelitos!P271</f>
        <v>367</v>
      </c>
    </row>
    <row r="36" spans="2:13" ht="38.25" customHeight="1" x14ac:dyDescent="0.25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2" customHeight="1" x14ac:dyDescent="0.25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2" customHeight="1" x14ac:dyDescent="0.25">
      <c r="B38" s="221" t="s">
        <v>1647</v>
      </c>
      <c r="C38" s="221"/>
      <c r="D38" s="79">
        <f>DatosDelitos!C312+DatosDelitos!C318+DatosDelitos!C320</f>
        <v>12</v>
      </c>
      <c r="E38" s="80">
        <f>DatosDelitos!H312+DatosDelitos!H318+DatosDelitos!H320</f>
        <v>15</v>
      </c>
      <c r="F38" s="80">
        <f>DatosDelitos!I312+DatosDelitos!I318+DatosDelitos!I320</f>
        <v>9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0">
        <f>DatosDelitos!P312+DatosDelitos!P318+DatosDelitos!P320</f>
        <v>7</v>
      </c>
    </row>
    <row r="39" spans="2:13" ht="13.2" customHeight="1" x14ac:dyDescent="0.25">
      <c r="B39" s="221" t="s">
        <v>1648</v>
      </c>
      <c r="C39" s="221"/>
      <c r="D39" s="79">
        <f>DatosDelitos!C323</f>
        <v>6306</v>
      </c>
      <c r="E39" s="80">
        <f>DatosDelitos!H323</f>
        <v>0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0</v>
      </c>
      <c r="L39" s="80">
        <f>DatosDelitos!P323</f>
        <v>0</v>
      </c>
    </row>
    <row r="40" spans="2:13" ht="13.2" customHeight="1" x14ac:dyDescent="0.25">
      <c r="B40" s="221" t="s">
        <v>1649</v>
      </c>
      <c r="C40" s="221"/>
      <c r="D40" s="79">
        <f>DatosDelitos!C325</f>
        <v>2</v>
      </c>
      <c r="E40" s="79">
        <f>DatosDelitos!H325</f>
        <v>1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79">
        <f>DatosDelitos!P325</f>
        <v>0</v>
      </c>
    </row>
    <row r="41" spans="2:13" ht="13.2" customHeight="1" x14ac:dyDescent="0.25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2" customHeight="1" x14ac:dyDescent="0.25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5" customHeight="1" thickBot="1" x14ac:dyDescent="0.3">
      <c r="B43" s="224" t="s">
        <v>951</v>
      </c>
      <c r="C43" s="224"/>
      <c r="D43" s="82">
        <f>SUM(D11:D42)</f>
        <v>26051</v>
      </c>
      <c r="E43" s="82">
        <f t="shared" ref="E43:L43" si="0">SUM(E11:E42)</f>
        <v>3633</v>
      </c>
      <c r="F43" s="82">
        <f t="shared" si="0"/>
        <v>3146</v>
      </c>
      <c r="G43" s="82">
        <f t="shared" si="0"/>
        <v>95</v>
      </c>
      <c r="H43" s="82">
        <f t="shared" si="0"/>
        <v>104</v>
      </c>
      <c r="I43" s="82">
        <f t="shared" si="0"/>
        <v>22</v>
      </c>
      <c r="J43" s="82">
        <f t="shared" si="0"/>
        <v>11</v>
      </c>
      <c r="K43" s="82">
        <f t="shared" si="0"/>
        <v>433</v>
      </c>
      <c r="L43" s="82">
        <f t="shared" si="0"/>
        <v>6284</v>
      </c>
    </row>
    <row r="46" spans="2:13" ht="15.6" x14ac:dyDescent="0.3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40.200000000000003" thickBot="1" x14ac:dyDescent="0.3">
      <c r="D48" s="59" t="s">
        <v>1614</v>
      </c>
      <c r="E48" s="61" t="s">
        <v>1615</v>
      </c>
    </row>
    <row r="49" spans="2:5" ht="13.2" customHeight="1" x14ac:dyDescent="0.3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2" customHeight="1" x14ac:dyDescent="0.3">
      <c r="B50" s="223" t="s">
        <v>1653</v>
      </c>
      <c r="C50" s="223"/>
      <c r="D50" s="85">
        <f>DatosDelitos!F13-DatosDelitos!F17</f>
        <v>220</v>
      </c>
      <c r="E50" s="85">
        <f>DatosDelitos!G13-DatosDelitos!G17</f>
        <v>139</v>
      </c>
    </row>
    <row r="51" spans="2:5" ht="13.2" customHeight="1" x14ac:dyDescent="0.3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2" customHeight="1" x14ac:dyDescent="0.3">
      <c r="B52" s="223" t="s">
        <v>342</v>
      </c>
      <c r="C52" s="223"/>
      <c r="D52" s="85">
        <f>DatosDelitos!F20</f>
        <v>0</v>
      </c>
      <c r="E52" s="85">
        <f>DatosDelitos!G20</f>
        <v>0</v>
      </c>
    </row>
    <row r="53" spans="2:5" ht="13.2" customHeight="1" x14ac:dyDescent="0.3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2" customHeight="1" x14ac:dyDescent="0.3">
      <c r="B54" s="223" t="s">
        <v>1625</v>
      </c>
      <c r="C54" s="223"/>
      <c r="D54" s="85">
        <f>DatosDelitos!F17+DatosDelitos!F44</f>
        <v>1592</v>
      </c>
      <c r="E54" s="85">
        <f>DatosDelitos!G17+DatosDelitos!G44</f>
        <v>485</v>
      </c>
    </row>
    <row r="55" spans="2:5" ht="13.2" customHeight="1" x14ac:dyDescent="0.3">
      <c r="B55" s="223" t="s">
        <v>1626</v>
      </c>
      <c r="C55" s="223"/>
      <c r="D55" s="85">
        <f>DatosDelitos!F30</f>
        <v>483</v>
      </c>
      <c r="E55" s="85">
        <f>DatosDelitos!G30</f>
        <v>338</v>
      </c>
    </row>
    <row r="56" spans="2:5" ht="13.2" customHeight="1" x14ac:dyDescent="0.3">
      <c r="B56" s="223" t="s">
        <v>1627</v>
      </c>
      <c r="C56" s="223"/>
      <c r="D56" s="85">
        <f>DatosDelitos!F42-DatosDelitos!F44</f>
        <v>0</v>
      </c>
      <c r="E56" s="85">
        <f>DatosDelitos!G42-DatosDelitos!G44</f>
        <v>0</v>
      </c>
    </row>
    <row r="57" spans="2:5" ht="13.2" customHeight="1" x14ac:dyDescent="0.3">
      <c r="B57" s="223" t="s">
        <v>1628</v>
      </c>
      <c r="C57" s="223"/>
      <c r="D57" s="85">
        <f>DatosDelitos!F50</f>
        <v>29</v>
      </c>
      <c r="E57" s="85">
        <f>DatosDelitos!G50</f>
        <v>12</v>
      </c>
    </row>
    <row r="58" spans="2:5" ht="13.2" customHeight="1" x14ac:dyDescent="0.3">
      <c r="B58" s="223" t="s">
        <v>1629</v>
      </c>
      <c r="C58" s="223"/>
      <c r="D58" s="85">
        <f>DatosDelitos!F72</f>
        <v>0</v>
      </c>
      <c r="E58" s="85">
        <f>DatosDelitos!G72</f>
        <v>0</v>
      </c>
    </row>
    <row r="59" spans="2:5" ht="27" customHeight="1" x14ac:dyDescent="0.3">
      <c r="B59" s="223" t="s">
        <v>1654</v>
      </c>
      <c r="C59" s="223"/>
      <c r="D59" s="85">
        <f>DatosDelitos!F74</f>
        <v>28</v>
      </c>
      <c r="E59" s="85">
        <f>DatosDelitos!G74</f>
        <v>10</v>
      </c>
    </row>
    <row r="60" spans="2:5" ht="13.2" customHeight="1" x14ac:dyDescent="0.3">
      <c r="B60" s="223" t="s">
        <v>1631</v>
      </c>
      <c r="C60" s="223"/>
      <c r="D60" s="85">
        <f>DatosDelitos!F82</f>
        <v>104</v>
      </c>
      <c r="E60" s="85">
        <f>DatosDelitos!G82</f>
        <v>164</v>
      </c>
    </row>
    <row r="61" spans="2:5" ht="13.2" customHeight="1" x14ac:dyDescent="0.3">
      <c r="B61" s="223" t="s">
        <v>1632</v>
      </c>
      <c r="C61" s="223"/>
      <c r="D61" s="85">
        <f>DatosDelitos!F85</f>
        <v>10</v>
      </c>
      <c r="E61" s="85">
        <f>DatosDelitos!G85</f>
        <v>1</v>
      </c>
    </row>
    <row r="62" spans="2:5" ht="13.2" customHeight="1" x14ac:dyDescent="0.3">
      <c r="B62" s="223" t="s">
        <v>970</v>
      </c>
      <c r="C62" s="223"/>
      <c r="D62" s="85">
        <f>DatosDelitos!F97</f>
        <v>637</v>
      </c>
      <c r="E62" s="85">
        <f>DatosDelitos!G97</f>
        <v>380</v>
      </c>
    </row>
    <row r="63" spans="2:5" ht="27" customHeight="1" x14ac:dyDescent="0.3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2" customHeight="1" x14ac:dyDescent="0.3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2" customHeight="1" x14ac:dyDescent="0.3">
      <c r="B65" s="223" t="s">
        <v>1635</v>
      </c>
      <c r="C65" s="223"/>
      <c r="D65" s="85">
        <f>DatosDelitos!F144</f>
        <v>1</v>
      </c>
      <c r="E65" s="85">
        <f>DatosDelitos!G144</f>
        <v>1</v>
      </c>
    </row>
    <row r="66" spans="2:5" ht="40.5" customHeight="1" x14ac:dyDescent="0.3">
      <c r="B66" s="223" t="s">
        <v>1636</v>
      </c>
      <c r="C66" s="223"/>
      <c r="D66" s="85">
        <f>DatosDelitos!F147</f>
        <v>4</v>
      </c>
      <c r="E66" s="85">
        <f>DatosDelitos!G147</f>
        <v>3</v>
      </c>
    </row>
    <row r="67" spans="2:5" ht="13.2" customHeight="1" x14ac:dyDescent="0.3">
      <c r="B67" s="223" t="s">
        <v>1637</v>
      </c>
      <c r="C67" s="223"/>
      <c r="D67" s="85">
        <f>DatosDelitos!F156+SUM(DatosDelitos!F167:G172)</f>
        <v>0</v>
      </c>
      <c r="E67" s="85">
        <f>DatosDelitos!G156+SUM(DatosDelitos!G167:H172)</f>
        <v>0</v>
      </c>
    </row>
    <row r="68" spans="2:5" ht="13.2" customHeight="1" x14ac:dyDescent="0.3">
      <c r="B68" s="223" t="s">
        <v>1638</v>
      </c>
      <c r="C68" s="223"/>
      <c r="D68" s="85">
        <f>SUM(DatosDelitos!F173:G177)</f>
        <v>51</v>
      </c>
      <c r="E68" s="85">
        <f>SUM(DatosDelitos!G173:H177)</f>
        <v>291</v>
      </c>
    </row>
    <row r="69" spans="2:5" ht="13.2" customHeight="1" x14ac:dyDescent="0.3">
      <c r="B69" s="223" t="s">
        <v>1639</v>
      </c>
      <c r="C69" s="223"/>
      <c r="D69" s="85">
        <f>DatosDelitos!F178</f>
        <v>3785</v>
      </c>
      <c r="E69" s="85">
        <f>DatosDelitos!G178</f>
        <v>3342</v>
      </c>
    </row>
    <row r="70" spans="2:5" ht="13.2" customHeight="1" x14ac:dyDescent="0.3">
      <c r="B70" s="223" t="s">
        <v>1640</v>
      </c>
      <c r="C70" s="223"/>
      <c r="D70" s="85">
        <f>DatosDelitos!F186</f>
        <v>28</v>
      </c>
      <c r="E70" s="85">
        <f>DatosDelitos!G186</f>
        <v>24</v>
      </c>
    </row>
    <row r="71" spans="2:5" ht="13.2" customHeight="1" x14ac:dyDescent="0.3">
      <c r="B71" s="223" t="s">
        <v>1641</v>
      </c>
      <c r="C71" s="223"/>
      <c r="D71" s="85">
        <f>DatosDelitos!F201</f>
        <v>1</v>
      </c>
      <c r="E71" s="85">
        <f>DatosDelitos!G201</f>
        <v>0</v>
      </c>
    </row>
    <row r="72" spans="2:5" ht="13.2" customHeight="1" x14ac:dyDescent="0.3">
      <c r="B72" s="223" t="s">
        <v>1642</v>
      </c>
      <c r="C72" s="223"/>
      <c r="D72" s="85">
        <f>DatosDelitos!F223</f>
        <v>394</v>
      </c>
      <c r="E72" s="85">
        <f>DatosDelitos!G223</f>
        <v>247</v>
      </c>
    </row>
    <row r="73" spans="2:5" ht="13.2" customHeight="1" x14ac:dyDescent="0.3">
      <c r="B73" s="223" t="s">
        <v>1643</v>
      </c>
      <c r="C73" s="223"/>
      <c r="D73" s="85">
        <f>DatosDelitos!F244</f>
        <v>0</v>
      </c>
      <c r="E73" s="85">
        <f>DatosDelitos!G244</f>
        <v>0</v>
      </c>
    </row>
    <row r="74" spans="2:5" ht="13.2" customHeight="1" x14ac:dyDescent="0.3">
      <c r="B74" s="223" t="s">
        <v>1644</v>
      </c>
      <c r="C74" s="223"/>
      <c r="D74" s="85">
        <f>DatosDelitos!F271</f>
        <v>380</v>
      </c>
      <c r="E74" s="85">
        <f>DatosDelitos!G271</f>
        <v>238</v>
      </c>
    </row>
    <row r="75" spans="2:5" ht="38.25" customHeight="1" x14ac:dyDescent="0.3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2" customHeight="1" x14ac:dyDescent="0.3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2" customHeight="1" x14ac:dyDescent="0.3">
      <c r="B77" s="223" t="s">
        <v>1647</v>
      </c>
      <c r="C77" s="223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95" customHeight="1" x14ac:dyDescent="0.3">
      <c r="B78" s="223" t="s">
        <v>1648</v>
      </c>
      <c r="C78" s="223"/>
      <c r="D78" s="85">
        <f>DatosDelitos!F323</f>
        <v>33</v>
      </c>
      <c r="E78" s="85">
        <f>DatosDelitos!G323</f>
        <v>0</v>
      </c>
    </row>
    <row r="79" spans="2:5" ht="15" customHeight="1" x14ac:dyDescent="0.3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3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3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3">
      <c r="B82" s="225" t="s">
        <v>1656</v>
      </c>
      <c r="C82" s="225"/>
      <c r="D82" s="85">
        <f>SUM(D49:D81)</f>
        <v>7780</v>
      </c>
      <c r="E82" s="85">
        <f>SUM(E49:E81)</f>
        <v>5675</v>
      </c>
    </row>
    <row r="84" spans="2:13" s="88" customFormat="1" ht="15.6" x14ac:dyDescent="0.3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6.4" x14ac:dyDescent="0.25">
      <c r="D86" s="89" t="s">
        <v>310</v>
      </c>
    </row>
    <row r="87" spans="2:13" ht="13.2" customHeight="1" x14ac:dyDescent="0.3">
      <c r="B87" s="223" t="s">
        <v>1624</v>
      </c>
      <c r="C87" s="223"/>
      <c r="D87" s="85">
        <f>DatosDelitos!N5+DatosDelitos!N13-DatosDelitos!N17</f>
        <v>0</v>
      </c>
    </row>
    <row r="88" spans="2:13" ht="13.2" customHeight="1" x14ac:dyDescent="0.3">
      <c r="B88" s="223" t="s">
        <v>324</v>
      </c>
      <c r="C88" s="223"/>
      <c r="D88" s="85">
        <f>DatosDelitos!N10</f>
        <v>0</v>
      </c>
    </row>
    <row r="89" spans="2:13" ht="13.2" customHeight="1" x14ac:dyDescent="0.3">
      <c r="B89" s="223" t="s">
        <v>342</v>
      </c>
      <c r="C89" s="223"/>
      <c r="D89" s="85">
        <f>DatosDelitos!N20</f>
        <v>0</v>
      </c>
    </row>
    <row r="90" spans="2:13" ht="13.2" customHeight="1" x14ac:dyDescent="0.3">
      <c r="B90" s="223" t="s">
        <v>347</v>
      </c>
      <c r="C90" s="223"/>
      <c r="D90" s="85">
        <f>DatosDelitos!N23</f>
        <v>0</v>
      </c>
    </row>
    <row r="91" spans="2:13" ht="13.2" customHeight="1" x14ac:dyDescent="0.3">
      <c r="B91" s="223" t="s">
        <v>1658</v>
      </c>
      <c r="C91" s="223"/>
      <c r="D91" s="85">
        <f>SUM(DatosDelitos!N17,DatosDelitos!N44)</f>
        <v>2</v>
      </c>
    </row>
    <row r="92" spans="2:13" ht="13.2" customHeight="1" x14ac:dyDescent="0.3">
      <c r="B92" s="223" t="s">
        <v>1626</v>
      </c>
      <c r="C92" s="223"/>
      <c r="D92" s="85">
        <f>DatosDelitos!N30</f>
        <v>2</v>
      </c>
    </row>
    <row r="93" spans="2:13" ht="13.2" customHeight="1" x14ac:dyDescent="0.3">
      <c r="B93" s="223" t="s">
        <v>1627</v>
      </c>
      <c r="C93" s="223"/>
      <c r="D93" s="85">
        <f>DatosDelitos!N42-DatosDelitos!N44</f>
        <v>1</v>
      </c>
    </row>
    <row r="94" spans="2:13" ht="13.2" customHeight="1" x14ac:dyDescent="0.3">
      <c r="B94" s="223" t="s">
        <v>1628</v>
      </c>
      <c r="C94" s="223"/>
      <c r="D94" s="85">
        <f>DatosDelitos!N50</f>
        <v>0</v>
      </c>
    </row>
    <row r="95" spans="2:13" ht="13.2" customHeight="1" x14ac:dyDescent="0.3">
      <c r="B95" s="223" t="s">
        <v>1629</v>
      </c>
      <c r="C95" s="223"/>
      <c r="D95" s="85">
        <f>DatosDelitos!N72</f>
        <v>0</v>
      </c>
    </row>
    <row r="96" spans="2:13" ht="27" customHeight="1" x14ac:dyDescent="0.3">
      <c r="B96" s="223" t="s">
        <v>1654</v>
      </c>
      <c r="C96" s="223"/>
      <c r="D96" s="85">
        <f>DatosDelitos!N74</f>
        <v>2</v>
      </c>
    </row>
    <row r="97" spans="2:4" ht="13.2" customHeight="1" x14ac:dyDescent="0.3">
      <c r="B97" s="223" t="s">
        <v>1631</v>
      </c>
      <c r="C97" s="223"/>
      <c r="D97" s="85">
        <f>DatosDelitos!N82</f>
        <v>6</v>
      </c>
    </row>
    <row r="98" spans="2:4" ht="13.2" customHeight="1" x14ac:dyDescent="0.3">
      <c r="B98" s="223" t="s">
        <v>1632</v>
      </c>
      <c r="C98" s="223"/>
      <c r="D98" s="85">
        <f>DatosDelitos!N85</f>
        <v>1</v>
      </c>
    </row>
    <row r="99" spans="2:4" ht="13.2" customHeight="1" x14ac:dyDescent="0.3">
      <c r="B99" s="223" t="s">
        <v>970</v>
      </c>
      <c r="C99" s="223"/>
      <c r="D99" s="85">
        <f>DatosDelitos!N97</f>
        <v>14</v>
      </c>
    </row>
    <row r="100" spans="2:4" ht="27" customHeight="1" x14ac:dyDescent="0.3">
      <c r="B100" s="223" t="s">
        <v>1655</v>
      </c>
      <c r="C100" s="223"/>
      <c r="D100" s="85">
        <f>DatosDelitos!N131</f>
        <v>2</v>
      </c>
    </row>
    <row r="101" spans="2:4" ht="13.2" customHeight="1" x14ac:dyDescent="0.3">
      <c r="B101" s="223" t="s">
        <v>1634</v>
      </c>
      <c r="C101" s="223"/>
      <c r="D101" s="85">
        <f>DatosDelitos!N137</f>
        <v>1</v>
      </c>
    </row>
    <row r="102" spans="2:4" ht="13.2" customHeight="1" x14ac:dyDescent="0.3">
      <c r="B102" s="223" t="s">
        <v>1635</v>
      </c>
      <c r="C102" s="223"/>
      <c r="D102" s="85">
        <f>DatosDelitos!N144</f>
        <v>0</v>
      </c>
    </row>
    <row r="103" spans="2:4" ht="13.2" customHeight="1" x14ac:dyDescent="0.3">
      <c r="B103" s="223" t="s">
        <v>1659</v>
      </c>
      <c r="C103" s="223"/>
      <c r="D103" s="85">
        <f>DatosDelitos!N148</f>
        <v>14</v>
      </c>
    </row>
    <row r="104" spans="2:4" ht="13.2" customHeight="1" x14ac:dyDescent="0.3">
      <c r="B104" s="223" t="s">
        <v>1181</v>
      </c>
      <c r="C104" s="223"/>
      <c r="D104" s="85">
        <f>SUM(DatosDelitos!N149,DatosDelitos!N150)</f>
        <v>0</v>
      </c>
    </row>
    <row r="105" spans="2:4" ht="13.2" customHeight="1" x14ac:dyDescent="0.3">
      <c r="B105" s="223" t="s">
        <v>1179</v>
      </c>
      <c r="C105" s="223"/>
      <c r="D105" s="85">
        <f>SUM(DatosDelitos!N151:N155)</f>
        <v>20</v>
      </c>
    </row>
    <row r="106" spans="2:4" ht="13.2" customHeight="1" x14ac:dyDescent="0.3">
      <c r="B106" s="223" t="s">
        <v>1637</v>
      </c>
      <c r="C106" s="223"/>
      <c r="D106" s="85">
        <f>SUM(SUM(DatosDelitos!N157:N160),SUM(DatosDelitos!N167:N172))</f>
        <v>0</v>
      </c>
    </row>
    <row r="107" spans="2:4" ht="13.2" customHeight="1" x14ac:dyDescent="0.3">
      <c r="B107" s="223" t="s">
        <v>1660</v>
      </c>
      <c r="C107" s="223"/>
      <c r="D107" s="85">
        <f>SUM(DatosDelitos!N161:N165)</f>
        <v>0</v>
      </c>
    </row>
    <row r="108" spans="2:4" ht="13.2" customHeight="1" x14ac:dyDescent="0.3">
      <c r="B108" s="223" t="s">
        <v>1638</v>
      </c>
      <c r="C108" s="223"/>
      <c r="D108" s="85">
        <f>SUM(DatosDelitos!N173:N177)</f>
        <v>3</v>
      </c>
    </row>
    <row r="109" spans="2:4" ht="13.2" customHeight="1" x14ac:dyDescent="0.3">
      <c r="B109" s="223" t="s">
        <v>1639</v>
      </c>
      <c r="C109" s="223"/>
      <c r="D109" s="85">
        <f>DatosDelitos!N178</f>
        <v>4</v>
      </c>
    </row>
    <row r="110" spans="2:4" ht="13.2" customHeight="1" x14ac:dyDescent="0.3">
      <c r="B110" s="223" t="s">
        <v>1640</v>
      </c>
      <c r="C110" s="223"/>
      <c r="D110" s="85">
        <f>DatosDelitos!N186</f>
        <v>10</v>
      </c>
    </row>
    <row r="111" spans="2:4" ht="13.2" customHeight="1" x14ac:dyDescent="0.3">
      <c r="B111" s="223" t="s">
        <v>1641</v>
      </c>
      <c r="C111" s="223"/>
      <c r="D111" s="85">
        <f>DatosDelitos!N201</f>
        <v>21</v>
      </c>
    </row>
    <row r="112" spans="2:4" ht="13.2" customHeight="1" x14ac:dyDescent="0.3">
      <c r="B112" s="223" t="s">
        <v>1642</v>
      </c>
      <c r="C112" s="223"/>
      <c r="D112" s="85">
        <f>DatosDelitos!N223</f>
        <v>2</v>
      </c>
    </row>
    <row r="113" spans="2:4" ht="13.2" customHeight="1" x14ac:dyDescent="0.3">
      <c r="B113" s="223" t="s">
        <v>1643</v>
      </c>
      <c r="C113" s="223"/>
      <c r="D113" s="85">
        <f>DatosDelitos!N244</f>
        <v>9</v>
      </c>
    </row>
    <row r="114" spans="2:4" ht="13.2" customHeight="1" x14ac:dyDescent="0.3">
      <c r="B114" s="223" t="s">
        <v>1644</v>
      </c>
      <c r="C114" s="223"/>
      <c r="D114" s="85">
        <f>DatosDelitos!N271</f>
        <v>0</v>
      </c>
    </row>
    <row r="115" spans="2:4" ht="38.25" customHeight="1" x14ac:dyDescent="0.3">
      <c r="B115" s="223" t="s">
        <v>1645</v>
      </c>
      <c r="C115" s="223"/>
      <c r="D115" s="85">
        <f>DatosDelitos!N301</f>
        <v>0</v>
      </c>
    </row>
    <row r="116" spans="2:4" ht="13.2" customHeight="1" x14ac:dyDescent="0.3">
      <c r="B116" s="223" t="s">
        <v>1646</v>
      </c>
      <c r="C116" s="223"/>
      <c r="D116" s="85">
        <f>DatosDelitos!N305</f>
        <v>0</v>
      </c>
    </row>
    <row r="117" spans="2:4" ht="13.2" customHeight="1" x14ac:dyDescent="0.3">
      <c r="B117" s="223" t="s">
        <v>1647</v>
      </c>
      <c r="C117" s="223"/>
      <c r="D117" s="85">
        <f>DatosDelitos!N312+DatosDelitos!N320</f>
        <v>0</v>
      </c>
    </row>
    <row r="118" spans="2:4" ht="13.2" customHeight="1" x14ac:dyDescent="0.3">
      <c r="B118" s="223" t="s">
        <v>913</v>
      </c>
      <c r="C118" s="223"/>
      <c r="D118" s="85">
        <f>DatosDelitos!N318</f>
        <v>0</v>
      </c>
    </row>
    <row r="119" spans="2:4" ht="13.95" customHeight="1" x14ac:dyDescent="0.3">
      <c r="B119" s="223" t="s">
        <v>1648</v>
      </c>
      <c r="C119" s="223"/>
      <c r="D119" s="85">
        <f>DatosDelitos!N323</f>
        <v>1</v>
      </c>
    </row>
    <row r="120" spans="2:4" ht="12.75" customHeight="1" x14ac:dyDescent="0.3">
      <c r="B120" s="225" t="s">
        <v>1649</v>
      </c>
      <c r="C120" s="225"/>
      <c r="D120" s="85">
        <f>DatosDelitos!N325</f>
        <v>0</v>
      </c>
    </row>
    <row r="121" spans="2:4" ht="15" customHeight="1" x14ac:dyDescent="0.3">
      <c r="B121" s="225" t="s">
        <v>947</v>
      </c>
      <c r="C121" s="225"/>
      <c r="D121" s="85">
        <f>DatosDelitos!N337</f>
        <v>0</v>
      </c>
    </row>
    <row r="122" spans="2:4" ht="15" customHeight="1" x14ac:dyDescent="0.3">
      <c r="B122" s="225" t="s">
        <v>1650</v>
      </c>
      <c r="C122" s="225"/>
      <c r="D122" s="85">
        <f>DatosDelitos!N339</f>
        <v>0</v>
      </c>
    </row>
    <row r="123" spans="2:4" ht="15" customHeight="1" x14ac:dyDescent="0.3">
      <c r="B123" s="223" t="s">
        <v>1656</v>
      </c>
      <c r="C123" s="223"/>
      <c r="D123" s="85">
        <f>SUM(D87:D122)</f>
        <v>115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6A1C0-B768-4EDB-9299-1349F049A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D72B8-8ED0-478A-BF9F-62418634C676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BB82E825-FD8D-412A-9457-AB46329A8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2023-04-13T08:11:55Z</dcterms:created>
  <dcterms:modified xsi:type="dcterms:W3CDTF">2023-05-29T10:55:23Z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