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7" documentId="13_ncr:1_{5BDCD00F-386D-4A2C-B3DF-64D8DD342653}" xr6:coauthVersionLast="47" xr6:coauthVersionMax="47" xr10:uidLastSave="{3C709AC0-C4C3-4330-9D29-F4BAA53C6993}"/>
  <workbookProtection workbookAlgorithmName="SHA-512" workbookHashValue="b9fxH9vGRx11Tz5KkvbIxCK5xjR9BnissygYYRxUwSO6bBlnFjFF/6diO4DJR13WWBddprzET4WhyBe564T9vA==" workbookSaltValue="IOtIJ9kaf8dExbhZaG273Q==" workbookSpinCount="100000" lockStructure="1"/>
  <bookViews>
    <workbookView xWindow="-108" yWindow="-108" windowWidth="23256" windowHeight="12576" tabRatio="605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D82" i="16"/>
  <c r="E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F56E7926-3D42-4941-93F7-2DDB4C53DE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49AD2A3-5B9F-4C03-BE31-F090605932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CC1E5DD-6076-4F82-8ECC-D6FD7F2F2D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BBAA11A-B859-4331-AB3E-7B9E6CB1CC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DB9D2EA-0B8A-4169-9951-D6C9D8DA6A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0212FFC-E30D-4CA7-8D10-26D7973AE8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A31C5AC-E736-4124-BF8E-B9D733943F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A4A601C-16F3-44D7-90DC-876E077B9A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F62B838-9B56-4151-9D6A-E889B3349B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52A5A6F-281F-4B5D-A25C-B4935D56BA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C092F30-F8C1-4BF6-A6C4-560AE7846E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7944F63-1130-4CA3-B630-2E944DFB18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6E8A092-EF53-4D4C-8027-FAF7E37D2E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E26C2EB-76E1-49EF-808C-4584153581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2B8B062-51E2-4686-955D-207782276E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25A5700-3CFA-4C68-9456-E7C7AFA577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6CD286E-28EB-458B-A823-D165E1C64A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4B54C04-A455-46BB-AF59-79EA4E2D30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5898618-A4F9-4F55-97D8-AF067C4C45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3D39273-FEF9-43F8-B661-1C756EE885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1D66603-D129-4489-A6DA-D4D9C91A21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44B5BE9-EE28-4158-AE93-97EC56826E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66F23A1-A8EB-4608-85C8-6284BED6D5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172D8FC-FD04-4464-B915-055419152D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FE6FE3C-D398-416F-AE62-F658E3C650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6BD9504-2240-4716-9EDF-E63F25AA19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38F3ED5-D9EB-481B-B4EF-AB6D425337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C29EE0C-43B6-4A20-9ACA-B4315881EB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E94433A-1AC7-4768-9BEB-04B0EC12AA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3012A35-06BC-417E-91D2-EE1458EECC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F1D44C0-FAC3-4FBB-BC3E-203407804C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512B95D-994B-4C81-8A83-0A76C06F49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<sst xmlns="http://schemas.openxmlformats.org/spreadsheetml/2006/main" count="2843" uniqueCount="1831">
  <si>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</si>
  <si>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</si>
  <si>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</si>
  <si>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</si>
  <si>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</si>
  <si>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</si>
  <si>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Cuenca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</si>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</sst>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DF0DC7E0-14C6-4DBE-A568-8E76E378A7A3}"/>
    <cellStyle name="Normal" xfId="0" builtinId="0"/>
    <cellStyle name="Normal 2" xfId="1" xr:uid="{851D8D2B-38C9-4CBC-9C47-AEBAA9CDD5BE}"/>
    <cellStyle name="Normal 3" xfId="3" xr:uid="{01264DE9-A713-4DB3-BFE6-BF5C05CF48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86-4E1F-B0E8-EE30B583E8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86-4E1F-B0E8-EE30B583E8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1015</c:v>
                </c:pt>
                <c:pt idx="1">
                  <c:v>5055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6-4E1F-B0E8-EE30B583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E8-491F-9285-97E27E3426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E8-491F-9285-97E27E3426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E8-491F-9285-97E27E3426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</c:v>
                </c:pt>
                <c:pt idx="1">
                  <c:v>10</c:v>
                </c:pt>
                <c:pt idx="2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E8-491F-9285-97E27E342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A8-4177-908E-DE5802530C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A8-4177-908E-DE5802530C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246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8-4177-908E-DE5802530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AF-4C1D-83CF-F1C99D2B5E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AF-4C1D-83CF-F1C99D2B5E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525</c:v>
                </c:pt>
                <c:pt idx="1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F-4C1D-83CF-F1C99D2B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D2-40C2-B85F-27AAF8CE45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D2-40C2-B85F-27AAF8CE45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132</c:v>
                </c:pt>
                <c:pt idx="1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D2-40C2-B85F-27AAF8CE4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14-4DD9-B9D8-3331318841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14-4DD9-B9D8-3331318841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14-4DD9-B9D8-333131884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A6-4C20-BD2E-EC998C9196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A6-4C20-BD2E-EC998C9196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6-4C20-BD2E-EC998C919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AF-4711-9ACA-0E9F7E8C3A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AF-4711-9ACA-0E9F7E8C3A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AF-4711-9ACA-0E9F7E8C3AD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F-4711-9ACA-0E9F7E8C3A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F-4711-9ACA-0E9F7E8C3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8966742952241566"/>
          <c:y val="0.37674987531115783"/>
          <c:w val="0.29222365830580838"/>
          <c:h val="0.2694294554539238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80-475F-9DF4-F13BADC861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80-475F-9DF4-F13BADC86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116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0-475F-9DF4-F13BADC86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1D-404E-9581-58ADCE6E2D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1D-404E-9581-58ADCE6E2D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1D-404E-9581-58ADCE6E2D2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D-404E-9581-58ADCE6E2D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0</c:v>
                </c:pt>
                <c:pt idx="1">
                  <c:v>161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D-404E-9581-58ADCE6E2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F0-4B94-B053-BF1B8B26D5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F0-4B94-B053-BF1B8B26D5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F0-4B94-B053-BF1B8B26D5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25</c:v>
                </c:pt>
                <c:pt idx="1">
                  <c:v>49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F0-4B94-B053-BF1B8B26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A9-46DD-AA8A-F6755BF519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A9-46DD-AA8A-F6755BF519E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9-46DD-AA8A-F6755BF51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A9-46DD-AA8A-F6755BF5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1D-4A88-8D47-A11EF3A4C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1D-4A88-8D47-A11EF3A4C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1118</c:v>
                </c:pt>
                <c:pt idx="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D-4A88-8D47-A11EF3A4C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153</c:v>
              </c:pt>
              <c:pt idx="1">
                <c:v>796</c:v>
              </c:pt>
              <c:pt idx="2">
                <c:v>14</c:v>
              </c:pt>
              <c:pt idx="3">
                <c:v>2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7374-4003-B25F-8139B8F1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373</c:v>
              </c:pt>
              <c:pt idx="1">
                <c:v>628</c:v>
              </c:pt>
              <c:pt idx="2">
                <c:v>18</c:v>
              </c:pt>
              <c:pt idx="3">
                <c:v>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AEF-4C59-96C0-09B4C893D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29</c:v>
              </c:pt>
              <c:pt idx="2">
                <c:v>15</c:v>
              </c:pt>
              <c:pt idx="3">
                <c:v>2</c:v>
              </c:pt>
              <c:pt idx="4">
                <c:v>28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A0B-481C-9863-F89980919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37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F1C-4213-8A87-659450CA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368</c:v>
              </c:pt>
              <c:pt idx="1">
                <c:v>4</c:v>
              </c:pt>
              <c:pt idx="2">
                <c:v>79</c:v>
              </c:pt>
              <c:pt idx="3">
                <c:v>3</c:v>
              </c:pt>
              <c:pt idx="4">
                <c:v>2</c:v>
              </c:pt>
              <c:pt idx="5">
                <c:v>35</c:v>
              </c:pt>
              <c:pt idx="6">
                <c:v>173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572-405B-86A1-A48CC1A70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52</c:v>
              </c:pt>
              <c:pt idx="1">
                <c:v>24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6C93-4BE7-92E9-4A000836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2484</c:v>
              </c:pt>
              <c:pt idx="1">
                <c:v>456</c:v>
              </c:pt>
              <c:pt idx="2">
                <c:v>166</c:v>
              </c:pt>
              <c:pt idx="3">
                <c:v>888</c:v>
              </c:pt>
              <c:pt idx="4">
                <c:v>156</c:v>
              </c:pt>
              <c:pt idx="5">
                <c:v>195</c:v>
              </c:pt>
              <c:pt idx="6">
                <c:v>1281</c:v>
              </c:pt>
              <c:pt idx="7">
                <c:v>430</c:v>
              </c:pt>
            </c:numLit>
          </c:val>
          <c:extLst>
            <c:ext xmlns:c16="http://schemas.microsoft.com/office/drawing/2014/chart" uri="{C3380CC4-5D6E-409C-BE32-E72D297353CC}">
              <c16:uniqueId val="{00000000-AB5F-4F47-9211-FE6DB564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125</c:v>
              </c:pt>
              <c:pt idx="1">
                <c:v>265</c:v>
              </c:pt>
              <c:pt idx="2">
                <c:v>53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FC9E-458C-9B6E-697D489A7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80</c:v>
              </c:pt>
              <c:pt idx="1">
                <c:v>20</c:v>
              </c:pt>
              <c:pt idx="2">
                <c:v>12</c:v>
              </c:pt>
              <c:pt idx="3">
                <c:v>24</c:v>
              </c:pt>
              <c:pt idx="4">
                <c:v>222</c:v>
              </c:pt>
              <c:pt idx="5">
                <c:v>39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60DD-4F22-BDAB-ABB06A00E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85</c:v>
              </c:pt>
              <c:pt idx="1">
                <c:v>126</c:v>
              </c:pt>
              <c:pt idx="2">
                <c:v>244</c:v>
              </c:pt>
              <c:pt idx="3">
                <c:v>76</c:v>
              </c:pt>
              <c:pt idx="4">
                <c:v>80</c:v>
              </c:pt>
              <c:pt idx="5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4ABC-4CC2-BEB4-CD93CB2C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</c:v>
              </c:pt>
              <c:pt idx="1">
                <c:v>190</c:v>
              </c:pt>
              <c:pt idx="2">
                <c:v>77</c:v>
              </c:pt>
              <c:pt idx="3">
                <c:v>69</c:v>
              </c:pt>
              <c:pt idx="4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0-5FE7-43B8-9FFF-AF248B5AE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DFBC-4F7C-A9C4-FF5D626C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517-4256-92B4-B9517FF10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157-4E99-BCFA-D43128018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59-4B3A-AC48-D4D1A790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Derechos trabajadores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12</c:v>
              </c:pt>
              <c:pt idx="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260A-4618-B4B7-884F24F11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3</c:v>
              </c:pt>
              <c:pt idx="2">
                <c:v>5</c:v>
              </c:pt>
              <c:pt idx="3">
                <c:v>2</c:v>
              </c:pt>
              <c:pt idx="4">
                <c:v>12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972-4D0D-BC6C-23ED33416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78</c:v>
              </c:pt>
              <c:pt idx="1">
                <c:v>213</c:v>
              </c:pt>
              <c:pt idx="2">
                <c:v>118</c:v>
              </c:pt>
              <c:pt idx="3">
                <c:v>331</c:v>
              </c:pt>
              <c:pt idx="4">
                <c:v>82</c:v>
              </c:pt>
              <c:pt idx="5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D07A-4BEF-8F47-6AD21B6E9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63-4278-9CAA-84DBED5BFD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63-4278-9CAA-84DBED5BFD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63-4278-9CAA-84DBED5BFD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63-4278-9CAA-84DBED5BFD5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63-4278-9CAA-84DBED5BFD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63-4278-9CAA-84DBED5BFD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63-4278-9CAA-84DBED5BF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63-4278-9CAA-84DBED5BF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B6-474E-86EB-D5DB052902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B6-474E-86EB-D5DB052902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B6-474E-86EB-D5DB052902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B6-474E-86EB-D5DB052902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AB6-474E-86EB-D5DB0529021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6-474E-86EB-D5DB052902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6-474E-86EB-D5DB052902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B6-474E-86EB-D5DB052902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B6-474E-86EB-D5DB05290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B6-474E-86EB-D5DB05290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178</c:v>
              </c:pt>
              <c:pt idx="1">
                <c:v>25</c:v>
              </c:pt>
              <c:pt idx="2">
                <c:v>6</c:v>
              </c:pt>
              <c:pt idx="3">
                <c:v>87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123-40C3-A451-C517E6C9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87</c:v>
              </c:pt>
              <c:pt idx="1">
                <c:v>5</c:v>
              </c:pt>
              <c:pt idx="2">
                <c:v>9</c:v>
              </c:pt>
              <c:pt idx="3">
                <c:v>60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534D-4DA0-B8B4-3965BD113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21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3F58-4501-B6E6-4445AA734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5592114315781829E-2"/>
          <c:y val="0.89084472123604197"/>
          <c:w val="0.89999988992009294"/>
          <c:h val="7.8928578512068859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36</c:v>
              </c:pt>
              <c:pt idx="1">
                <c:v>1</c:v>
              </c:pt>
              <c:pt idx="2">
                <c:v>14</c:v>
              </c:pt>
              <c:pt idx="3">
                <c:v>5</c:v>
              </c:pt>
              <c:pt idx="4">
                <c:v>1</c:v>
              </c:pt>
              <c:pt idx="5">
                <c:v>2</c:v>
              </c:pt>
              <c:pt idx="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4E78-4B87-9219-96F3646A0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Aux!$BD$2:$BD$13</c:f>
              <c:strCache>
                <c:ptCount val="12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Conduccción etílica/drogas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  <c:pt idx="11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</c:v>
              </c:pt>
              <c:pt idx="1">
                <c:v>5</c:v>
              </c:pt>
              <c:pt idx="2">
                <c:v>5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  <c:pt idx="9">
                <c:v>2</c:v>
              </c:pt>
              <c:pt idx="10">
                <c:v>9</c:v>
              </c:pt>
              <c:pt idx="1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40D-4030-824E-1638692D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Visitas a Centros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</c:v>
              </c:pt>
              <c:pt idx="1">
                <c:v>2</c:v>
              </c:pt>
              <c:pt idx="2">
                <c:v>57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3DA-4848-87FE-5B07FC7DC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73-4E70-BEF6-053DFE042F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73-4E70-BEF6-053DFE042F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3-4E70-BEF6-053DFE042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3-4E70-BEF6-053DFE042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D6-4507-8595-A2C45BF195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D6-4507-8595-A2C45BF195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D6-4507-8595-A2C45BF195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D6-4507-8595-A2C45BF1950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6-4507-8595-A2C45BF1950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6-4507-8595-A2C45BF1950A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13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6-4507-8595-A2C45BF1950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35C-4863-A11D-7811E171B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44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38D-49D7-8BBF-B4B85B84A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2</c:v>
              </c:pt>
              <c:pt idx="2">
                <c:v>6</c:v>
              </c:pt>
              <c:pt idx="3">
                <c:v>12</c:v>
              </c:pt>
              <c:pt idx="4">
                <c:v>9</c:v>
              </c:pt>
              <c:pt idx="5">
                <c:v>2</c:v>
              </c:pt>
              <c:pt idx="6">
                <c:v>2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C3D-4EA6-8B19-326665F1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7D6-4676-AB4F-44703027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563016887"/>
          <c:y val="0.26063893218606987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24-436A-8474-CC3CAB033B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24-436A-8474-CC3CAB033B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4-436A-8474-CC3CAB03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74-4843-B944-5D9B84A21D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74-4843-B944-5D9B84A21D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74-4843-B944-5D9B84A21D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074-4843-B944-5D9B84A21DC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74-4843-B944-5D9B84A21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12</c:v>
                </c:pt>
                <c:pt idx="1">
                  <c:v>108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4-4843-B944-5D9B84A21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236</c:v>
              </c:pt>
              <c:pt idx="1">
                <c:v>17</c:v>
              </c:pt>
              <c:pt idx="2">
                <c:v>2</c:v>
              </c:pt>
              <c:pt idx="3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C240-405B-8624-2B4B4D77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112</c:v>
              </c:pt>
              <c:pt idx="1">
                <c:v>32</c:v>
              </c:pt>
              <c:pt idx="2">
                <c:v>1</c:v>
              </c:pt>
              <c:pt idx="3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53C3-4972-9E4F-16F55FBD2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1D5-408D-A577-017D02B4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594</c:v>
              </c:pt>
            </c:numLit>
          </c:val>
          <c:extLst>
            <c:ext xmlns:c16="http://schemas.microsoft.com/office/drawing/2014/chart" uri="{C3380CC4-5D6E-409C-BE32-E72D297353CC}">
              <c16:uniqueId val="{00000000-A652-42A2-A33F-C88B3A4A4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F72F-422E-B2EC-E215158B1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8FA-46EB-8408-2DBCC04EA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3C6-411C-839E-534F2CBC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0AF-4C22-82FE-552DC471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94</c:v>
              </c:pt>
              <c:pt idx="2">
                <c:v>3</c:v>
              </c:pt>
              <c:pt idx="3">
                <c:v>1</c:v>
              </c:pt>
              <c:pt idx="4">
                <c:v>6</c:v>
              </c:pt>
              <c:pt idx="5">
                <c:v>45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141-4218-B693-891350B87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173</c:v>
              </c:pt>
              <c:pt idx="2">
                <c:v>2</c:v>
              </c:pt>
              <c:pt idx="3">
                <c:v>3</c:v>
              </c:pt>
              <c:pt idx="4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7943-4FD9-91B7-C5E7FEDD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154</c:v>
              </c:pt>
              <c:pt idx="2">
                <c:v>1</c:v>
              </c:pt>
              <c:pt idx="3">
                <c:v>2</c:v>
              </c:pt>
              <c:pt idx="4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C794-451D-9C69-5BE8C31FC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</c:v>
              </c:pt>
              <c:pt idx="1">
                <c:v>3</c:v>
              </c:pt>
              <c:pt idx="2">
                <c:v>2</c:v>
              </c:pt>
              <c:pt idx="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ED1F-4607-B338-6B130CC8A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</c:v>
              </c:pt>
              <c:pt idx="1">
                <c:v>1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390D-4FD0-A11C-EA36E9D73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6186-46D2-BAE6-01E85C696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218</c:v>
              </c:pt>
              <c:pt idx="2">
                <c:v>4</c:v>
              </c:pt>
              <c:pt idx="3">
                <c:v>7</c:v>
              </c:pt>
              <c:pt idx="4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D16D-472B-9FD3-D1AECBE80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1DE-45E5-BF14-46AE2E29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6130-4E2F-BCEC-EEF888A7A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BF3-43E8-86CB-1AB4BBBC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098-4A36-8291-21873DC4A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3B8C74E6-8D98-4033-BB03-D2D2EAA1B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56BEFCB-01F0-4BFA-8843-6D1FF9725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07C1409-F0C6-4FA3-8C2C-BB3CF99F6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E24DE37-5D48-42E1-A118-D57457CB9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91AD87F-6CC0-4EA6-897E-3A1F8913D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6432B97-6D3C-445C-A902-75E7474DB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ED565EB-1354-4AE4-84A6-41962CA5F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12831090-B04B-4FD8-8277-FD423A73A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AE5BAFA-7E65-4BA3-996A-67098B18C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678ABAB-2C0D-4864-A708-DCF840BEA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53DE9D1A-8876-470B-875E-5B8836D61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6CCF734-2105-4166-9119-98100346E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D04BBCD-4E86-4568-88D4-037DB37E7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522ABAE-3798-0AB3-4C8D-B826C1FBC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104140</xdr:colOff>
      <xdr:row>7</xdr:row>
      <xdr:rowOff>70485</xdr:rowOff>
    </xdr:from>
    <xdr:to>
      <xdr:col>21</xdr:col>
      <xdr:colOff>365760</xdr:colOff>
      <xdr:row>19</xdr:row>
      <xdr:rowOff>15240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2BDC595-7F03-52A9-11E3-1C416378B2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420370</xdr:colOff>
      <xdr:row>7</xdr:row>
      <xdr:rowOff>156210</xdr:rowOff>
    </xdr:from>
    <xdr:to>
      <xdr:col>54</xdr:col>
      <xdr:colOff>170815</xdr:colOff>
      <xdr:row>17</xdr:row>
      <xdr:rowOff>60960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D6692A1-D3A6-3B47-B9CD-FA1E6A1CC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554355</xdr:colOff>
      <xdr:row>6</xdr:row>
      <xdr:rowOff>252730</xdr:rowOff>
    </xdr:from>
    <xdr:to>
      <xdr:col>60</xdr:col>
      <xdr:colOff>449580</xdr:colOff>
      <xdr:row>16</xdr:row>
      <xdr:rowOff>54610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532C882-3534-3AC7-25F2-16328E00F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A4A9FF6-C8A1-20CF-7AD2-141A5304F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9CF16E7-F134-A3A6-52E7-3CA3C1B05C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09086A7-9265-AC69-C284-CC23D395B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5D1EA4B-A1F6-77F1-F60F-1D9866F1E3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3578240-C3D7-CABF-D063-B50E7E37B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772EB0FA-E17D-CC08-5719-0ABA28E70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0D5C04F-1911-9DA0-C487-8BFB5CD75E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51EF00B-5786-A12F-5D41-9FF376216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4FE41E0-DE32-7FE3-83D1-585B916DE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CA9D7764-929A-4F66-5168-715B223ED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8BA53589-54AF-1FA0-BCEF-610A93E92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6AC020F-21E3-AFBA-3B68-3C973765CE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9D279ADD-DB98-CF07-9217-9B4232184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2B903FB-4544-376A-7A37-BD5C0C6464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3DB08C-32D1-4698-89B3-6CFD8E2EE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8D21F2-B5D7-4566-83A2-4B1514362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50800</xdr:colOff>
      <xdr:row>11</xdr:row>
      <xdr:rowOff>29210</xdr:rowOff>
    </xdr:from>
    <xdr:to>
      <xdr:col>5</xdr:col>
      <xdr:colOff>247650</xdr:colOff>
      <xdr:row>26</xdr:row>
      <xdr:rowOff>144145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946E777-5F77-4383-0C0E-FB15E3751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0EEA06AE-F763-1374-E240-5C0F99B61F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24130</xdr:colOff>
      <xdr:row>8</xdr:row>
      <xdr:rowOff>172085</xdr:rowOff>
    </xdr:from>
    <xdr:to>
      <xdr:col>13</xdr:col>
      <xdr:colOff>1221105</xdr:colOff>
      <xdr:row>23</xdr:row>
      <xdr:rowOff>33655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FE5A068-D6D1-A582-8C41-A2280F0ED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19D2136F-7773-29C6-D308-991456CB5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219C1ED0-0302-4EE0-C212-07D0004F4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877447C7-E302-01C4-5BEC-C4D883711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DE60D8F-42D1-4588-9EB5-D0C34C7A2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A18ACEE-D325-43A1-95E4-1E3DDD3E4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D28299F-9BBA-4E68-9208-0675EB033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2659197-DFB0-855C-46E5-5E21C8D465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BC89636-D82B-70DE-902C-58FE0E6A9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B16DDF9-986E-3CF5-E3D2-CEEA62CCC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E308E11-CCF2-4221-9032-782AE553F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7354DAE-FDF1-461A-8D96-B3F1F5A6C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84D0450-0808-A1CD-C971-1B8ECF596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EB0CA7F-09F2-AFE0-452E-958B1341E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B1C2FE7-176C-CFEE-7B8D-5E9040A63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19C4C84-5A88-474E-825D-235606265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610E68E-B4C8-44F4-BDA5-678693D1F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6459297-7215-01B8-FCE9-3C189DD3D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BACCF56-4CA0-3521-5F2B-165DB80595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A2B1187-138E-2ABE-29FD-147FB4C231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5615F5F-8DEE-6CEA-4647-81CF1CAA9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4267C208-02EA-9964-94F6-D0C5ABE207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E52E7EE-6F03-6BCA-8DC7-22B95FED7B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63FD979-A1C0-DB1B-8D32-3B5F5D828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6C0EE2A-1B99-6BDF-833C-CC1883C2F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02368BF-B03E-393C-4805-570C6D2DF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736CC35C-0052-A8CE-84DC-E92B1023AA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70480144-55F8-66F7-0310-F4F1C6C6AD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E2D436D5-CBF6-9B67-FB86-CC5DB0B82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2A3D086-F401-4A80-F516-7A031DE97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46C90AA-470C-FBCA-CDE5-B0435B92FC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8319E60-824C-9D80-27FF-F49D83D51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8042C5C-D320-FA0C-4FCC-3072C1754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2rAjhW1z5UwSFuF50hNk8giNkhndgaZ5lUPaAIsJnZRnfz8FbFYwsixk5AATIBDWjHh/dFz/xMLGeczScfacIw==" saltValue="eJX3G3CnS0WkLVNBldRHI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230C-EE0B-4F63-ADB2-D24F963FBB0D}">
  <dimension ref="A3:E377"/>
  <sheetViews>
    <sheetView workbookViewId="0">
      <selection activeCell="B1" sqref="B1"/>
    </sheetView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80" t="s">
        <v>13</v>
      </c>
      <c r="B7" s="13" t="s">
        <v>14</v>
      </c>
      <c r="C7" s="14">
        <v>3423</v>
      </c>
      <c r="D7" s="14">
        <v>2540</v>
      </c>
      <c r="E7" s="15">
        <v>0.34763779527559102</v>
      </c>
    </row>
    <row r="8" spans="1:5" x14ac:dyDescent="0.3">
      <c r="A8" s="181"/>
      <c r="B8" s="13" t="s">
        <v>15</v>
      </c>
      <c r="C8" s="14">
        <v>6056</v>
      </c>
      <c r="D8" s="14">
        <v>5638</v>
      </c>
      <c r="E8" s="15">
        <v>7.4139765874423599E-2</v>
      </c>
    </row>
    <row r="9" spans="1:5" x14ac:dyDescent="0.3">
      <c r="A9" s="181"/>
      <c r="B9" s="13" t="s">
        <v>16</v>
      </c>
      <c r="C9" s="14">
        <v>5299</v>
      </c>
      <c r="D9" s="14">
        <v>5269</v>
      </c>
      <c r="E9" s="15">
        <v>5.6936800151831503E-3</v>
      </c>
    </row>
    <row r="10" spans="1:5" x14ac:dyDescent="0.3">
      <c r="A10" s="181"/>
      <c r="B10" s="13" t="s">
        <v>17</v>
      </c>
      <c r="C10" s="14">
        <v>92</v>
      </c>
      <c r="D10" s="14">
        <v>66</v>
      </c>
      <c r="E10" s="15">
        <v>0.39393939393939398</v>
      </c>
    </row>
    <row r="11" spans="1:5" x14ac:dyDescent="0.3">
      <c r="A11" s="182"/>
      <c r="B11" s="13" t="s">
        <v>18</v>
      </c>
      <c r="C11" s="14">
        <v>3501</v>
      </c>
      <c r="D11" s="14">
        <v>3423</v>
      </c>
      <c r="E11" s="15">
        <v>2.2787028921998201E-2</v>
      </c>
    </row>
    <row r="12" spans="1:5" x14ac:dyDescent="0.3">
      <c r="A12" s="180" t="s">
        <v>19</v>
      </c>
      <c r="B12" s="13" t="s">
        <v>20</v>
      </c>
      <c r="C12" s="14">
        <v>1063</v>
      </c>
      <c r="D12" s="14">
        <v>1127</v>
      </c>
      <c r="E12" s="15">
        <v>-5.6787932564330103E-2</v>
      </c>
    </row>
    <row r="13" spans="1:5" x14ac:dyDescent="0.3">
      <c r="A13" s="181"/>
      <c r="B13" s="13" t="s">
        <v>21</v>
      </c>
      <c r="C13" s="14">
        <v>220</v>
      </c>
      <c r="D13" s="14">
        <v>375</v>
      </c>
      <c r="E13" s="15">
        <v>-0.413333333333333</v>
      </c>
    </row>
    <row r="14" spans="1:5" x14ac:dyDescent="0.3">
      <c r="A14" s="182"/>
      <c r="B14" s="13" t="s">
        <v>22</v>
      </c>
      <c r="C14" s="14">
        <v>3772</v>
      </c>
      <c r="D14" s="14">
        <v>3319</v>
      </c>
      <c r="E14" s="15">
        <v>0.136486893642663</v>
      </c>
    </row>
    <row r="15" spans="1:5" x14ac:dyDescent="0.3">
      <c r="A15" s="180" t="s">
        <v>23</v>
      </c>
      <c r="B15" s="13" t="s">
        <v>24</v>
      </c>
      <c r="C15" s="14">
        <v>153</v>
      </c>
      <c r="D15" s="14">
        <v>224</v>
      </c>
      <c r="E15" s="15">
        <v>-0.31696428571428598</v>
      </c>
    </row>
    <row r="16" spans="1:5" x14ac:dyDescent="0.3">
      <c r="A16" s="181"/>
      <c r="B16" s="13" t="s">
        <v>25</v>
      </c>
      <c r="C16" s="14">
        <v>796</v>
      </c>
      <c r="D16" s="14">
        <v>879</v>
      </c>
      <c r="E16" s="15">
        <v>-9.4425483503981805E-2</v>
      </c>
    </row>
    <row r="17" spans="1:5" x14ac:dyDescent="0.3">
      <c r="A17" s="181"/>
      <c r="B17" s="13" t="s">
        <v>26</v>
      </c>
      <c r="C17" s="14">
        <v>14</v>
      </c>
      <c r="D17" s="14">
        <v>9</v>
      </c>
      <c r="E17" s="15">
        <v>0.55555555555555503</v>
      </c>
    </row>
    <row r="18" spans="1:5" x14ac:dyDescent="0.3">
      <c r="A18" s="181"/>
      <c r="B18" s="13" t="s">
        <v>27</v>
      </c>
      <c r="C18" s="14">
        <v>2</v>
      </c>
      <c r="D18" s="16"/>
      <c r="E18" s="15">
        <v>0</v>
      </c>
    </row>
    <row r="19" spans="1:5" x14ac:dyDescent="0.3">
      <c r="A19" s="182"/>
      <c r="B19" s="13" t="s">
        <v>28</v>
      </c>
      <c r="C19" s="14">
        <v>50</v>
      </c>
      <c r="D19" s="14">
        <v>62</v>
      </c>
      <c r="E19" s="15">
        <v>-0.19354838709677399</v>
      </c>
    </row>
    <row r="20" spans="1:5" x14ac:dyDescent="0.3">
      <c r="A20" s="17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8"/>
      <c r="C23" s="16"/>
      <c r="D23" s="14">
        <v>252</v>
      </c>
      <c r="E23" s="15">
        <v>0</v>
      </c>
    </row>
    <row r="24" spans="1:5" x14ac:dyDescent="0.3">
      <c r="A24" s="12" t="s">
        <v>31</v>
      </c>
      <c r="B24" s="18"/>
      <c r="C24" s="16"/>
      <c r="D24" s="14">
        <v>71</v>
      </c>
      <c r="E24" s="15">
        <v>0</v>
      </c>
    </row>
    <row r="25" spans="1:5" x14ac:dyDescent="0.3">
      <c r="A25" s="12" t="s">
        <v>32</v>
      </c>
      <c r="B25" s="18"/>
      <c r="C25" s="14">
        <v>272</v>
      </c>
      <c r="D25" s="14">
        <v>452</v>
      </c>
      <c r="E25" s="15">
        <v>-0.39823008849557501</v>
      </c>
    </row>
    <row r="26" spans="1:5" x14ac:dyDescent="0.3">
      <c r="A26" s="12" t="s">
        <v>33</v>
      </c>
      <c r="B26" s="18"/>
      <c r="C26" s="14">
        <v>389</v>
      </c>
      <c r="D26" s="14">
        <v>438</v>
      </c>
      <c r="E26" s="15">
        <v>-0.111872146118721</v>
      </c>
    </row>
    <row r="27" spans="1:5" x14ac:dyDescent="0.3">
      <c r="A27" s="12" t="s">
        <v>34</v>
      </c>
      <c r="B27" s="18"/>
      <c r="C27" s="14">
        <v>8</v>
      </c>
      <c r="D27" s="14">
        <v>32</v>
      </c>
      <c r="E27" s="15">
        <v>-0.75</v>
      </c>
    </row>
    <row r="28" spans="1:5" x14ac:dyDescent="0.3">
      <c r="A28" s="17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475</v>
      </c>
      <c r="D31" s="14">
        <v>494</v>
      </c>
      <c r="E31" s="15">
        <v>-3.8461538461538498E-2</v>
      </c>
    </row>
    <row r="32" spans="1:5" x14ac:dyDescent="0.3">
      <c r="A32" s="180" t="s">
        <v>37</v>
      </c>
      <c r="B32" s="13" t="s">
        <v>38</v>
      </c>
      <c r="C32" s="14">
        <v>18</v>
      </c>
      <c r="D32" s="14">
        <v>17</v>
      </c>
      <c r="E32" s="15">
        <v>5.8823529411764698E-2</v>
      </c>
    </row>
    <row r="33" spans="1:5" x14ac:dyDescent="0.3">
      <c r="A33" s="181"/>
      <c r="B33" s="13" t="s">
        <v>39</v>
      </c>
      <c r="C33" s="14">
        <v>8</v>
      </c>
      <c r="D33" s="14">
        <v>16</v>
      </c>
      <c r="E33" s="15">
        <v>-0.5</v>
      </c>
    </row>
    <row r="34" spans="1:5" x14ac:dyDescent="0.3">
      <c r="A34" s="181"/>
      <c r="B34" s="13" t="s">
        <v>40</v>
      </c>
      <c r="C34" s="14">
        <v>2</v>
      </c>
      <c r="D34" s="14">
        <v>3</v>
      </c>
      <c r="E34" s="15">
        <v>-0.33333333333333298</v>
      </c>
    </row>
    <row r="35" spans="1:5" x14ac:dyDescent="0.3">
      <c r="A35" s="181"/>
      <c r="B35" s="13" t="s">
        <v>41</v>
      </c>
      <c r="C35" s="14">
        <v>23</v>
      </c>
      <c r="D35" s="14">
        <v>28</v>
      </c>
      <c r="E35" s="15">
        <v>-0.17857142857142899</v>
      </c>
    </row>
    <row r="36" spans="1:5" x14ac:dyDescent="0.3">
      <c r="A36" s="182"/>
      <c r="B36" s="13" t="s">
        <v>42</v>
      </c>
      <c r="C36" s="14">
        <v>373</v>
      </c>
      <c r="D36" s="14">
        <v>367</v>
      </c>
      <c r="E36" s="15">
        <v>1.63487738419619E-2</v>
      </c>
    </row>
    <row r="37" spans="1:5" x14ac:dyDescent="0.3">
      <c r="A37" s="17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8"/>
      <c r="C40" s="14">
        <v>1118</v>
      </c>
      <c r="D40" s="14">
        <v>1109</v>
      </c>
      <c r="E40" s="15">
        <v>8.1154192966636594E-3</v>
      </c>
    </row>
    <row r="41" spans="1:5" x14ac:dyDescent="0.3">
      <c r="A41" s="12" t="s">
        <v>45</v>
      </c>
      <c r="B41" s="18"/>
      <c r="C41" s="14">
        <v>498</v>
      </c>
      <c r="D41" s="14">
        <v>691</v>
      </c>
      <c r="E41" s="15">
        <v>-0.279305354558611</v>
      </c>
    </row>
    <row r="42" spans="1:5" x14ac:dyDescent="0.3">
      <c r="A42" s="17"/>
    </row>
    <row r="43" spans="1:5" x14ac:dyDescent="0.3">
      <c r="A43" s="183" t="s">
        <v>46</v>
      </c>
      <c r="B43" s="183"/>
      <c r="C43" s="183"/>
      <c r="D43" s="183"/>
      <c r="E43" s="183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80" t="s">
        <v>47</v>
      </c>
      <c r="B45" s="13" t="s">
        <v>14</v>
      </c>
      <c r="C45" s="14">
        <v>510</v>
      </c>
      <c r="D45" s="14">
        <v>497</v>
      </c>
      <c r="E45" s="15">
        <v>2.6156941649899401E-2</v>
      </c>
    </row>
    <row r="46" spans="1:5" x14ac:dyDescent="0.3">
      <c r="A46" s="181"/>
      <c r="B46" s="13" t="s">
        <v>48</v>
      </c>
      <c r="C46" s="14">
        <v>38</v>
      </c>
      <c r="D46" s="14">
        <v>16</v>
      </c>
      <c r="E46" s="15">
        <v>1.375</v>
      </c>
    </row>
    <row r="47" spans="1:5" x14ac:dyDescent="0.3">
      <c r="A47" s="181"/>
      <c r="B47" s="13" t="s">
        <v>49</v>
      </c>
      <c r="C47" s="14">
        <v>796</v>
      </c>
      <c r="D47" s="14">
        <v>879</v>
      </c>
      <c r="E47" s="15">
        <v>-9.4425483503981805E-2</v>
      </c>
    </row>
    <row r="48" spans="1:5" x14ac:dyDescent="0.3">
      <c r="A48" s="182"/>
      <c r="B48" s="13" t="s">
        <v>18</v>
      </c>
      <c r="C48" s="14">
        <v>571</v>
      </c>
      <c r="D48" s="14">
        <v>510</v>
      </c>
      <c r="E48" s="15">
        <v>0.119607843137255</v>
      </c>
    </row>
    <row r="49" spans="1:5" x14ac:dyDescent="0.3">
      <c r="A49" s="180" t="s">
        <v>50</v>
      </c>
      <c r="B49" s="13" t="s">
        <v>51</v>
      </c>
      <c r="C49" s="14">
        <v>628</v>
      </c>
      <c r="D49" s="14">
        <v>586</v>
      </c>
      <c r="E49" s="15">
        <v>7.16723549488055E-2</v>
      </c>
    </row>
    <row r="50" spans="1:5" x14ac:dyDescent="0.3">
      <c r="A50" s="181"/>
      <c r="B50" s="13" t="s">
        <v>52</v>
      </c>
      <c r="C50" s="14">
        <v>18</v>
      </c>
      <c r="D50" s="14">
        <v>21</v>
      </c>
      <c r="E50" s="15">
        <v>-0.14285714285714299</v>
      </c>
    </row>
    <row r="51" spans="1:5" x14ac:dyDescent="0.3">
      <c r="A51" s="181"/>
      <c r="B51" s="13" t="s">
        <v>53</v>
      </c>
      <c r="C51" s="14">
        <v>107</v>
      </c>
      <c r="D51" s="14">
        <v>69</v>
      </c>
      <c r="E51" s="15">
        <v>0.55072463768115898</v>
      </c>
    </row>
    <row r="52" spans="1:5" x14ac:dyDescent="0.3">
      <c r="A52" s="182"/>
      <c r="B52" s="13" t="s">
        <v>54</v>
      </c>
      <c r="C52" s="14">
        <v>20</v>
      </c>
      <c r="D52" s="14">
        <v>18</v>
      </c>
      <c r="E52" s="15">
        <v>0.11111111111111099</v>
      </c>
    </row>
    <row r="53" spans="1:5" x14ac:dyDescent="0.3">
      <c r="A53" s="17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80" t="s">
        <v>56</v>
      </c>
      <c r="B56" s="13" t="s">
        <v>49</v>
      </c>
      <c r="C56" s="14">
        <v>16</v>
      </c>
      <c r="D56" s="14">
        <v>9</v>
      </c>
      <c r="E56" s="15">
        <v>0.77777777777777801</v>
      </c>
    </row>
    <row r="57" spans="1:5" x14ac:dyDescent="0.3">
      <c r="A57" s="181"/>
      <c r="B57" s="13" t="s">
        <v>48</v>
      </c>
      <c r="C57" s="14">
        <v>0</v>
      </c>
      <c r="D57" s="14">
        <v>1</v>
      </c>
      <c r="E57" s="15">
        <v>-1</v>
      </c>
    </row>
    <row r="58" spans="1:5" x14ac:dyDescent="0.3">
      <c r="A58" s="181"/>
      <c r="B58" s="13" t="s">
        <v>14</v>
      </c>
      <c r="C58" s="14">
        <v>15</v>
      </c>
      <c r="D58" s="14">
        <v>14</v>
      </c>
      <c r="E58" s="15">
        <v>7.1428571428571397E-2</v>
      </c>
    </row>
    <row r="59" spans="1:5" x14ac:dyDescent="0.3">
      <c r="A59" s="181"/>
      <c r="B59" s="13" t="s">
        <v>18</v>
      </c>
      <c r="C59" s="14">
        <v>17</v>
      </c>
      <c r="D59" s="14">
        <v>13</v>
      </c>
      <c r="E59" s="15">
        <v>0.30769230769230799</v>
      </c>
    </row>
    <row r="60" spans="1:5" x14ac:dyDescent="0.3">
      <c r="A60" s="181"/>
      <c r="B60" s="13" t="s">
        <v>57</v>
      </c>
      <c r="C60" s="14">
        <v>7</v>
      </c>
      <c r="D60" s="14">
        <v>11</v>
      </c>
      <c r="E60" s="15">
        <v>-0.36363636363636398</v>
      </c>
    </row>
    <row r="61" spans="1:5" x14ac:dyDescent="0.3">
      <c r="A61" s="182"/>
      <c r="B61" s="13" t="s">
        <v>58</v>
      </c>
      <c r="C61" s="14">
        <v>0</v>
      </c>
      <c r="D61" s="16"/>
      <c r="E61" s="15">
        <v>0</v>
      </c>
    </row>
    <row r="62" spans="1:5" x14ac:dyDescent="0.3">
      <c r="A62" s="180" t="s">
        <v>59</v>
      </c>
      <c r="B62" s="13" t="s">
        <v>60</v>
      </c>
      <c r="C62" s="14">
        <v>7</v>
      </c>
      <c r="D62" s="14">
        <v>11</v>
      </c>
      <c r="E62" s="15">
        <v>-0.36363636363636398</v>
      </c>
    </row>
    <row r="63" spans="1:5" x14ac:dyDescent="0.3">
      <c r="A63" s="181"/>
      <c r="B63" s="13" t="s">
        <v>53</v>
      </c>
      <c r="C63" s="14">
        <v>0</v>
      </c>
      <c r="D63" s="16"/>
      <c r="E63" s="15">
        <v>0</v>
      </c>
    </row>
    <row r="64" spans="1:5" x14ac:dyDescent="0.3">
      <c r="A64" s="182"/>
      <c r="B64" s="13" t="s">
        <v>61</v>
      </c>
      <c r="C64" s="14">
        <v>0</v>
      </c>
      <c r="D64" s="16"/>
      <c r="E64" s="15">
        <v>0</v>
      </c>
    </row>
    <row r="65" spans="1:5" x14ac:dyDescent="0.3">
      <c r="A65" s="17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8"/>
      <c r="C68" s="16"/>
      <c r="D68" s="16"/>
      <c r="E68" s="15">
        <v>0</v>
      </c>
    </row>
    <row r="69" spans="1:5" x14ac:dyDescent="0.3">
      <c r="A69" s="12" t="s">
        <v>31</v>
      </c>
      <c r="B69" s="18"/>
      <c r="C69" s="16"/>
      <c r="D69" s="16"/>
      <c r="E69" s="15">
        <v>0</v>
      </c>
    </row>
    <row r="70" spans="1:5" x14ac:dyDescent="0.3">
      <c r="A70" s="12" t="s">
        <v>32</v>
      </c>
      <c r="B70" s="18"/>
      <c r="C70" s="16"/>
      <c r="D70" s="16"/>
      <c r="E70" s="15">
        <v>0</v>
      </c>
    </row>
    <row r="71" spans="1:5" x14ac:dyDescent="0.3">
      <c r="A71" s="12" t="s">
        <v>33</v>
      </c>
      <c r="B71" s="18"/>
      <c r="C71" s="16"/>
      <c r="D71" s="16"/>
      <c r="E71" s="15">
        <v>0</v>
      </c>
    </row>
    <row r="72" spans="1:5" x14ac:dyDescent="0.3">
      <c r="A72" s="12" t="s">
        <v>34</v>
      </c>
      <c r="B72" s="18"/>
      <c r="C72" s="16"/>
      <c r="D72" s="16"/>
      <c r="E72" s="15">
        <v>0</v>
      </c>
    </row>
    <row r="73" spans="1:5" x14ac:dyDescent="0.3">
      <c r="A73" s="17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4"/>
      <c r="B76" s="13" t="s">
        <v>44</v>
      </c>
      <c r="C76" s="14">
        <v>2</v>
      </c>
      <c r="D76" s="16"/>
      <c r="E76" s="15">
        <v>0</v>
      </c>
    </row>
    <row r="77" spans="1:5" x14ac:dyDescent="0.3">
      <c r="A77" s="185"/>
      <c r="B77" s="13" t="s">
        <v>53</v>
      </c>
      <c r="C77" s="14">
        <v>0</v>
      </c>
      <c r="D77" s="16"/>
      <c r="E77" s="15">
        <v>0</v>
      </c>
    </row>
    <row r="78" spans="1:5" x14ac:dyDescent="0.3">
      <c r="A78" s="185"/>
      <c r="B78" s="13" t="s">
        <v>60</v>
      </c>
      <c r="C78" s="14">
        <v>1</v>
      </c>
      <c r="D78" s="16"/>
      <c r="E78" s="15">
        <v>0</v>
      </c>
    </row>
    <row r="79" spans="1:5" x14ac:dyDescent="0.3">
      <c r="A79" s="185"/>
      <c r="B79" s="13" t="s">
        <v>64</v>
      </c>
      <c r="C79" s="14">
        <v>0</v>
      </c>
      <c r="D79" s="16"/>
      <c r="E79" s="15">
        <v>0</v>
      </c>
    </row>
    <row r="80" spans="1:5" x14ac:dyDescent="0.3">
      <c r="A80" s="186"/>
      <c r="B80" s="13" t="s">
        <v>65</v>
      </c>
      <c r="C80" s="14">
        <v>0</v>
      </c>
      <c r="D80" s="16"/>
      <c r="E80" s="15">
        <v>0</v>
      </c>
    </row>
    <row r="81" spans="1:5" x14ac:dyDescent="0.3">
      <c r="A81" s="17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80" t="s">
        <v>67</v>
      </c>
      <c r="B84" s="13" t="s">
        <v>68</v>
      </c>
      <c r="C84" s="14">
        <v>498</v>
      </c>
      <c r="D84" s="14">
        <v>691</v>
      </c>
      <c r="E84" s="15">
        <v>-0.279305354558611</v>
      </c>
    </row>
    <row r="85" spans="1:5" x14ac:dyDescent="0.3">
      <c r="A85" s="182"/>
      <c r="B85" s="13" t="s">
        <v>69</v>
      </c>
      <c r="C85" s="14">
        <v>324</v>
      </c>
      <c r="D85" s="14">
        <v>297</v>
      </c>
      <c r="E85" s="15">
        <v>9.0909090909090898E-2</v>
      </c>
    </row>
    <row r="86" spans="1:5" x14ac:dyDescent="0.3">
      <c r="A86" s="180" t="s">
        <v>70</v>
      </c>
      <c r="B86" s="13" t="s">
        <v>68</v>
      </c>
      <c r="C86" s="14">
        <v>683</v>
      </c>
      <c r="D86" s="14">
        <v>698</v>
      </c>
      <c r="E86" s="15">
        <v>-2.1489971346704901E-2</v>
      </c>
    </row>
    <row r="87" spans="1:5" x14ac:dyDescent="0.3">
      <c r="A87" s="182"/>
      <c r="B87" s="13" t="s">
        <v>69</v>
      </c>
      <c r="C87" s="14">
        <v>216</v>
      </c>
      <c r="D87" s="14">
        <v>248</v>
      </c>
      <c r="E87" s="15">
        <v>-0.12903225806451599</v>
      </c>
    </row>
    <row r="88" spans="1:5" x14ac:dyDescent="0.3">
      <c r="A88" s="180" t="s">
        <v>71</v>
      </c>
      <c r="B88" s="13" t="s">
        <v>68</v>
      </c>
      <c r="C88" s="14">
        <v>35</v>
      </c>
      <c r="D88" s="14">
        <v>31</v>
      </c>
      <c r="E88" s="15">
        <v>0.12903225806451599</v>
      </c>
    </row>
    <row r="89" spans="1:5" x14ac:dyDescent="0.3">
      <c r="A89" s="182"/>
      <c r="B89" s="13" t="s">
        <v>69</v>
      </c>
      <c r="C89" s="14">
        <v>30</v>
      </c>
      <c r="D89" s="14">
        <v>30</v>
      </c>
      <c r="E89" s="15">
        <v>0</v>
      </c>
    </row>
    <row r="90" spans="1:5" x14ac:dyDescent="0.3">
      <c r="A90" s="180" t="s">
        <v>72</v>
      </c>
      <c r="B90" s="13" t="s">
        <v>68</v>
      </c>
      <c r="C90" s="14">
        <v>0</v>
      </c>
      <c r="D90" s="16"/>
      <c r="E90" s="15">
        <v>0</v>
      </c>
    </row>
    <row r="91" spans="1:5" x14ac:dyDescent="0.3">
      <c r="A91" s="182"/>
      <c r="B91" s="13" t="s">
        <v>69</v>
      </c>
      <c r="C91" s="14">
        <v>0</v>
      </c>
      <c r="D91" s="16"/>
      <c r="E91" s="15">
        <v>0</v>
      </c>
    </row>
    <row r="92" spans="1:5" x14ac:dyDescent="0.3">
      <c r="A92" s="17"/>
    </row>
    <row r="93" spans="1:5" x14ac:dyDescent="0.3">
      <c r="A93" s="183" t="s">
        <v>73</v>
      </c>
      <c r="B93" s="183"/>
      <c r="C93" s="183"/>
      <c r="D93" s="183"/>
      <c r="E93" s="183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9"/>
      <c r="B95" s="18"/>
      <c r="C95" s="14">
        <v>246</v>
      </c>
      <c r="D95" s="14">
        <v>253</v>
      </c>
      <c r="E95" s="15">
        <v>-2.7667984189723299E-2</v>
      </c>
    </row>
    <row r="96" spans="1:5" x14ac:dyDescent="0.3">
      <c r="A96" s="12" t="s">
        <v>74</v>
      </c>
      <c r="B96" s="18"/>
      <c r="C96" s="14">
        <v>0</v>
      </c>
      <c r="D96" s="16"/>
      <c r="E96" s="15">
        <v>0</v>
      </c>
    </row>
    <row r="97" spans="1:5" x14ac:dyDescent="0.3">
      <c r="A97" s="17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8"/>
      <c r="C100" s="14">
        <v>195</v>
      </c>
      <c r="D100" s="14">
        <v>246</v>
      </c>
      <c r="E100" s="15">
        <v>-0.207317073170732</v>
      </c>
    </row>
    <row r="101" spans="1:5" x14ac:dyDescent="0.3">
      <c r="A101" s="12" t="s">
        <v>77</v>
      </c>
      <c r="B101" s="18"/>
      <c r="C101" s="14">
        <v>322</v>
      </c>
      <c r="D101" s="14">
        <v>401</v>
      </c>
      <c r="E101" s="15">
        <v>-0.19700748129675799</v>
      </c>
    </row>
    <row r="102" spans="1:5" x14ac:dyDescent="0.3">
      <c r="A102" s="12" t="s">
        <v>74</v>
      </c>
      <c r="B102" s="18"/>
      <c r="C102" s="14">
        <v>3</v>
      </c>
      <c r="D102" s="14">
        <v>8</v>
      </c>
      <c r="E102" s="15">
        <v>-0.625</v>
      </c>
    </row>
    <row r="103" spans="1:5" x14ac:dyDescent="0.3">
      <c r="A103" s="17"/>
    </row>
    <row r="104" spans="1:5" x14ac:dyDescent="0.3">
      <c r="A104" s="183" t="s">
        <v>78</v>
      </c>
      <c r="B104" s="183"/>
      <c r="C104" s="183"/>
      <c r="D104" s="183"/>
      <c r="E104" s="183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80" t="s">
        <v>76</v>
      </c>
      <c r="B106" s="13" t="s">
        <v>79</v>
      </c>
      <c r="C106" s="14">
        <v>132</v>
      </c>
      <c r="D106" s="14">
        <v>177</v>
      </c>
      <c r="E106" s="15">
        <v>-0.25423728813559299</v>
      </c>
    </row>
    <row r="107" spans="1:5" x14ac:dyDescent="0.3">
      <c r="A107" s="181"/>
      <c r="B107" s="13" t="s">
        <v>80</v>
      </c>
      <c r="C107" s="14">
        <v>281</v>
      </c>
      <c r="D107" s="14">
        <v>208</v>
      </c>
      <c r="E107" s="15">
        <v>0.35096153846153799</v>
      </c>
    </row>
    <row r="108" spans="1:5" x14ac:dyDescent="0.3">
      <c r="A108" s="182"/>
      <c r="B108" s="13" t="s">
        <v>81</v>
      </c>
      <c r="C108" s="14">
        <v>29</v>
      </c>
      <c r="D108" s="14">
        <v>80</v>
      </c>
      <c r="E108" s="15">
        <v>-0.63749999999999996</v>
      </c>
    </row>
    <row r="109" spans="1:5" x14ac:dyDescent="0.3">
      <c r="A109" s="180" t="s">
        <v>77</v>
      </c>
      <c r="B109" s="13" t="s">
        <v>82</v>
      </c>
      <c r="C109" s="14">
        <v>112</v>
      </c>
      <c r="D109" s="14">
        <v>51</v>
      </c>
      <c r="E109" s="15">
        <v>1.1960784313725501</v>
      </c>
    </row>
    <row r="110" spans="1:5" x14ac:dyDescent="0.3">
      <c r="A110" s="182"/>
      <c r="B110" s="13" t="s">
        <v>81</v>
      </c>
      <c r="C110" s="14">
        <v>130</v>
      </c>
      <c r="D110" s="14">
        <v>187</v>
      </c>
      <c r="E110" s="15">
        <v>-0.30481283422459898</v>
      </c>
    </row>
    <row r="111" spans="1:5" x14ac:dyDescent="0.3">
      <c r="A111" s="12" t="s">
        <v>74</v>
      </c>
      <c r="B111" s="18"/>
      <c r="C111" s="14">
        <v>18</v>
      </c>
      <c r="D111" s="14">
        <v>23</v>
      </c>
      <c r="E111" s="15">
        <v>-0.217391304347826</v>
      </c>
    </row>
    <row r="112" spans="1:5" x14ac:dyDescent="0.3">
      <c r="A112" s="17"/>
    </row>
    <row r="113" spans="1:5" x14ac:dyDescent="0.3">
      <c r="A113" s="183" t="s">
        <v>83</v>
      </c>
      <c r="B113" s="183"/>
      <c r="C113" s="183"/>
      <c r="D113" s="183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80" t="s">
        <v>76</v>
      </c>
      <c r="B115" s="13" t="s">
        <v>79</v>
      </c>
      <c r="C115" s="14">
        <v>4</v>
      </c>
      <c r="D115" s="14">
        <v>6</v>
      </c>
      <c r="E115" s="15">
        <v>-0.33333333333333298</v>
      </c>
    </row>
    <row r="116" spans="1:5" x14ac:dyDescent="0.3">
      <c r="A116" s="181"/>
      <c r="B116" s="13" t="s">
        <v>80</v>
      </c>
      <c r="C116" s="14">
        <v>9</v>
      </c>
      <c r="D116" s="14">
        <v>10</v>
      </c>
      <c r="E116" s="15">
        <v>-0.1</v>
      </c>
    </row>
    <row r="117" spans="1:5" x14ac:dyDescent="0.3">
      <c r="A117" s="182"/>
      <c r="B117" s="13" t="s">
        <v>81</v>
      </c>
      <c r="C117" s="14">
        <v>1</v>
      </c>
      <c r="D117" s="14">
        <v>3</v>
      </c>
      <c r="E117" s="15">
        <v>-0.66666666666666696</v>
      </c>
    </row>
    <row r="118" spans="1:5" x14ac:dyDescent="0.3">
      <c r="A118" s="180" t="s">
        <v>77</v>
      </c>
      <c r="B118" s="13" t="s">
        <v>82</v>
      </c>
      <c r="C118" s="14">
        <v>8</v>
      </c>
      <c r="D118" s="14">
        <v>2</v>
      </c>
      <c r="E118" s="15">
        <v>3</v>
      </c>
    </row>
    <row r="119" spans="1:5" x14ac:dyDescent="0.3">
      <c r="A119" s="182"/>
      <c r="B119" s="13" t="s">
        <v>81</v>
      </c>
      <c r="C119" s="14">
        <v>9</v>
      </c>
      <c r="D119" s="14">
        <v>8</v>
      </c>
      <c r="E119" s="15">
        <v>0.125</v>
      </c>
    </row>
    <row r="120" spans="1:5" x14ac:dyDescent="0.3">
      <c r="A120" s="12" t="s">
        <v>74</v>
      </c>
      <c r="B120" s="18"/>
      <c r="C120" s="14">
        <v>0</v>
      </c>
      <c r="D120" s="14">
        <v>1</v>
      </c>
      <c r="E120" s="15">
        <v>-1</v>
      </c>
    </row>
    <row r="121" spans="1:5" x14ac:dyDescent="0.3">
      <c r="A121" s="17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80" t="s">
        <v>85</v>
      </c>
      <c r="B124" s="13" t="s">
        <v>86</v>
      </c>
      <c r="C124" s="14">
        <v>0</v>
      </c>
      <c r="D124" s="16"/>
      <c r="E124" s="15">
        <v>0</v>
      </c>
    </row>
    <row r="125" spans="1:5" x14ac:dyDescent="0.3">
      <c r="A125" s="182"/>
      <c r="B125" s="13" t="s">
        <v>87</v>
      </c>
      <c r="C125" s="14">
        <v>0</v>
      </c>
      <c r="D125" s="16"/>
      <c r="E125" s="15">
        <v>0</v>
      </c>
    </row>
    <row r="126" spans="1:5" x14ac:dyDescent="0.3">
      <c r="A126" s="180" t="s">
        <v>88</v>
      </c>
      <c r="B126" s="13" t="s">
        <v>86</v>
      </c>
      <c r="C126" s="14">
        <v>319</v>
      </c>
      <c r="D126" s="14">
        <v>283</v>
      </c>
      <c r="E126" s="15">
        <v>0.12720848056537101</v>
      </c>
    </row>
    <row r="127" spans="1:5" x14ac:dyDescent="0.3">
      <c r="A127" s="182"/>
      <c r="B127" s="13" t="s">
        <v>87</v>
      </c>
      <c r="C127" s="14">
        <v>455</v>
      </c>
      <c r="D127" s="14">
        <v>374</v>
      </c>
      <c r="E127" s="15">
        <v>0.21657754010695199</v>
      </c>
    </row>
    <row r="128" spans="1:5" x14ac:dyDescent="0.3">
      <c r="A128" s="180" t="s">
        <v>89</v>
      </c>
      <c r="B128" s="13" t="s">
        <v>86</v>
      </c>
      <c r="C128" s="14">
        <v>1673</v>
      </c>
      <c r="D128" s="14">
        <v>1573</v>
      </c>
      <c r="E128" s="15">
        <v>6.3572790845518104E-2</v>
      </c>
    </row>
    <row r="129" spans="1:5" x14ac:dyDescent="0.3">
      <c r="A129" s="182"/>
      <c r="B129" s="13" t="s">
        <v>87</v>
      </c>
      <c r="C129" s="14">
        <v>3563</v>
      </c>
      <c r="D129" s="14">
        <v>3053</v>
      </c>
      <c r="E129" s="15">
        <v>0.16704880445463499</v>
      </c>
    </row>
    <row r="130" spans="1:5" x14ac:dyDescent="0.3">
      <c r="A130" s="180" t="s">
        <v>90</v>
      </c>
      <c r="B130" s="13" t="s">
        <v>86</v>
      </c>
      <c r="C130" s="14">
        <v>256</v>
      </c>
      <c r="D130" s="14">
        <v>283</v>
      </c>
      <c r="E130" s="15">
        <v>-9.5406360424028294E-2</v>
      </c>
    </row>
    <row r="131" spans="1:5" x14ac:dyDescent="0.3">
      <c r="A131" s="182"/>
      <c r="B131" s="13" t="s">
        <v>87</v>
      </c>
      <c r="C131" s="14">
        <v>316</v>
      </c>
      <c r="D131" s="14">
        <v>374</v>
      </c>
      <c r="E131" s="15">
        <v>-0.15508021390374299</v>
      </c>
    </row>
    <row r="132" spans="1:5" x14ac:dyDescent="0.3">
      <c r="A132" s="17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80" t="s">
        <v>92</v>
      </c>
      <c r="B135" s="13" t="s">
        <v>93</v>
      </c>
      <c r="C135" s="14">
        <v>30</v>
      </c>
      <c r="D135" s="14">
        <v>19</v>
      </c>
      <c r="E135" s="15">
        <v>0.57894736842105299</v>
      </c>
    </row>
    <row r="136" spans="1:5" x14ac:dyDescent="0.3">
      <c r="A136" s="182"/>
      <c r="B136" s="13" t="s">
        <v>94</v>
      </c>
      <c r="C136" s="14">
        <v>0</v>
      </c>
      <c r="D136" s="16"/>
      <c r="E136" s="15">
        <v>0</v>
      </c>
    </row>
    <row r="137" spans="1:5" x14ac:dyDescent="0.3">
      <c r="A137" s="180" t="s">
        <v>95</v>
      </c>
      <c r="B137" s="13" t="s">
        <v>93</v>
      </c>
      <c r="C137" s="14">
        <v>0</v>
      </c>
      <c r="D137" s="16"/>
      <c r="E137" s="15">
        <v>0</v>
      </c>
    </row>
    <row r="138" spans="1:5" x14ac:dyDescent="0.3">
      <c r="A138" s="182"/>
      <c r="B138" s="13" t="s">
        <v>94</v>
      </c>
      <c r="C138" s="14">
        <v>0</v>
      </c>
      <c r="D138" s="16"/>
      <c r="E138" s="15">
        <v>0</v>
      </c>
    </row>
    <row r="139" spans="1:5" x14ac:dyDescent="0.3">
      <c r="A139" s="180" t="s">
        <v>96</v>
      </c>
      <c r="B139" s="13" t="s">
        <v>93</v>
      </c>
      <c r="C139" s="14">
        <v>1</v>
      </c>
      <c r="D139" s="14">
        <v>1</v>
      </c>
      <c r="E139" s="15">
        <v>0</v>
      </c>
    </row>
    <row r="140" spans="1:5" x14ac:dyDescent="0.3">
      <c r="A140" s="182"/>
      <c r="B140" s="13" t="s">
        <v>97</v>
      </c>
      <c r="C140" s="14">
        <v>0</v>
      </c>
      <c r="D140" s="16"/>
      <c r="E140" s="15">
        <v>0</v>
      </c>
    </row>
    <row r="141" spans="1:5" x14ac:dyDescent="0.3">
      <c r="A141" s="17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8"/>
      <c r="C144" s="14">
        <v>78</v>
      </c>
      <c r="D144" s="14">
        <v>75</v>
      </c>
      <c r="E144" s="15">
        <v>0.04</v>
      </c>
    </row>
    <row r="145" spans="1:5" x14ac:dyDescent="0.3">
      <c r="A145" s="180" t="s">
        <v>100</v>
      </c>
      <c r="B145" s="13" t="s">
        <v>101</v>
      </c>
      <c r="C145" s="14">
        <v>2</v>
      </c>
      <c r="D145" s="16"/>
      <c r="E145" s="15">
        <v>0</v>
      </c>
    </row>
    <row r="146" spans="1:5" x14ac:dyDescent="0.3">
      <c r="A146" s="181"/>
      <c r="B146" s="13" t="s">
        <v>102</v>
      </c>
      <c r="C146" s="14">
        <v>29</v>
      </c>
      <c r="D146" s="14">
        <v>43</v>
      </c>
      <c r="E146" s="15">
        <v>-0.32558139534883701</v>
      </c>
    </row>
    <row r="147" spans="1:5" x14ac:dyDescent="0.3">
      <c r="A147" s="181"/>
      <c r="B147" s="13" t="s">
        <v>103</v>
      </c>
      <c r="C147" s="14">
        <v>15</v>
      </c>
      <c r="D147" s="14">
        <v>12</v>
      </c>
      <c r="E147" s="15">
        <v>0.25</v>
      </c>
    </row>
    <row r="148" spans="1:5" x14ac:dyDescent="0.3">
      <c r="A148" s="181"/>
      <c r="B148" s="13" t="s">
        <v>104</v>
      </c>
      <c r="C148" s="14">
        <v>2</v>
      </c>
      <c r="D148" s="14">
        <v>2</v>
      </c>
      <c r="E148" s="15">
        <v>0</v>
      </c>
    </row>
    <row r="149" spans="1:5" x14ac:dyDescent="0.3">
      <c r="A149" s="181"/>
      <c r="B149" s="13" t="s">
        <v>105</v>
      </c>
      <c r="C149" s="14">
        <v>28</v>
      </c>
      <c r="D149" s="14">
        <v>17</v>
      </c>
      <c r="E149" s="15">
        <v>0.64705882352941202</v>
      </c>
    </row>
    <row r="150" spans="1:5" x14ac:dyDescent="0.3">
      <c r="A150" s="182"/>
      <c r="B150" s="13" t="s">
        <v>106</v>
      </c>
      <c r="C150" s="14">
        <v>2</v>
      </c>
      <c r="D150" s="14">
        <v>1</v>
      </c>
      <c r="E150" s="15">
        <v>1</v>
      </c>
    </row>
    <row r="151" spans="1:5" x14ac:dyDescent="0.3">
      <c r="A151" s="180" t="s">
        <v>107</v>
      </c>
      <c r="B151" s="13" t="s">
        <v>108</v>
      </c>
      <c r="C151" s="14">
        <v>46</v>
      </c>
      <c r="D151" s="14">
        <v>26</v>
      </c>
      <c r="E151" s="15">
        <v>0.76923076923076905</v>
      </c>
    </row>
    <row r="152" spans="1:5" x14ac:dyDescent="0.3">
      <c r="A152" s="182"/>
      <c r="B152" s="13" t="s">
        <v>109</v>
      </c>
      <c r="C152" s="14">
        <v>37</v>
      </c>
      <c r="D152" s="14">
        <v>44</v>
      </c>
      <c r="E152" s="15">
        <v>-0.15909090909090901</v>
      </c>
    </row>
    <row r="153" spans="1:5" x14ac:dyDescent="0.3">
      <c r="A153" s="180" t="s">
        <v>110</v>
      </c>
      <c r="B153" s="13" t="s">
        <v>14</v>
      </c>
      <c r="C153" s="14">
        <v>14</v>
      </c>
      <c r="D153" s="14">
        <v>9</v>
      </c>
      <c r="E153" s="15">
        <v>0.55555555555555503</v>
      </c>
    </row>
    <row r="154" spans="1:5" x14ac:dyDescent="0.3">
      <c r="A154" s="182"/>
      <c r="B154" s="13" t="s">
        <v>18</v>
      </c>
      <c r="C154" s="14">
        <v>9</v>
      </c>
      <c r="D154" s="14">
        <v>14</v>
      </c>
      <c r="E154" s="15">
        <v>-0.35714285714285698</v>
      </c>
    </row>
    <row r="155" spans="1:5" x14ac:dyDescent="0.3">
      <c r="A155" s="12" t="s">
        <v>111</v>
      </c>
      <c r="B155" s="18"/>
      <c r="C155" s="14">
        <v>0</v>
      </c>
      <c r="D155" s="16"/>
      <c r="E155" s="15">
        <v>0</v>
      </c>
    </row>
    <row r="156" spans="1:5" x14ac:dyDescent="0.3">
      <c r="A156" s="17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80" t="s">
        <v>113</v>
      </c>
      <c r="B159" s="13" t="s">
        <v>114</v>
      </c>
      <c r="C159" s="14">
        <v>0</v>
      </c>
      <c r="D159" s="16"/>
      <c r="E159" s="15">
        <v>0</v>
      </c>
    </row>
    <row r="160" spans="1:5" x14ac:dyDescent="0.3">
      <c r="A160" s="181"/>
      <c r="B160" s="13" t="s">
        <v>115</v>
      </c>
      <c r="C160" s="14">
        <v>0</v>
      </c>
      <c r="D160" s="16"/>
      <c r="E160" s="15">
        <v>0</v>
      </c>
    </row>
    <row r="161" spans="1:5" x14ac:dyDescent="0.3">
      <c r="A161" s="181"/>
      <c r="B161" s="13" t="s">
        <v>116</v>
      </c>
      <c r="C161" s="14">
        <v>0</v>
      </c>
      <c r="D161" s="16"/>
      <c r="E161" s="15">
        <v>0</v>
      </c>
    </row>
    <row r="162" spans="1:5" x14ac:dyDescent="0.3">
      <c r="A162" s="181"/>
      <c r="B162" s="13" t="s">
        <v>117</v>
      </c>
      <c r="C162" s="14">
        <v>0</v>
      </c>
      <c r="D162" s="16"/>
      <c r="E162" s="15">
        <v>0</v>
      </c>
    </row>
    <row r="163" spans="1:5" x14ac:dyDescent="0.3">
      <c r="A163" s="181"/>
      <c r="B163" s="13" t="s">
        <v>118</v>
      </c>
      <c r="C163" s="14">
        <v>0</v>
      </c>
      <c r="D163" s="16"/>
      <c r="E163" s="15">
        <v>0</v>
      </c>
    </row>
    <row r="164" spans="1:5" x14ac:dyDescent="0.3">
      <c r="A164" s="181"/>
      <c r="B164" s="13" t="s">
        <v>119</v>
      </c>
      <c r="C164" s="14">
        <v>0</v>
      </c>
      <c r="D164" s="16"/>
      <c r="E164" s="15">
        <v>0</v>
      </c>
    </row>
    <row r="165" spans="1:5" x14ac:dyDescent="0.3">
      <c r="A165" s="181"/>
      <c r="B165" s="13" t="s">
        <v>120</v>
      </c>
      <c r="C165" s="14">
        <v>0</v>
      </c>
      <c r="D165" s="16"/>
      <c r="E165" s="15">
        <v>0</v>
      </c>
    </row>
    <row r="166" spans="1:5" x14ac:dyDescent="0.3">
      <c r="A166" s="181"/>
      <c r="B166" s="13" t="s">
        <v>121</v>
      </c>
      <c r="C166" s="14">
        <v>0</v>
      </c>
      <c r="D166" s="16"/>
      <c r="E166" s="15">
        <v>0</v>
      </c>
    </row>
    <row r="167" spans="1:5" x14ac:dyDescent="0.3">
      <c r="A167" s="181"/>
      <c r="B167" s="13" t="s">
        <v>122</v>
      </c>
      <c r="C167" s="14">
        <v>0</v>
      </c>
      <c r="D167" s="16"/>
      <c r="E167" s="15">
        <v>0</v>
      </c>
    </row>
    <row r="168" spans="1:5" x14ac:dyDescent="0.3">
      <c r="A168" s="181"/>
      <c r="B168" s="13" t="s">
        <v>123</v>
      </c>
      <c r="C168" s="14">
        <v>0</v>
      </c>
      <c r="D168" s="16"/>
      <c r="E168" s="15">
        <v>0</v>
      </c>
    </row>
    <row r="169" spans="1:5" x14ac:dyDescent="0.3">
      <c r="A169" s="181"/>
      <c r="B169" s="13" t="s">
        <v>124</v>
      </c>
      <c r="C169" s="14">
        <v>0</v>
      </c>
      <c r="D169" s="16"/>
      <c r="E169" s="15">
        <v>0</v>
      </c>
    </row>
    <row r="170" spans="1:5" x14ac:dyDescent="0.3">
      <c r="A170" s="181"/>
      <c r="B170" s="13" t="s">
        <v>125</v>
      </c>
      <c r="C170" s="14">
        <v>0</v>
      </c>
      <c r="D170" s="16"/>
      <c r="E170" s="15">
        <v>0</v>
      </c>
    </row>
    <row r="171" spans="1:5" x14ac:dyDescent="0.3">
      <c r="A171" s="181"/>
      <c r="B171" s="13" t="s">
        <v>126</v>
      </c>
      <c r="C171" s="14">
        <v>0</v>
      </c>
      <c r="D171" s="16"/>
      <c r="E171" s="15">
        <v>0</v>
      </c>
    </row>
    <row r="172" spans="1:5" x14ac:dyDescent="0.3">
      <c r="A172" s="181"/>
      <c r="B172" s="13" t="s">
        <v>127</v>
      </c>
      <c r="C172" s="14">
        <v>0</v>
      </c>
      <c r="D172" s="16"/>
      <c r="E172" s="15">
        <v>0</v>
      </c>
    </row>
    <row r="173" spans="1:5" x14ac:dyDescent="0.3">
      <c r="A173" s="181"/>
      <c r="B173" s="13" t="s">
        <v>128</v>
      </c>
      <c r="C173" s="14">
        <v>0</v>
      </c>
      <c r="D173" s="16"/>
      <c r="E173" s="15">
        <v>0</v>
      </c>
    </row>
    <row r="174" spans="1:5" x14ac:dyDescent="0.3">
      <c r="A174" s="181"/>
      <c r="B174" s="13" t="s">
        <v>129</v>
      </c>
      <c r="C174" s="14">
        <v>0</v>
      </c>
      <c r="D174" s="16"/>
      <c r="E174" s="15">
        <v>0</v>
      </c>
    </row>
    <row r="175" spans="1:5" x14ac:dyDescent="0.3">
      <c r="A175" s="181"/>
      <c r="B175" s="13" t="s">
        <v>130</v>
      </c>
      <c r="C175" s="14">
        <v>0</v>
      </c>
      <c r="D175" s="16"/>
      <c r="E175" s="15">
        <v>0</v>
      </c>
    </row>
    <row r="176" spans="1:5" x14ac:dyDescent="0.3">
      <c r="A176" s="181"/>
      <c r="B176" s="13" t="s">
        <v>131</v>
      </c>
      <c r="C176" s="14">
        <v>0</v>
      </c>
      <c r="D176" s="16"/>
      <c r="E176" s="15">
        <v>0</v>
      </c>
    </row>
    <row r="177" spans="1:5" x14ac:dyDescent="0.3">
      <c r="A177" s="181"/>
      <c r="B177" s="13" t="s">
        <v>132</v>
      </c>
      <c r="C177" s="14">
        <v>0</v>
      </c>
      <c r="D177" s="16"/>
      <c r="E177" s="15">
        <v>0</v>
      </c>
    </row>
    <row r="178" spans="1:5" x14ac:dyDescent="0.3">
      <c r="A178" s="181"/>
      <c r="B178" s="13" t="s">
        <v>133</v>
      </c>
      <c r="C178" s="14">
        <v>0</v>
      </c>
      <c r="D178" s="16"/>
      <c r="E178" s="15">
        <v>0</v>
      </c>
    </row>
    <row r="179" spans="1:5" x14ac:dyDescent="0.3">
      <c r="A179" s="181"/>
      <c r="B179" s="13" t="s">
        <v>134</v>
      </c>
      <c r="C179" s="14">
        <v>0</v>
      </c>
      <c r="D179" s="16"/>
      <c r="E179" s="15">
        <v>0</v>
      </c>
    </row>
    <row r="180" spans="1:5" x14ac:dyDescent="0.3">
      <c r="A180" s="181"/>
      <c r="B180" s="13" t="s">
        <v>135</v>
      </c>
      <c r="C180" s="14">
        <v>0</v>
      </c>
      <c r="D180" s="16"/>
      <c r="E180" s="15">
        <v>0</v>
      </c>
    </row>
    <row r="181" spans="1:5" x14ac:dyDescent="0.3">
      <c r="A181" s="181"/>
      <c r="B181" s="13" t="s">
        <v>136</v>
      </c>
      <c r="C181" s="14">
        <v>0</v>
      </c>
      <c r="D181" s="16"/>
      <c r="E181" s="15">
        <v>0</v>
      </c>
    </row>
    <row r="182" spans="1:5" x14ac:dyDescent="0.3">
      <c r="A182" s="181"/>
      <c r="B182" s="13" t="s">
        <v>137</v>
      </c>
      <c r="C182" s="14">
        <v>0</v>
      </c>
      <c r="D182" s="16"/>
      <c r="E182" s="15">
        <v>0</v>
      </c>
    </row>
    <row r="183" spans="1:5" x14ac:dyDescent="0.3">
      <c r="A183" s="181"/>
      <c r="B183" s="13" t="s">
        <v>138</v>
      </c>
      <c r="C183" s="14">
        <v>0</v>
      </c>
      <c r="D183" s="16"/>
      <c r="E183" s="15">
        <v>0</v>
      </c>
    </row>
    <row r="184" spans="1:5" x14ac:dyDescent="0.3">
      <c r="A184" s="181"/>
      <c r="B184" s="13" t="s">
        <v>139</v>
      </c>
      <c r="C184" s="14">
        <v>0</v>
      </c>
      <c r="D184" s="16"/>
      <c r="E184" s="15">
        <v>0</v>
      </c>
    </row>
    <row r="185" spans="1:5" x14ac:dyDescent="0.3">
      <c r="A185" s="181"/>
      <c r="B185" s="13" t="s">
        <v>140</v>
      </c>
      <c r="C185" s="14">
        <v>0</v>
      </c>
      <c r="D185" s="16"/>
      <c r="E185" s="15">
        <v>0</v>
      </c>
    </row>
    <row r="186" spans="1:5" x14ac:dyDescent="0.3">
      <c r="A186" s="181"/>
      <c r="B186" s="13" t="s">
        <v>141</v>
      </c>
      <c r="C186" s="14">
        <v>0</v>
      </c>
      <c r="D186" s="16"/>
      <c r="E186" s="15">
        <v>0</v>
      </c>
    </row>
    <row r="187" spans="1:5" x14ac:dyDescent="0.3">
      <c r="A187" s="181"/>
      <c r="B187" s="13" t="s">
        <v>142</v>
      </c>
      <c r="C187" s="14">
        <v>0</v>
      </c>
      <c r="D187" s="16"/>
      <c r="E187" s="15">
        <v>0</v>
      </c>
    </row>
    <row r="188" spans="1:5" x14ac:dyDescent="0.3">
      <c r="A188" s="181"/>
      <c r="B188" s="13" t="s">
        <v>143</v>
      </c>
      <c r="C188" s="14">
        <v>0</v>
      </c>
      <c r="D188" s="16"/>
      <c r="E188" s="15">
        <v>0</v>
      </c>
    </row>
    <row r="189" spans="1:5" x14ac:dyDescent="0.3">
      <c r="A189" s="181"/>
      <c r="B189" s="13" t="s">
        <v>144</v>
      </c>
      <c r="C189" s="14">
        <v>0</v>
      </c>
      <c r="D189" s="16"/>
      <c r="E189" s="15">
        <v>0</v>
      </c>
    </row>
    <row r="190" spans="1:5" x14ac:dyDescent="0.3">
      <c r="A190" s="181"/>
      <c r="B190" s="13" t="s">
        <v>145</v>
      </c>
      <c r="C190" s="14">
        <v>0</v>
      </c>
      <c r="D190" s="16"/>
      <c r="E190" s="15">
        <v>0</v>
      </c>
    </row>
    <row r="191" spans="1:5" x14ac:dyDescent="0.3">
      <c r="A191" s="181"/>
      <c r="B191" s="13" t="s">
        <v>146</v>
      </c>
      <c r="C191" s="14">
        <v>0</v>
      </c>
      <c r="D191" s="16"/>
      <c r="E191" s="15">
        <v>0</v>
      </c>
    </row>
    <row r="192" spans="1:5" x14ac:dyDescent="0.3">
      <c r="A192" s="181"/>
      <c r="B192" s="13" t="s">
        <v>147</v>
      </c>
      <c r="C192" s="14">
        <v>0</v>
      </c>
      <c r="D192" s="16"/>
      <c r="E192" s="15">
        <v>0</v>
      </c>
    </row>
    <row r="193" spans="1:5" x14ac:dyDescent="0.3">
      <c r="A193" s="181"/>
      <c r="B193" s="13" t="s">
        <v>148</v>
      </c>
      <c r="C193" s="14">
        <v>0</v>
      </c>
      <c r="D193" s="16"/>
      <c r="E193" s="15">
        <v>0</v>
      </c>
    </row>
    <row r="194" spans="1:5" x14ac:dyDescent="0.3">
      <c r="A194" s="181"/>
      <c r="B194" s="13" t="s">
        <v>149</v>
      </c>
      <c r="C194" s="14">
        <v>0</v>
      </c>
      <c r="D194" s="16"/>
      <c r="E194" s="15">
        <v>0</v>
      </c>
    </row>
    <row r="195" spans="1:5" x14ac:dyDescent="0.3">
      <c r="A195" s="181"/>
      <c r="B195" s="13" t="s">
        <v>150</v>
      </c>
      <c r="C195" s="14">
        <v>0</v>
      </c>
      <c r="D195" s="16"/>
      <c r="E195" s="15">
        <v>0</v>
      </c>
    </row>
    <row r="196" spans="1:5" x14ac:dyDescent="0.3">
      <c r="A196" s="181"/>
      <c r="B196" s="13" t="s">
        <v>151</v>
      </c>
      <c r="C196" s="14">
        <v>0</v>
      </c>
      <c r="D196" s="16"/>
      <c r="E196" s="15">
        <v>0</v>
      </c>
    </row>
    <row r="197" spans="1:5" x14ac:dyDescent="0.3">
      <c r="A197" s="181"/>
      <c r="B197" s="13" t="s">
        <v>152</v>
      </c>
      <c r="C197" s="14">
        <v>0</v>
      </c>
      <c r="D197" s="16"/>
      <c r="E197" s="15">
        <v>0</v>
      </c>
    </row>
    <row r="198" spans="1:5" x14ac:dyDescent="0.3">
      <c r="A198" s="181"/>
      <c r="B198" s="13" t="s">
        <v>153</v>
      </c>
      <c r="C198" s="14">
        <v>0</v>
      </c>
      <c r="D198" s="16"/>
      <c r="E198" s="15">
        <v>0</v>
      </c>
    </row>
    <row r="199" spans="1:5" x14ac:dyDescent="0.3">
      <c r="A199" s="181"/>
      <c r="B199" s="13" t="s">
        <v>154</v>
      </c>
      <c r="C199" s="14">
        <v>0</v>
      </c>
      <c r="D199" s="16"/>
      <c r="E199" s="15">
        <v>0</v>
      </c>
    </row>
    <row r="200" spans="1:5" x14ac:dyDescent="0.3">
      <c r="A200" s="182"/>
      <c r="B200" s="13" t="s">
        <v>155</v>
      </c>
      <c r="C200" s="14">
        <v>0</v>
      </c>
      <c r="D200" s="16"/>
      <c r="E200" s="15">
        <v>0</v>
      </c>
    </row>
    <row r="201" spans="1:5" x14ac:dyDescent="0.3">
      <c r="A201" s="180" t="s">
        <v>156</v>
      </c>
      <c r="B201" s="13" t="s">
        <v>157</v>
      </c>
      <c r="C201" s="14">
        <v>0</v>
      </c>
      <c r="D201" s="16"/>
      <c r="E201" s="15">
        <v>0</v>
      </c>
    </row>
    <row r="202" spans="1:5" x14ac:dyDescent="0.3">
      <c r="A202" s="181"/>
      <c r="B202" s="13" t="s">
        <v>115</v>
      </c>
      <c r="C202" s="14">
        <v>0</v>
      </c>
      <c r="D202" s="16"/>
      <c r="E202" s="15">
        <v>0</v>
      </c>
    </row>
    <row r="203" spans="1:5" x14ac:dyDescent="0.3">
      <c r="A203" s="181"/>
      <c r="B203" s="13" t="s">
        <v>158</v>
      </c>
      <c r="C203" s="14">
        <v>0</v>
      </c>
      <c r="D203" s="16"/>
      <c r="E203" s="15">
        <v>0</v>
      </c>
    </row>
    <row r="204" spans="1:5" x14ac:dyDescent="0.3">
      <c r="A204" s="181"/>
      <c r="B204" s="13" t="s">
        <v>117</v>
      </c>
      <c r="C204" s="14">
        <v>0</v>
      </c>
      <c r="D204" s="16"/>
      <c r="E204" s="15">
        <v>0</v>
      </c>
    </row>
    <row r="205" spans="1:5" x14ac:dyDescent="0.3">
      <c r="A205" s="181"/>
      <c r="B205" s="13" t="s">
        <v>118</v>
      </c>
      <c r="C205" s="14">
        <v>0</v>
      </c>
      <c r="D205" s="16"/>
      <c r="E205" s="15">
        <v>0</v>
      </c>
    </row>
    <row r="206" spans="1:5" x14ac:dyDescent="0.3">
      <c r="A206" s="181"/>
      <c r="B206" s="13" t="s">
        <v>119</v>
      </c>
      <c r="C206" s="14">
        <v>0</v>
      </c>
      <c r="D206" s="16"/>
      <c r="E206" s="15">
        <v>0</v>
      </c>
    </row>
    <row r="207" spans="1:5" x14ac:dyDescent="0.3">
      <c r="A207" s="181"/>
      <c r="B207" s="13" t="s">
        <v>120</v>
      </c>
      <c r="C207" s="14">
        <v>0</v>
      </c>
      <c r="D207" s="16"/>
      <c r="E207" s="15">
        <v>0</v>
      </c>
    </row>
    <row r="208" spans="1:5" x14ac:dyDescent="0.3">
      <c r="A208" s="181"/>
      <c r="B208" s="13" t="s">
        <v>159</v>
      </c>
      <c r="C208" s="14">
        <v>0</v>
      </c>
      <c r="D208" s="16"/>
      <c r="E208" s="15">
        <v>0</v>
      </c>
    </row>
    <row r="209" spans="1:5" x14ac:dyDescent="0.3">
      <c r="A209" s="181"/>
      <c r="B209" s="13" t="s">
        <v>122</v>
      </c>
      <c r="C209" s="14">
        <v>0</v>
      </c>
      <c r="D209" s="16"/>
      <c r="E209" s="15">
        <v>0</v>
      </c>
    </row>
    <row r="210" spans="1:5" x14ac:dyDescent="0.3">
      <c r="A210" s="181"/>
      <c r="B210" s="13" t="s">
        <v>160</v>
      </c>
      <c r="C210" s="14">
        <v>0</v>
      </c>
      <c r="D210" s="16"/>
      <c r="E210" s="15">
        <v>0</v>
      </c>
    </row>
    <row r="211" spans="1:5" x14ac:dyDescent="0.3">
      <c r="A211" s="181"/>
      <c r="B211" s="13" t="s">
        <v>124</v>
      </c>
      <c r="C211" s="14">
        <v>0</v>
      </c>
      <c r="D211" s="16"/>
      <c r="E211" s="15">
        <v>0</v>
      </c>
    </row>
    <row r="212" spans="1:5" x14ac:dyDescent="0.3">
      <c r="A212" s="181"/>
      <c r="B212" s="13" t="s">
        <v>125</v>
      </c>
      <c r="C212" s="14">
        <v>0</v>
      </c>
      <c r="D212" s="16"/>
      <c r="E212" s="15">
        <v>0</v>
      </c>
    </row>
    <row r="213" spans="1:5" x14ac:dyDescent="0.3">
      <c r="A213" s="181"/>
      <c r="B213" s="13" t="s">
        <v>126</v>
      </c>
      <c r="C213" s="14">
        <v>0</v>
      </c>
      <c r="D213" s="16"/>
      <c r="E213" s="15">
        <v>0</v>
      </c>
    </row>
    <row r="214" spans="1:5" x14ac:dyDescent="0.3">
      <c r="A214" s="181"/>
      <c r="B214" s="13" t="s">
        <v>127</v>
      </c>
      <c r="C214" s="14">
        <v>0</v>
      </c>
      <c r="D214" s="16"/>
      <c r="E214" s="15">
        <v>0</v>
      </c>
    </row>
    <row r="215" spans="1:5" x14ac:dyDescent="0.3">
      <c r="A215" s="181"/>
      <c r="B215" s="13" t="s">
        <v>128</v>
      </c>
      <c r="C215" s="14">
        <v>0</v>
      </c>
      <c r="D215" s="16"/>
      <c r="E215" s="15">
        <v>0</v>
      </c>
    </row>
    <row r="216" spans="1:5" x14ac:dyDescent="0.3">
      <c r="A216" s="181"/>
      <c r="B216" s="13" t="s">
        <v>129</v>
      </c>
      <c r="C216" s="14">
        <v>0</v>
      </c>
      <c r="D216" s="16"/>
      <c r="E216" s="15">
        <v>0</v>
      </c>
    </row>
    <row r="217" spans="1:5" x14ac:dyDescent="0.3">
      <c r="A217" s="181"/>
      <c r="B217" s="13" t="s">
        <v>130</v>
      </c>
      <c r="C217" s="14">
        <v>0</v>
      </c>
      <c r="D217" s="16"/>
      <c r="E217" s="15">
        <v>0</v>
      </c>
    </row>
    <row r="218" spans="1:5" x14ac:dyDescent="0.3">
      <c r="A218" s="181"/>
      <c r="B218" s="13" t="s">
        <v>131</v>
      </c>
      <c r="C218" s="14">
        <v>0</v>
      </c>
      <c r="D218" s="16"/>
      <c r="E218" s="15">
        <v>0</v>
      </c>
    </row>
    <row r="219" spans="1:5" x14ac:dyDescent="0.3">
      <c r="A219" s="181"/>
      <c r="B219" s="13" t="s">
        <v>132</v>
      </c>
      <c r="C219" s="14">
        <v>0</v>
      </c>
      <c r="D219" s="16"/>
      <c r="E219" s="15">
        <v>0</v>
      </c>
    </row>
    <row r="220" spans="1:5" x14ac:dyDescent="0.3">
      <c r="A220" s="181"/>
      <c r="B220" s="13" t="s">
        <v>133</v>
      </c>
      <c r="C220" s="14">
        <v>0</v>
      </c>
      <c r="D220" s="16"/>
      <c r="E220" s="15">
        <v>0</v>
      </c>
    </row>
    <row r="221" spans="1:5" x14ac:dyDescent="0.3">
      <c r="A221" s="181"/>
      <c r="B221" s="13" t="s">
        <v>134</v>
      </c>
      <c r="C221" s="14">
        <v>0</v>
      </c>
      <c r="D221" s="16"/>
      <c r="E221" s="15">
        <v>0</v>
      </c>
    </row>
    <row r="222" spans="1:5" x14ac:dyDescent="0.3">
      <c r="A222" s="181"/>
      <c r="B222" s="13" t="s">
        <v>161</v>
      </c>
      <c r="C222" s="14">
        <v>0</v>
      </c>
      <c r="D222" s="16"/>
      <c r="E222" s="15">
        <v>0</v>
      </c>
    </row>
    <row r="223" spans="1:5" x14ac:dyDescent="0.3">
      <c r="A223" s="181"/>
      <c r="B223" s="13" t="s">
        <v>136</v>
      </c>
      <c r="C223" s="14">
        <v>0</v>
      </c>
      <c r="D223" s="16"/>
      <c r="E223" s="15">
        <v>0</v>
      </c>
    </row>
    <row r="224" spans="1:5" x14ac:dyDescent="0.3">
      <c r="A224" s="181"/>
      <c r="B224" s="13" t="s">
        <v>137</v>
      </c>
      <c r="C224" s="14">
        <v>0</v>
      </c>
      <c r="D224" s="16"/>
      <c r="E224" s="15">
        <v>0</v>
      </c>
    </row>
    <row r="225" spans="1:5" x14ac:dyDescent="0.3">
      <c r="A225" s="181"/>
      <c r="B225" s="13" t="s">
        <v>138</v>
      </c>
      <c r="C225" s="14">
        <v>0</v>
      </c>
      <c r="D225" s="16"/>
      <c r="E225" s="15">
        <v>0</v>
      </c>
    </row>
    <row r="226" spans="1:5" x14ac:dyDescent="0.3">
      <c r="A226" s="181"/>
      <c r="B226" s="13" t="s">
        <v>139</v>
      </c>
      <c r="C226" s="14">
        <v>0</v>
      </c>
      <c r="D226" s="16"/>
      <c r="E226" s="15">
        <v>0</v>
      </c>
    </row>
    <row r="227" spans="1:5" x14ac:dyDescent="0.3">
      <c r="A227" s="181"/>
      <c r="B227" s="13" t="s">
        <v>162</v>
      </c>
      <c r="C227" s="14">
        <v>0</v>
      </c>
      <c r="D227" s="16"/>
      <c r="E227" s="15">
        <v>0</v>
      </c>
    </row>
    <row r="228" spans="1:5" x14ac:dyDescent="0.3">
      <c r="A228" s="181"/>
      <c r="B228" s="13" t="s">
        <v>141</v>
      </c>
      <c r="C228" s="14">
        <v>0</v>
      </c>
      <c r="D228" s="16"/>
      <c r="E228" s="15">
        <v>0</v>
      </c>
    </row>
    <row r="229" spans="1:5" x14ac:dyDescent="0.3">
      <c r="A229" s="181"/>
      <c r="B229" s="13" t="s">
        <v>142</v>
      </c>
      <c r="C229" s="14">
        <v>0</v>
      </c>
      <c r="D229" s="16"/>
      <c r="E229" s="15">
        <v>0</v>
      </c>
    </row>
    <row r="230" spans="1:5" x14ac:dyDescent="0.3">
      <c r="A230" s="181"/>
      <c r="B230" s="13" t="s">
        <v>143</v>
      </c>
      <c r="C230" s="14">
        <v>0</v>
      </c>
      <c r="D230" s="16"/>
      <c r="E230" s="15">
        <v>0</v>
      </c>
    </row>
    <row r="231" spans="1:5" x14ac:dyDescent="0.3">
      <c r="A231" s="181"/>
      <c r="B231" s="13" t="s">
        <v>144</v>
      </c>
      <c r="C231" s="14">
        <v>0</v>
      </c>
      <c r="D231" s="16"/>
      <c r="E231" s="15">
        <v>0</v>
      </c>
    </row>
    <row r="232" spans="1:5" x14ac:dyDescent="0.3">
      <c r="A232" s="181"/>
      <c r="B232" s="13" t="s">
        <v>145</v>
      </c>
      <c r="C232" s="14">
        <v>0</v>
      </c>
      <c r="D232" s="16"/>
      <c r="E232" s="15">
        <v>0</v>
      </c>
    </row>
    <row r="233" spans="1:5" x14ac:dyDescent="0.3">
      <c r="A233" s="181"/>
      <c r="B233" s="13" t="s">
        <v>146</v>
      </c>
      <c r="C233" s="14">
        <v>0</v>
      </c>
      <c r="D233" s="16"/>
      <c r="E233" s="15">
        <v>0</v>
      </c>
    </row>
    <row r="234" spans="1:5" x14ac:dyDescent="0.3">
      <c r="A234" s="181"/>
      <c r="B234" s="13" t="s">
        <v>147</v>
      </c>
      <c r="C234" s="14">
        <v>0</v>
      </c>
      <c r="D234" s="16"/>
      <c r="E234" s="15">
        <v>0</v>
      </c>
    </row>
    <row r="235" spans="1:5" x14ac:dyDescent="0.3">
      <c r="A235" s="181"/>
      <c r="B235" s="13" t="s">
        <v>148</v>
      </c>
      <c r="C235" s="14">
        <v>0</v>
      </c>
      <c r="D235" s="16"/>
      <c r="E235" s="15">
        <v>0</v>
      </c>
    </row>
    <row r="236" spans="1:5" x14ac:dyDescent="0.3">
      <c r="A236" s="181"/>
      <c r="B236" s="13" t="s">
        <v>149</v>
      </c>
      <c r="C236" s="14">
        <v>0</v>
      </c>
      <c r="D236" s="16"/>
      <c r="E236" s="15">
        <v>0</v>
      </c>
    </row>
    <row r="237" spans="1:5" x14ac:dyDescent="0.3">
      <c r="A237" s="181"/>
      <c r="B237" s="13" t="s">
        <v>150</v>
      </c>
      <c r="C237" s="14">
        <v>0</v>
      </c>
      <c r="D237" s="16"/>
      <c r="E237" s="15">
        <v>0</v>
      </c>
    </row>
    <row r="238" spans="1:5" x14ac:dyDescent="0.3">
      <c r="A238" s="181"/>
      <c r="B238" s="13" t="s">
        <v>151</v>
      </c>
      <c r="C238" s="14">
        <v>0</v>
      </c>
      <c r="D238" s="16"/>
      <c r="E238" s="15">
        <v>0</v>
      </c>
    </row>
    <row r="239" spans="1:5" x14ac:dyDescent="0.3">
      <c r="A239" s="181"/>
      <c r="B239" s="13" t="s">
        <v>152</v>
      </c>
      <c r="C239" s="14">
        <v>0</v>
      </c>
      <c r="D239" s="16"/>
      <c r="E239" s="15">
        <v>0</v>
      </c>
    </row>
    <row r="240" spans="1:5" x14ac:dyDescent="0.3">
      <c r="A240" s="181"/>
      <c r="B240" s="13" t="s">
        <v>153</v>
      </c>
      <c r="C240" s="14">
        <v>0</v>
      </c>
      <c r="D240" s="16"/>
      <c r="E240" s="15">
        <v>0</v>
      </c>
    </row>
    <row r="241" spans="1:5" x14ac:dyDescent="0.3">
      <c r="A241" s="181"/>
      <c r="B241" s="13" t="s">
        <v>154</v>
      </c>
      <c r="C241" s="14">
        <v>0</v>
      </c>
      <c r="D241" s="16"/>
      <c r="E241" s="15">
        <v>0</v>
      </c>
    </row>
    <row r="242" spans="1:5" x14ac:dyDescent="0.3">
      <c r="A242" s="182"/>
      <c r="B242" s="13" t="s">
        <v>155</v>
      </c>
      <c r="C242" s="14">
        <v>0</v>
      </c>
      <c r="D242" s="16"/>
      <c r="E242" s="15">
        <v>0</v>
      </c>
    </row>
    <row r="243" spans="1:5" x14ac:dyDescent="0.3">
      <c r="A243" s="17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8"/>
      <c r="C246" s="14">
        <v>25</v>
      </c>
      <c r="D246" s="14">
        <v>238</v>
      </c>
      <c r="E246" s="15">
        <v>-0.89495798319327702</v>
      </c>
    </row>
    <row r="247" spans="1:5" x14ac:dyDescent="0.3">
      <c r="A247" s="12" t="s">
        <v>165</v>
      </c>
      <c r="B247" s="18"/>
      <c r="C247" s="14">
        <v>49</v>
      </c>
      <c r="D247" s="14">
        <v>149</v>
      </c>
      <c r="E247" s="15">
        <v>-0.67114093959731502</v>
      </c>
    </row>
    <row r="248" spans="1:5" x14ac:dyDescent="0.3">
      <c r="A248" s="12" t="s">
        <v>166</v>
      </c>
      <c r="B248" s="18"/>
      <c r="C248" s="14">
        <v>61</v>
      </c>
      <c r="D248" s="14">
        <v>139</v>
      </c>
      <c r="E248" s="15">
        <v>-0.56115107913669104</v>
      </c>
    </row>
    <row r="249" spans="1:5" x14ac:dyDescent="0.3">
      <c r="A249" s="17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8"/>
      <c r="C252" s="14">
        <v>18</v>
      </c>
      <c r="D252" s="14">
        <v>24</v>
      </c>
      <c r="E252" s="15">
        <v>-0.25</v>
      </c>
    </row>
    <row r="253" spans="1:5" x14ac:dyDescent="0.3">
      <c r="A253" s="180" t="s">
        <v>169</v>
      </c>
      <c r="B253" s="13" t="s">
        <v>170</v>
      </c>
      <c r="C253" s="14">
        <v>2</v>
      </c>
      <c r="D253" s="16"/>
      <c r="E253" s="15">
        <v>0</v>
      </c>
    </row>
    <row r="254" spans="1:5" x14ac:dyDescent="0.3">
      <c r="A254" s="181"/>
      <c r="B254" s="13" t="s">
        <v>171</v>
      </c>
      <c r="C254" s="14">
        <v>0</v>
      </c>
      <c r="D254" s="16"/>
      <c r="E254" s="15">
        <v>0</v>
      </c>
    </row>
    <row r="255" spans="1:5" x14ac:dyDescent="0.3">
      <c r="A255" s="182"/>
      <c r="B255" s="13" t="s">
        <v>172</v>
      </c>
      <c r="C255" s="14">
        <v>0</v>
      </c>
      <c r="D255" s="16"/>
      <c r="E255" s="15">
        <v>0</v>
      </c>
    </row>
    <row r="256" spans="1:5" x14ac:dyDescent="0.3">
      <c r="A256" s="12" t="s">
        <v>173</v>
      </c>
      <c r="B256" s="18"/>
      <c r="C256" s="14">
        <v>0</v>
      </c>
      <c r="D256" s="16"/>
      <c r="E256" s="15">
        <v>0</v>
      </c>
    </row>
    <row r="257" spans="1:5" x14ac:dyDescent="0.3">
      <c r="A257" s="12" t="s">
        <v>174</v>
      </c>
      <c r="B257" s="18"/>
      <c r="C257" s="14">
        <v>0</v>
      </c>
      <c r="D257" s="16"/>
      <c r="E257" s="15">
        <v>0</v>
      </c>
    </row>
    <row r="258" spans="1:5" x14ac:dyDescent="0.3">
      <c r="A258" s="12" t="s">
        <v>106</v>
      </c>
      <c r="B258" s="18"/>
      <c r="C258" s="14">
        <v>50</v>
      </c>
      <c r="D258" s="14">
        <v>70</v>
      </c>
      <c r="E258" s="15">
        <v>-0.28571428571428598</v>
      </c>
    </row>
    <row r="259" spans="1:5" x14ac:dyDescent="0.3">
      <c r="A259" s="17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8"/>
      <c r="C262" s="14">
        <v>1</v>
      </c>
      <c r="D262" s="14">
        <v>2</v>
      </c>
      <c r="E262" s="15">
        <v>-0.5</v>
      </c>
    </row>
    <row r="263" spans="1:5" x14ac:dyDescent="0.3">
      <c r="A263" s="180" t="s">
        <v>64</v>
      </c>
      <c r="B263" s="13" t="s">
        <v>177</v>
      </c>
      <c r="C263" s="14">
        <v>13</v>
      </c>
      <c r="D263" s="14">
        <v>34</v>
      </c>
      <c r="E263" s="15">
        <v>-0.61764705882352899</v>
      </c>
    </row>
    <row r="264" spans="1:5" x14ac:dyDescent="0.3">
      <c r="A264" s="182"/>
      <c r="B264" s="13" t="s">
        <v>106</v>
      </c>
      <c r="C264" s="14">
        <v>0</v>
      </c>
      <c r="D264" s="14">
        <v>0</v>
      </c>
      <c r="E264" s="15">
        <v>0</v>
      </c>
    </row>
    <row r="265" spans="1:5" x14ac:dyDescent="0.3">
      <c r="A265" s="12" t="s">
        <v>178</v>
      </c>
      <c r="B265" s="18"/>
      <c r="C265" s="14">
        <v>0</v>
      </c>
      <c r="D265" s="14">
        <v>0</v>
      </c>
      <c r="E265" s="15">
        <v>0</v>
      </c>
    </row>
    <row r="266" spans="1:5" x14ac:dyDescent="0.3">
      <c r="A266" s="12" t="s">
        <v>179</v>
      </c>
      <c r="B266" s="18"/>
      <c r="C266" s="14">
        <v>0</v>
      </c>
      <c r="D266" s="14">
        <v>0</v>
      </c>
      <c r="E266" s="15">
        <v>0</v>
      </c>
    </row>
    <row r="267" spans="1:5" x14ac:dyDescent="0.3">
      <c r="A267" s="12" t="s">
        <v>180</v>
      </c>
      <c r="B267" s="18"/>
      <c r="C267" s="14">
        <v>0</v>
      </c>
      <c r="D267" s="14">
        <v>0</v>
      </c>
      <c r="E267" s="15">
        <v>0</v>
      </c>
    </row>
    <row r="268" spans="1:5" x14ac:dyDescent="0.3">
      <c r="A268" s="17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80" t="s">
        <v>182</v>
      </c>
      <c r="B271" s="13" t="s">
        <v>183</v>
      </c>
      <c r="C271" s="14">
        <v>0</v>
      </c>
      <c r="D271" s="16"/>
      <c r="E271" s="15">
        <v>0</v>
      </c>
    </row>
    <row r="272" spans="1:5" x14ac:dyDescent="0.3">
      <c r="A272" s="182"/>
      <c r="B272" s="13" t="s">
        <v>184</v>
      </c>
      <c r="C272" s="14">
        <v>7</v>
      </c>
      <c r="D272" s="14">
        <v>4</v>
      </c>
      <c r="E272" s="15">
        <v>0.75</v>
      </c>
    </row>
    <row r="273" spans="1:5" x14ac:dyDescent="0.3">
      <c r="A273" s="12" t="s">
        <v>185</v>
      </c>
      <c r="B273" s="18"/>
      <c r="C273" s="14">
        <v>5</v>
      </c>
      <c r="D273" s="14">
        <v>8</v>
      </c>
      <c r="E273" s="15">
        <v>-0.375</v>
      </c>
    </row>
    <row r="274" spans="1:5" x14ac:dyDescent="0.3">
      <c r="A274" s="12" t="s">
        <v>186</v>
      </c>
      <c r="B274" s="18"/>
      <c r="C274" s="14">
        <v>0</v>
      </c>
      <c r="D274" s="16"/>
      <c r="E274" s="15">
        <v>0</v>
      </c>
    </row>
    <row r="275" spans="1:5" x14ac:dyDescent="0.3">
      <c r="A275" s="17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8"/>
      <c r="C278" s="14">
        <v>0</v>
      </c>
      <c r="D278" s="16"/>
      <c r="E278" s="15">
        <v>0</v>
      </c>
    </row>
    <row r="279" spans="1:5" x14ac:dyDescent="0.3">
      <c r="A279" s="12" t="s">
        <v>189</v>
      </c>
      <c r="B279" s="18"/>
      <c r="C279" s="14">
        <v>0</v>
      </c>
      <c r="D279" s="16"/>
      <c r="E279" s="15">
        <v>0</v>
      </c>
    </row>
    <row r="280" spans="1:5" x14ac:dyDescent="0.3">
      <c r="A280" s="12" t="s">
        <v>190</v>
      </c>
      <c r="B280" s="18"/>
      <c r="C280" s="14">
        <v>0</v>
      </c>
      <c r="D280" s="16"/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7" t="s">
        <v>193</v>
      </c>
      <c r="B283" s="13" t="s">
        <v>194</v>
      </c>
      <c r="C283" s="16"/>
      <c r="D283" s="16"/>
      <c r="E283" s="23"/>
    </row>
    <row r="284" spans="1:5" x14ac:dyDescent="0.3">
      <c r="A284" s="188"/>
      <c r="B284" s="13" t="s">
        <v>195</v>
      </c>
      <c r="C284" s="14">
        <v>171</v>
      </c>
      <c r="D284" s="14">
        <v>177</v>
      </c>
      <c r="E284" s="24">
        <v>0</v>
      </c>
    </row>
    <row r="285" spans="1:5" x14ac:dyDescent="0.3">
      <c r="A285" s="189"/>
      <c r="B285" s="13" t="s">
        <v>196</v>
      </c>
      <c r="C285" s="14">
        <v>2</v>
      </c>
      <c r="D285" s="14">
        <v>2</v>
      </c>
      <c r="E285" s="24">
        <v>0</v>
      </c>
    </row>
    <row r="286" spans="1:5" x14ac:dyDescent="0.3">
      <c r="A286" s="187" t="s">
        <v>197</v>
      </c>
      <c r="B286" s="13" t="s">
        <v>198</v>
      </c>
      <c r="C286" s="16"/>
      <c r="D286" s="16"/>
      <c r="E286" s="23"/>
    </row>
    <row r="287" spans="1:5" x14ac:dyDescent="0.3">
      <c r="A287" s="188"/>
      <c r="B287" s="13" t="s">
        <v>199</v>
      </c>
      <c r="C287" s="16"/>
      <c r="D287" s="16"/>
      <c r="E287" s="23"/>
    </row>
    <row r="288" spans="1:5" x14ac:dyDescent="0.3">
      <c r="A288" s="189"/>
      <c r="B288" s="13" t="s">
        <v>200</v>
      </c>
      <c r="C288" s="16"/>
      <c r="D288" s="16"/>
      <c r="E288" s="23"/>
    </row>
    <row r="289" spans="1:5" x14ac:dyDescent="0.3">
      <c r="A289" s="22" t="s">
        <v>201</v>
      </c>
      <c r="B289" s="13" t="s">
        <v>202</v>
      </c>
      <c r="C289" s="16"/>
      <c r="D289" s="16"/>
      <c r="E289" s="23"/>
    </row>
    <row r="290" spans="1:5" x14ac:dyDescent="0.3">
      <c r="A290" s="187" t="s">
        <v>203</v>
      </c>
      <c r="B290" s="13" t="s">
        <v>204</v>
      </c>
      <c r="C290" s="14">
        <v>31</v>
      </c>
      <c r="D290" s="14">
        <v>23</v>
      </c>
      <c r="E290" s="24">
        <v>9</v>
      </c>
    </row>
    <row r="291" spans="1:5" x14ac:dyDescent="0.3">
      <c r="A291" s="188"/>
      <c r="B291" s="13" t="s">
        <v>205</v>
      </c>
      <c r="C291" s="16"/>
      <c r="D291" s="16"/>
      <c r="E291" s="23"/>
    </row>
    <row r="292" spans="1:5" x14ac:dyDescent="0.3">
      <c r="A292" s="189"/>
      <c r="B292" s="13" t="s">
        <v>206</v>
      </c>
      <c r="C292" s="14">
        <v>4</v>
      </c>
      <c r="D292" s="14">
        <v>12</v>
      </c>
      <c r="E292" s="24">
        <v>0</v>
      </c>
    </row>
    <row r="293" spans="1:5" x14ac:dyDescent="0.3">
      <c r="A293" s="22" t="s">
        <v>207</v>
      </c>
      <c r="B293" s="13" t="s">
        <v>208</v>
      </c>
      <c r="C293" s="16"/>
      <c r="D293" s="16"/>
      <c r="E293" s="23"/>
    </row>
    <row r="294" spans="1:5" x14ac:dyDescent="0.3">
      <c r="A294" s="187" t="s">
        <v>209</v>
      </c>
      <c r="B294" s="13" t="s">
        <v>200</v>
      </c>
      <c r="C294" s="16"/>
      <c r="D294" s="16"/>
      <c r="E294" s="23"/>
    </row>
    <row r="295" spans="1:5" x14ac:dyDescent="0.3">
      <c r="A295" s="188"/>
      <c r="B295" s="13" t="s">
        <v>210</v>
      </c>
      <c r="C295" s="14">
        <v>4</v>
      </c>
      <c r="D295" s="14">
        <v>10</v>
      </c>
      <c r="E295" s="24">
        <v>1</v>
      </c>
    </row>
    <row r="296" spans="1:5" x14ac:dyDescent="0.3">
      <c r="A296" s="189"/>
      <c r="B296" s="13" t="s">
        <v>211</v>
      </c>
      <c r="C296" s="16"/>
      <c r="D296" s="16"/>
      <c r="E296" s="23"/>
    </row>
    <row r="297" spans="1:5" x14ac:dyDescent="0.3">
      <c r="A297" s="187" t="s">
        <v>212</v>
      </c>
      <c r="B297" s="13" t="s">
        <v>213</v>
      </c>
      <c r="C297" s="16"/>
      <c r="D297" s="16"/>
      <c r="E297" s="23"/>
    </row>
    <row r="298" spans="1:5" x14ac:dyDescent="0.3">
      <c r="A298" s="188"/>
      <c r="B298" s="13" t="s">
        <v>214</v>
      </c>
      <c r="C298" s="16"/>
      <c r="D298" s="16"/>
      <c r="E298" s="23"/>
    </row>
    <row r="299" spans="1:5" x14ac:dyDescent="0.3">
      <c r="A299" s="188"/>
      <c r="B299" s="13" t="s">
        <v>215</v>
      </c>
      <c r="C299" s="14">
        <v>64</v>
      </c>
      <c r="D299" s="14">
        <v>108</v>
      </c>
      <c r="E299" s="24">
        <v>33</v>
      </c>
    </row>
    <row r="300" spans="1:5" x14ac:dyDescent="0.3">
      <c r="A300" s="188"/>
      <c r="B300" s="13" t="s">
        <v>216</v>
      </c>
      <c r="C300" s="14">
        <v>97</v>
      </c>
      <c r="D300" s="14">
        <v>167</v>
      </c>
      <c r="E300" s="24">
        <v>0</v>
      </c>
    </row>
    <row r="301" spans="1:5" x14ac:dyDescent="0.3">
      <c r="A301" s="188"/>
      <c r="B301" s="13" t="s">
        <v>217</v>
      </c>
      <c r="C301" s="16"/>
      <c r="D301" s="16"/>
      <c r="E301" s="23"/>
    </row>
    <row r="302" spans="1:5" x14ac:dyDescent="0.3">
      <c r="A302" s="188"/>
      <c r="B302" s="13" t="s">
        <v>218</v>
      </c>
      <c r="C302" s="14">
        <v>51</v>
      </c>
      <c r="D302" s="14">
        <v>102</v>
      </c>
      <c r="E302" s="24">
        <v>33</v>
      </c>
    </row>
    <row r="303" spans="1:5" x14ac:dyDescent="0.3">
      <c r="A303" s="188"/>
      <c r="B303" s="13" t="s">
        <v>219</v>
      </c>
      <c r="C303" s="14">
        <v>6</v>
      </c>
      <c r="D303" s="14">
        <v>11</v>
      </c>
      <c r="E303" s="24">
        <v>0</v>
      </c>
    </row>
    <row r="304" spans="1:5" x14ac:dyDescent="0.3">
      <c r="A304" s="188"/>
      <c r="B304" s="13" t="s">
        <v>220</v>
      </c>
      <c r="C304" s="14">
        <v>0</v>
      </c>
      <c r="D304" s="14">
        <v>1</v>
      </c>
      <c r="E304" s="24">
        <v>0</v>
      </c>
    </row>
    <row r="305" spans="1:5" x14ac:dyDescent="0.3">
      <c r="A305" s="188"/>
      <c r="B305" s="13" t="s">
        <v>221</v>
      </c>
      <c r="C305" s="14">
        <v>74</v>
      </c>
      <c r="D305" s="14">
        <v>5</v>
      </c>
      <c r="E305" s="24">
        <v>36</v>
      </c>
    </row>
    <row r="306" spans="1:5" x14ac:dyDescent="0.3">
      <c r="A306" s="188"/>
      <c r="B306" s="13" t="s">
        <v>222</v>
      </c>
      <c r="C306" s="16"/>
      <c r="D306" s="16"/>
      <c r="E306" s="23"/>
    </row>
    <row r="307" spans="1:5" x14ac:dyDescent="0.3">
      <c r="A307" s="188"/>
      <c r="B307" s="13" t="s">
        <v>223</v>
      </c>
      <c r="C307" s="16"/>
      <c r="D307" s="16"/>
      <c r="E307" s="23"/>
    </row>
    <row r="308" spans="1:5" x14ac:dyDescent="0.3">
      <c r="A308" s="188"/>
      <c r="B308" s="13" t="s">
        <v>224</v>
      </c>
      <c r="C308" s="14">
        <v>52</v>
      </c>
      <c r="D308" s="14">
        <v>94</v>
      </c>
      <c r="E308" s="24">
        <v>36</v>
      </c>
    </row>
    <row r="309" spans="1:5" x14ac:dyDescent="0.3">
      <c r="A309" s="188"/>
      <c r="B309" s="13" t="s">
        <v>225</v>
      </c>
      <c r="C309" s="14">
        <v>24</v>
      </c>
      <c r="D309" s="14">
        <v>41</v>
      </c>
      <c r="E309" s="24">
        <v>0</v>
      </c>
    </row>
    <row r="310" spans="1:5" x14ac:dyDescent="0.3">
      <c r="A310" s="188"/>
      <c r="B310" s="13" t="s">
        <v>226</v>
      </c>
      <c r="C310" s="14">
        <v>0</v>
      </c>
      <c r="D310" s="14">
        <v>1</v>
      </c>
      <c r="E310" s="24">
        <v>0</v>
      </c>
    </row>
    <row r="311" spans="1:5" x14ac:dyDescent="0.3">
      <c r="A311" s="189"/>
      <c r="B311" s="13" t="s">
        <v>227</v>
      </c>
      <c r="C311" s="14">
        <v>0</v>
      </c>
      <c r="D311" s="14">
        <v>1</v>
      </c>
      <c r="E311" s="24">
        <v>0</v>
      </c>
    </row>
    <row r="312" spans="1:5" x14ac:dyDescent="0.3">
      <c r="A312" s="187" t="s">
        <v>228</v>
      </c>
      <c r="B312" s="13" t="s">
        <v>229</v>
      </c>
      <c r="C312" s="16"/>
      <c r="D312" s="16"/>
      <c r="E312" s="23"/>
    </row>
    <row r="313" spans="1:5" x14ac:dyDescent="0.3">
      <c r="A313" s="188"/>
      <c r="B313" s="13" t="s">
        <v>230</v>
      </c>
      <c r="C313" s="16"/>
      <c r="D313" s="16"/>
      <c r="E313" s="23"/>
    </row>
    <row r="314" spans="1:5" x14ac:dyDescent="0.3">
      <c r="A314" s="188"/>
      <c r="B314" s="13" t="s">
        <v>231</v>
      </c>
      <c r="C314" s="16"/>
      <c r="D314" s="16"/>
      <c r="E314" s="23"/>
    </row>
    <row r="315" spans="1:5" x14ac:dyDescent="0.3">
      <c r="A315" s="188"/>
      <c r="B315" s="13" t="s">
        <v>232</v>
      </c>
      <c r="C315" s="16"/>
      <c r="D315" s="16"/>
      <c r="E315" s="23"/>
    </row>
    <row r="316" spans="1:5" x14ac:dyDescent="0.3">
      <c r="A316" s="188"/>
      <c r="B316" s="13" t="s">
        <v>233</v>
      </c>
      <c r="C316" s="14">
        <v>2</v>
      </c>
      <c r="D316" s="14">
        <v>12</v>
      </c>
      <c r="E316" s="24">
        <v>0</v>
      </c>
    </row>
    <row r="317" spans="1:5" x14ac:dyDescent="0.3">
      <c r="A317" s="188"/>
      <c r="B317" s="13" t="s">
        <v>234</v>
      </c>
      <c r="C317" s="16"/>
      <c r="D317" s="16"/>
      <c r="E317" s="23"/>
    </row>
    <row r="318" spans="1:5" x14ac:dyDescent="0.3">
      <c r="A318" s="188"/>
      <c r="B318" s="13" t="s">
        <v>235</v>
      </c>
      <c r="C318" s="16"/>
      <c r="D318" s="16"/>
      <c r="E318" s="23"/>
    </row>
    <row r="319" spans="1:5" x14ac:dyDescent="0.3">
      <c r="A319" s="188"/>
      <c r="B319" s="13" t="s">
        <v>236</v>
      </c>
      <c r="C319" s="14">
        <v>8</v>
      </c>
      <c r="D319" s="14">
        <v>7</v>
      </c>
      <c r="E319" s="24">
        <v>2</v>
      </c>
    </row>
    <row r="320" spans="1:5" x14ac:dyDescent="0.3">
      <c r="A320" s="188"/>
      <c r="B320" s="13" t="s">
        <v>237</v>
      </c>
      <c r="C320" s="14">
        <v>4</v>
      </c>
      <c r="D320" s="14">
        <v>4</v>
      </c>
      <c r="E320" s="24">
        <v>1</v>
      </c>
    </row>
    <row r="321" spans="1:5" x14ac:dyDescent="0.3">
      <c r="A321" s="188"/>
      <c r="B321" s="13" t="s">
        <v>238</v>
      </c>
      <c r="C321" s="14">
        <v>8</v>
      </c>
      <c r="D321" s="14">
        <v>12</v>
      </c>
      <c r="E321" s="24">
        <v>6</v>
      </c>
    </row>
    <row r="322" spans="1:5" x14ac:dyDescent="0.3">
      <c r="A322" s="188"/>
      <c r="B322" s="13" t="s">
        <v>239</v>
      </c>
      <c r="C322" s="14">
        <v>4</v>
      </c>
      <c r="D322" s="14">
        <v>4</v>
      </c>
      <c r="E322" s="24">
        <v>2</v>
      </c>
    </row>
    <row r="323" spans="1:5" x14ac:dyDescent="0.3">
      <c r="A323" s="188"/>
      <c r="B323" s="13" t="s">
        <v>240</v>
      </c>
      <c r="C323" s="16"/>
      <c r="D323" s="16"/>
      <c r="E323" s="23"/>
    </row>
    <row r="324" spans="1:5" x14ac:dyDescent="0.3">
      <c r="A324" s="188"/>
      <c r="B324" s="13" t="s">
        <v>241</v>
      </c>
      <c r="C324" s="16"/>
      <c r="D324" s="16"/>
      <c r="E324" s="23"/>
    </row>
    <row r="325" spans="1:5" x14ac:dyDescent="0.3">
      <c r="A325" s="188"/>
      <c r="B325" s="13" t="s">
        <v>242</v>
      </c>
      <c r="C325" s="16"/>
      <c r="D325" s="16"/>
      <c r="E325" s="23"/>
    </row>
    <row r="326" spans="1:5" x14ac:dyDescent="0.3">
      <c r="A326" s="188"/>
      <c r="B326" s="13" t="s">
        <v>243</v>
      </c>
      <c r="C326" s="16"/>
      <c r="D326" s="16"/>
      <c r="E326" s="23"/>
    </row>
    <row r="327" spans="1:5" x14ac:dyDescent="0.3">
      <c r="A327" s="188"/>
      <c r="B327" s="13" t="s">
        <v>244</v>
      </c>
      <c r="C327" s="16"/>
      <c r="D327" s="16"/>
      <c r="E327" s="23"/>
    </row>
    <row r="328" spans="1:5" x14ac:dyDescent="0.3">
      <c r="A328" s="188"/>
      <c r="B328" s="13" t="s">
        <v>245</v>
      </c>
      <c r="C328" s="16"/>
      <c r="D328" s="16"/>
      <c r="E328" s="23"/>
    </row>
    <row r="329" spans="1:5" x14ac:dyDescent="0.3">
      <c r="A329" s="188"/>
      <c r="B329" s="13" t="s">
        <v>246</v>
      </c>
      <c r="C329" s="14">
        <v>17</v>
      </c>
      <c r="D329" s="14">
        <v>26</v>
      </c>
      <c r="E329" s="24">
        <v>1</v>
      </c>
    </row>
    <row r="330" spans="1:5" x14ac:dyDescent="0.3">
      <c r="A330" s="188"/>
      <c r="B330" s="13" t="s">
        <v>247</v>
      </c>
      <c r="C330" s="14">
        <v>5</v>
      </c>
      <c r="D330" s="14">
        <v>6</v>
      </c>
      <c r="E330" s="24">
        <v>5</v>
      </c>
    </row>
    <row r="331" spans="1:5" x14ac:dyDescent="0.3">
      <c r="A331" s="188"/>
      <c r="B331" s="13" t="s">
        <v>248</v>
      </c>
      <c r="C331" s="14">
        <v>2</v>
      </c>
      <c r="D331" s="14">
        <v>0</v>
      </c>
      <c r="E331" s="24">
        <v>1</v>
      </c>
    </row>
    <row r="332" spans="1:5" x14ac:dyDescent="0.3">
      <c r="A332" s="188"/>
      <c r="B332" s="13" t="s">
        <v>249</v>
      </c>
      <c r="C332" s="16"/>
      <c r="D332" s="16"/>
      <c r="E332" s="23"/>
    </row>
    <row r="333" spans="1:5" x14ac:dyDescent="0.3">
      <c r="A333" s="188"/>
      <c r="B333" s="13" t="s">
        <v>250</v>
      </c>
      <c r="C333" s="16"/>
      <c r="D333" s="16"/>
      <c r="E333" s="23"/>
    </row>
    <row r="334" spans="1:5" x14ac:dyDescent="0.3">
      <c r="A334" s="188"/>
      <c r="B334" s="13" t="s">
        <v>251</v>
      </c>
      <c r="C334" s="16"/>
      <c r="D334" s="16"/>
      <c r="E334" s="23"/>
    </row>
    <row r="335" spans="1:5" x14ac:dyDescent="0.3">
      <c r="A335" s="188"/>
      <c r="B335" s="13" t="s">
        <v>252</v>
      </c>
      <c r="C335" s="14">
        <v>7</v>
      </c>
      <c r="D335" s="14">
        <v>9</v>
      </c>
      <c r="E335" s="24">
        <v>3</v>
      </c>
    </row>
    <row r="336" spans="1:5" x14ac:dyDescent="0.3">
      <c r="A336" s="188"/>
      <c r="B336" s="13" t="s">
        <v>253</v>
      </c>
      <c r="C336" s="14">
        <v>19</v>
      </c>
      <c r="D336" s="14">
        <v>14</v>
      </c>
      <c r="E336" s="24">
        <v>14</v>
      </c>
    </row>
    <row r="337" spans="1:5" x14ac:dyDescent="0.3">
      <c r="A337" s="188"/>
      <c r="B337" s="13" t="s">
        <v>254</v>
      </c>
      <c r="C337" s="16"/>
      <c r="D337" s="16"/>
      <c r="E337" s="23"/>
    </row>
    <row r="338" spans="1:5" x14ac:dyDescent="0.3">
      <c r="A338" s="188"/>
      <c r="B338" s="13" t="s">
        <v>255</v>
      </c>
      <c r="C338" s="16"/>
      <c r="D338" s="16"/>
      <c r="E338" s="23"/>
    </row>
    <row r="339" spans="1:5" x14ac:dyDescent="0.3">
      <c r="A339" s="188"/>
      <c r="B339" s="13" t="s">
        <v>256</v>
      </c>
      <c r="C339" s="16"/>
      <c r="D339" s="16"/>
      <c r="E339" s="23"/>
    </row>
    <row r="340" spans="1:5" x14ac:dyDescent="0.3">
      <c r="A340" s="188"/>
      <c r="B340" s="13" t="s">
        <v>257</v>
      </c>
      <c r="C340" s="16"/>
      <c r="D340" s="16"/>
      <c r="E340" s="23"/>
    </row>
    <row r="341" spans="1:5" x14ac:dyDescent="0.3">
      <c r="A341" s="188"/>
      <c r="B341" s="13" t="s">
        <v>258</v>
      </c>
      <c r="C341" s="16"/>
      <c r="D341" s="16"/>
      <c r="E341" s="23"/>
    </row>
    <row r="342" spans="1:5" x14ac:dyDescent="0.3">
      <c r="A342" s="188"/>
      <c r="B342" s="13" t="s">
        <v>259</v>
      </c>
      <c r="C342" s="14">
        <v>1</v>
      </c>
      <c r="D342" s="14">
        <v>1</v>
      </c>
      <c r="E342" s="24">
        <v>0</v>
      </c>
    </row>
    <row r="343" spans="1:5" x14ac:dyDescent="0.3">
      <c r="A343" s="188"/>
      <c r="B343" s="13" t="s">
        <v>260</v>
      </c>
      <c r="C343" s="16"/>
      <c r="D343" s="16"/>
      <c r="E343" s="23"/>
    </row>
    <row r="344" spans="1:5" x14ac:dyDescent="0.3">
      <c r="A344" s="189"/>
      <c r="B344" s="13" t="s">
        <v>261</v>
      </c>
      <c r="C344" s="14">
        <v>2</v>
      </c>
      <c r="D344" s="14">
        <v>3</v>
      </c>
      <c r="E344" s="24">
        <v>0</v>
      </c>
    </row>
    <row r="345" spans="1:5" x14ac:dyDescent="0.3">
      <c r="A345" s="187" t="s">
        <v>262</v>
      </c>
      <c r="B345" s="13" t="s">
        <v>263</v>
      </c>
      <c r="C345" s="16"/>
      <c r="D345" s="16"/>
      <c r="E345" s="23"/>
    </row>
    <row r="346" spans="1:5" x14ac:dyDescent="0.3">
      <c r="A346" s="188"/>
      <c r="B346" s="13" t="s">
        <v>264</v>
      </c>
      <c r="C346" s="16"/>
      <c r="D346" s="16"/>
      <c r="E346" s="23"/>
    </row>
    <row r="347" spans="1:5" x14ac:dyDescent="0.3">
      <c r="A347" s="188"/>
      <c r="B347" s="13" t="s">
        <v>265</v>
      </c>
      <c r="C347" s="14">
        <v>1</v>
      </c>
      <c r="D347" s="14">
        <v>1</v>
      </c>
      <c r="E347" s="24">
        <v>1</v>
      </c>
    </row>
    <row r="348" spans="1:5" x14ac:dyDescent="0.3">
      <c r="A348" s="188"/>
      <c r="B348" s="13" t="s">
        <v>266</v>
      </c>
      <c r="C348" s="16"/>
      <c r="D348" s="16"/>
      <c r="E348" s="23"/>
    </row>
    <row r="349" spans="1:5" x14ac:dyDescent="0.3">
      <c r="A349" s="188"/>
      <c r="B349" s="13" t="s">
        <v>267</v>
      </c>
      <c r="C349" s="16"/>
      <c r="D349" s="16"/>
      <c r="E349" s="23"/>
    </row>
    <row r="350" spans="1:5" x14ac:dyDescent="0.3">
      <c r="A350" s="188"/>
      <c r="B350" s="13" t="s">
        <v>268</v>
      </c>
      <c r="C350" s="14">
        <v>0</v>
      </c>
      <c r="D350" s="14">
        <v>3</v>
      </c>
      <c r="E350" s="24">
        <v>0</v>
      </c>
    </row>
    <row r="351" spans="1:5" x14ac:dyDescent="0.3">
      <c r="A351" s="188"/>
      <c r="B351" s="13" t="s">
        <v>269</v>
      </c>
      <c r="C351" s="16"/>
      <c r="D351" s="16"/>
      <c r="E351" s="23"/>
    </row>
    <row r="352" spans="1:5" x14ac:dyDescent="0.3">
      <c r="A352" s="188"/>
      <c r="B352" s="13" t="s">
        <v>270</v>
      </c>
      <c r="C352" s="16"/>
      <c r="D352" s="16"/>
      <c r="E352" s="23"/>
    </row>
    <row r="353" spans="1:5" x14ac:dyDescent="0.3">
      <c r="A353" s="188"/>
      <c r="B353" s="13" t="s">
        <v>271</v>
      </c>
      <c r="C353" s="14">
        <v>1</v>
      </c>
      <c r="D353" s="14">
        <v>0</v>
      </c>
      <c r="E353" s="24">
        <v>0</v>
      </c>
    </row>
    <row r="354" spans="1:5" x14ac:dyDescent="0.3">
      <c r="A354" s="188"/>
      <c r="B354" s="13" t="s">
        <v>272</v>
      </c>
      <c r="C354" s="16"/>
      <c r="D354" s="16"/>
      <c r="E354" s="23"/>
    </row>
    <row r="355" spans="1:5" x14ac:dyDescent="0.3">
      <c r="A355" s="189"/>
      <c r="B355" s="13" t="s">
        <v>273</v>
      </c>
      <c r="C355" s="16"/>
      <c r="D355" s="16"/>
      <c r="E355" s="23"/>
    </row>
    <row r="356" spans="1:5" x14ac:dyDescent="0.3">
      <c r="A356" s="187" t="s">
        <v>274</v>
      </c>
      <c r="B356" s="13" t="s">
        <v>275</v>
      </c>
      <c r="C356" s="14">
        <v>2</v>
      </c>
      <c r="D356" s="14">
        <v>3</v>
      </c>
      <c r="E356" s="24">
        <v>0</v>
      </c>
    </row>
    <row r="357" spans="1:5" x14ac:dyDescent="0.3">
      <c r="A357" s="188"/>
      <c r="B357" s="13" t="s">
        <v>276</v>
      </c>
      <c r="C357" s="16"/>
      <c r="D357" s="16"/>
      <c r="E357" s="23"/>
    </row>
    <row r="358" spans="1:5" x14ac:dyDescent="0.3">
      <c r="A358" s="188"/>
      <c r="B358" s="13" t="s">
        <v>277</v>
      </c>
      <c r="C358" s="16"/>
      <c r="D358" s="16"/>
      <c r="E358" s="23"/>
    </row>
    <row r="359" spans="1:5" x14ac:dyDescent="0.3">
      <c r="A359" s="188"/>
      <c r="B359" s="13" t="s">
        <v>278</v>
      </c>
      <c r="C359" s="14">
        <v>1</v>
      </c>
      <c r="D359" s="14">
        <v>0</v>
      </c>
      <c r="E359" s="24">
        <v>0</v>
      </c>
    </row>
    <row r="360" spans="1:5" x14ac:dyDescent="0.3">
      <c r="A360" s="188"/>
      <c r="B360" s="13" t="s">
        <v>279</v>
      </c>
      <c r="C360" s="16"/>
      <c r="D360" s="16"/>
      <c r="E360" s="23"/>
    </row>
    <row r="361" spans="1:5" x14ac:dyDescent="0.3">
      <c r="A361" s="188"/>
      <c r="B361" s="13" t="s">
        <v>280</v>
      </c>
      <c r="C361" s="16"/>
      <c r="D361" s="16"/>
      <c r="E361" s="23"/>
    </row>
    <row r="362" spans="1:5" x14ac:dyDescent="0.3">
      <c r="A362" s="188"/>
      <c r="B362" s="13" t="s">
        <v>281</v>
      </c>
      <c r="C362" s="16"/>
      <c r="D362" s="16"/>
      <c r="E362" s="23"/>
    </row>
    <row r="363" spans="1:5" x14ac:dyDescent="0.3">
      <c r="A363" s="188"/>
      <c r="B363" s="13" t="s">
        <v>282</v>
      </c>
      <c r="C363" s="16"/>
      <c r="D363" s="16"/>
      <c r="E363" s="23"/>
    </row>
    <row r="364" spans="1:5" x14ac:dyDescent="0.3">
      <c r="A364" s="189"/>
      <c r="B364" s="13" t="s">
        <v>283</v>
      </c>
      <c r="C364" s="16"/>
      <c r="D364" s="16"/>
      <c r="E364" s="23"/>
    </row>
    <row r="365" spans="1:5" x14ac:dyDescent="0.3">
      <c r="A365" s="187" t="s">
        <v>284</v>
      </c>
      <c r="B365" s="13" t="s">
        <v>285</v>
      </c>
      <c r="C365" s="16"/>
      <c r="D365" s="16"/>
      <c r="E365" s="23"/>
    </row>
    <row r="366" spans="1:5" x14ac:dyDescent="0.3">
      <c r="A366" s="188"/>
      <c r="B366" s="13" t="s">
        <v>286</v>
      </c>
      <c r="C366" s="14">
        <v>2</v>
      </c>
      <c r="D366" s="14">
        <v>3</v>
      </c>
      <c r="E366" s="24">
        <v>0</v>
      </c>
    </row>
    <row r="367" spans="1:5" x14ac:dyDescent="0.3">
      <c r="A367" s="188"/>
      <c r="B367" s="13" t="s">
        <v>287</v>
      </c>
      <c r="C367" s="16"/>
      <c r="D367" s="16"/>
      <c r="E367" s="23"/>
    </row>
    <row r="368" spans="1:5" x14ac:dyDescent="0.3">
      <c r="A368" s="188"/>
      <c r="B368" s="13" t="s">
        <v>288</v>
      </c>
      <c r="C368" s="16"/>
      <c r="D368" s="16"/>
      <c r="E368" s="23"/>
    </row>
    <row r="369" spans="1:5" x14ac:dyDescent="0.3">
      <c r="A369" s="188"/>
      <c r="B369" s="13" t="s">
        <v>204</v>
      </c>
      <c r="C369" s="16"/>
      <c r="D369" s="16"/>
      <c r="E369" s="23"/>
    </row>
    <row r="370" spans="1:5" x14ac:dyDescent="0.3">
      <c r="A370" s="188"/>
      <c r="B370" s="13" t="s">
        <v>289</v>
      </c>
      <c r="C370" s="16"/>
      <c r="D370" s="16"/>
      <c r="E370" s="23"/>
    </row>
    <row r="371" spans="1:5" x14ac:dyDescent="0.3">
      <c r="A371" s="188"/>
      <c r="B371" s="13" t="s">
        <v>290</v>
      </c>
      <c r="C371" s="16"/>
      <c r="D371" s="16"/>
      <c r="E371" s="23"/>
    </row>
    <row r="372" spans="1:5" x14ac:dyDescent="0.3">
      <c r="A372" s="188"/>
      <c r="B372" s="13" t="s">
        <v>291</v>
      </c>
      <c r="C372" s="14">
        <v>3</v>
      </c>
      <c r="D372" s="14">
        <v>3</v>
      </c>
      <c r="E372" s="24">
        <v>0</v>
      </c>
    </row>
    <row r="373" spans="1:5" x14ac:dyDescent="0.3">
      <c r="A373" s="188"/>
      <c r="B373" s="13" t="s">
        <v>292</v>
      </c>
      <c r="C373" s="16"/>
      <c r="D373" s="16"/>
      <c r="E373" s="23"/>
    </row>
    <row r="374" spans="1:5" x14ac:dyDescent="0.3">
      <c r="A374" s="188"/>
      <c r="B374" s="13" t="s">
        <v>293</v>
      </c>
      <c r="C374" s="16"/>
      <c r="D374" s="16"/>
      <c r="E374" s="23"/>
    </row>
    <row r="375" spans="1:5" x14ac:dyDescent="0.3">
      <c r="A375" s="188"/>
      <c r="B375" s="13" t="s">
        <v>294</v>
      </c>
      <c r="C375" s="16"/>
      <c r="D375" s="16"/>
      <c r="E375" s="23"/>
    </row>
    <row r="376" spans="1:5" x14ac:dyDescent="0.3">
      <c r="A376" s="188"/>
      <c r="B376" s="13" t="s">
        <v>295</v>
      </c>
      <c r="C376" s="16"/>
      <c r="D376" s="16"/>
      <c r="E376" s="23"/>
    </row>
    <row r="377" spans="1:5" x14ac:dyDescent="0.3">
      <c r="A377" s="189"/>
      <c r="B377" s="13" t="s">
        <v>296</v>
      </c>
      <c r="C377" s="16"/>
      <c r="D377" s="16"/>
      <c r="E377" s="23"/>
    </row>
  </sheetData>
  <sheetProtection algorithmName="SHA-512" hashValue="ZIV73OKOeFM2xTHDHVjJiB/eAHPGtE1l8F4o0c86oOdDlbcLFGdQE5/u3aPMWBDMAhg+0VRNsZMXByaoP8v0aQ==" saltValue="8YMhvo/0fK3kccDp/1AsfQ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5"/>
    </row>
    <row r="4" spans="1:16" ht="30.6" x14ac:dyDescent="0.3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3">
      <c r="A5" s="190" t="s">
        <v>313</v>
      </c>
      <c r="B5" s="191"/>
      <c r="C5" s="27">
        <v>15</v>
      </c>
      <c r="D5" s="27">
        <v>13</v>
      </c>
      <c r="E5" s="28">
        <v>0.15384615384615399</v>
      </c>
      <c r="F5" s="27">
        <v>0</v>
      </c>
      <c r="G5" s="27">
        <v>0</v>
      </c>
      <c r="H5" s="27">
        <v>2</v>
      </c>
      <c r="I5" s="27">
        <v>4</v>
      </c>
      <c r="J5" s="27">
        <v>0</v>
      </c>
      <c r="K5" s="27">
        <v>1</v>
      </c>
      <c r="L5" s="27">
        <v>1</v>
      </c>
      <c r="M5" s="27">
        <v>1</v>
      </c>
      <c r="N5" s="27">
        <v>0</v>
      </c>
      <c r="O5" s="27">
        <v>1</v>
      </c>
      <c r="P5" s="29">
        <v>4</v>
      </c>
    </row>
    <row r="6" spans="1:16" x14ac:dyDescent="0.3">
      <c r="A6" s="30" t="s">
        <v>314</v>
      </c>
      <c r="B6" s="30" t="s">
        <v>315</v>
      </c>
      <c r="C6" s="14">
        <v>4</v>
      </c>
      <c r="D6" s="14">
        <v>6</v>
      </c>
      <c r="E6" s="31">
        <v>-0.33333333333333298</v>
      </c>
      <c r="F6" s="14">
        <v>0</v>
      </c>
      <c r="G6" s="14">
        <v>0</v>
      </c>
      <c r="H6" s="14">
        <v>0</v>
      </c>
      <c r="I6" s="14">
        <v>1</v>
      </c>
      <c r="J6" s="14">
        <v>0</v>
      </c>
      <c r="K6" s="14">
        <v>1</v>
      </c>
      <c r="L6" s="14">
        <v>1</v>
      </c>
      <c r="M6" s="14">
        <v>0</v>
      </c>
      <c r="N6" s="14">
        <v>0</v>
      </c>
      <c r="O6" s="14">
        <v>0</v>
      </c>
      <c r="P6" s="24">
        <v>1</v>
      </c>
    </row>
    <row r="7" spans="1:16" x14ac:dyDescent="0.3">
      <c r="A7" s="30" t="s">
        <v>316</v>
      </c>
      <c r="B7" s="30" t="s">
        <v>317</v>
      </c>
      <c r="C7" s="14">
        <v>3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1</v>
      </c>
      <c r="N7" s="14">
        <v>0</v>
      </c>
      <c r="O7" s="14">
        <v>1</v>
      </c>
      <c r="P7" s="24">
        <v>0</v>
      </c>
    </row>
    <row r="8" spans="1:16" x14ac:dyDescent="0.3">
      <c r="A8" s="30" t="s">
        <v>318</v>
      </c>
      <c r="B8" s="30" t="s">
        <v>319</v>
      </c>
      <c r="C8" s="14">
        <v>7</v>
      </c>
      <c r="D8" s="14">
        <v>7</v>
      </c>
      <c r="E8" s="31">
        <v>0</v>
      </c>
      <c r="F8" s="14">
        <v>0</v>
      </c>
      <c r="G8" s="14">
        <v>0</v>
      </c>
      <c r="H8" s="14">
        <v>2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3</v>
      </c>
    </row>
    <row r="9" spans="1:16" x14ac:dyDescent="0.3">
      <c r="A9" s="30" t="s">
        <v>320</v>
      </c>
      <c r="B9" s="30" t="s">
        <v>321</v>
      </c>
      <c r="C9" s="14">
        <v>1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3">
      <c r="A10" s="190" t="s">
        <v>322</v>
      </c>
      <c r="B10" s="191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3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3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3">
      <c r="A13" s="190" t="s">
        <v>327</v>
      </c>
      <c r="B13" s="191"/>
      <c r="C13" s="27">
        <v>2821</v>
      </c>
      <c r="D13" s="27">
        <v>2716</v>
      </c>
      <c r="E13" s="28">
        <v>3.8659793814432998E-2</v>
      </c>
      <c r="F13" s="27">
        <v>65</v>
      </c>
      <c r="G13" s="27">
        <v>60</v>
      </c>
      <c r="H13" s="27">
        <v>170</v>
      </c>
      <c r="I13" s="27">
        <v>142</v>
      </c>
      <c r="J13" s="27">
        <v>2</v>
      </c>
      <c r="K13" s="27">
        <v>0</v>
      </c>
      <c r="L13" s="27">
        <v>0</v>
      </c>
      <c r="M13" s="27">
        <v>0</v>
      </c>
      <c r="N13" s="27">
        <v>2</v>
      </c>
      <c r="O13" s="27">
        <v>6</v>
      </c>
      <c r="P13" s="29">
        <v>279</v>
      </c>
    </row>
    <row r="14" spans="1:16" x14ac:dyDescent="0.3">
      <c r="A14" s="30" t="s">
        <v>328</v>
      </c>
      <c r="B14" s="30" t="s">
        <v>329</v>
      </c>
      <c r="C14" s="14">
        <v>1795</v>
      </c>
      <c r="D14" s="14">
        <v>1678</v>
      </c>
      <c r="E14" s="31">
        <v>6.9725864123957093E-2</v>
      </c>
      <c r="F14" s="14">
        <v>6</v>
      </c>
      <c r="G14" s="14">
        <v>5</v>
      </c>
      <c r="H14" s="14">
        <v>74</v>
      </c>
      <c r="I14" s="14">
        <v>62</v>
      </c>
      <c r="J14" s="14">
        <v>1</v>
      </c>
      <c r="K14" s="14">
        <v>0</v>
      </c>
      <c r="L14" s="14">
        <v>0</v>
      </c>
      <c r="M14" s="14">
        <v>0</v>
      </c>
      <c r="N14" s="14">
        <v>1</v>
      </c>
      <c r="O14" s="14">
        <v>5</v>
      </c>
      <c r="P14" s="24">
        <v>71</v>
      </c>
    </row>
    <row r="15" spans="1:16" x14ac:dyDescent="0.3">
      <c r="A15" s="30" t="s">
        <v>330</v>
      </c>
      <c r="B15" s="30" t="s">
        <v>331</v>
      </c>
      <c r="C15" s="14">
        <v>0</v>
      </c>
      <c r="D15" s="14">
        <v>0</v>
      </c>
      <c r="E15" s="31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0</v>
      </c>
    </row>
    <row r="16" spans="1:16" x14ac:dyDescent="0.3">
      <c r="A16" s="30" t="s">
        <v>332</v>
      </c>
      <c r="B16" s="30" t="s">
        <v>333</v>
      </c>
      <c r="C16" s="14">
        <v>674</v>
      </c>
      <c r="D16" s="14">
        <v>741</v>
      </c>
      <c r="E16" s="31">
        <v>-9.0418353576248306E-2</v>
      </c>
      <c r="F16" s="14">
        <v>1</v>
      </c>
      <c r="G16" s="14">
        <v>0</v>
      </c>
      <c r="H16" s="14">
        <v>9</v>
      </c>
      <c r="I16" s="14">
        <v>5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3</v>
      </c>
    </row>
    <row r="17" spans="1:16" ht="20.399999999999999" x14ac:dyDescent="0.3">
      <c r="A17" s="30" t="s">
        <v>334</v>
      </c>
      <c r="B17" s="30" t="s">
        <v>335</v>
      </c>
      <c r="C17" s="14">
        <v>352</v>
      </c>
      <c r="D17" s="14">
        <v>295</v>
      </c>
      <c r="E17" s="31">
        <v>0.19322033898305099</v>
      </c>
      <c r="F17" s="14">
        <v>58</v>
      </c>
      <c r="G17" s="14">
        <v>55</v>
      </c>
      <c r="H17" s="14">
        <v>87</v>
      </c>
      <c r="I17" s="14">
        <v>75</v>
      </c>
      <c r="J17" s="14">
        <v>1</v>
      </c>
      <c r="K17" s="14">
        <v>0</v>
      </c>
      <c r="L17" s="14">
        <v>0</v>
      </c>
      <c r="M17" s="14">
        <v>0</v>
      </c>
      <c r="N17" s="14">
        <v>1</v>
      </c>
      <c r="O17" s="14">
        <v>1</v>
      </c>
      <c r="P17" s="24">
        <v>205</v>
      </c>
    </row>
    <row r="18" spans="1:16" x14ac:dyDescent="0.3">
      <c r="A18" s="30" t="s">
        <v>336</v>
      </c>
      <c r="B18" s="30" t="s">
        <v>337</v>
      </c>
      <c r="C18" s="14">
        <v>0</v>
      </c>
      <c r="D18" s="14">
        <v>2</v>
      </c>
      <c r="E18" s="31">
        <v>-1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3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3">
      <c r="A20" s="190" t="s">
        <v>340</v>
      </c>
      <c r="B20" s="191"/>
      <c r="C20" s="27">
        <v>0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3">
      <c r="A21" s="30" t="s">
        <v>341</v>
      </c>
      <c r="B21" s="30" t="s">
        <v>342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x14ac:dyDescent="0.3">
      <c r="A22" s="30" t="s">
        <v>343</v>
      </c>
      <c r="B22" s="30" t="s">
        <v>344</v>
      </c>
      <c r="C22" s="14">
        <v>0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3">
      <c r="A23" s="190" t="s">
        <v>345</v>
      </c>
      <c r="B23" s="191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3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0.399999999999999" x14ac:dyDescent="0.3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0.399999999999999" x14ac:dyDescent="0.3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3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3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0.399999999999999" x14ac:dyDescent="0.3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3">
      <c r="A30" s="190" t="s">
        <v>358</v>
      </c>
      <c r="B30" s="191"/>
      <c r="C30" s="27">
        <v>166</v>
      </c>
      <c r="D30" s="27">
        <v>178</v>
      </c>
      <c r="E30" s="28">
        <v>-6.7415730337078705E-2</v>
      </c>
      <c r="F30" s="27">
        <v>12</v>
      </c>
      <c r="G30" s="27">
        <v>20</v>
      </c>
      <c r="H30" s="27">
        <v>27</v>
      </c>
      <c r="I30" s="27">
        <v>37</v>
      </c>
      <c r="J30" s="27">
        <v>0</v>
      </c>
      <c r="K30" s="27">
        <v>0</v>
      </c>
      <c r="L30" s="27">
        <v>0</v>
      </c>
      <c r="M30" s="27">
        <v>0</v>
      </c>
      <c r="N30" s="27">
        <v>6</v>
      </c>
      <c r="O30" s="27">
        <v>0</v>
      </c>
      <c r="P30" s="29">
        <v>47</v>
      </c>
    </row>
    <row r="31" spans="1:16" x14ac:dyDescent="0.3">
      <c r="A31" s="30" t="s">
        <v>359</v>
      </c>
      <c r="B31" s="30" t="s">
        <v>360</v>
      </c>
      <c r="C31" s="14">
        <v>1</v>
      </c>
      <c r="D31" s="14">
        <v>9</v>
      </c>
      <c r="E31" s="31">
        <v>-0.88888888888888895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2</v>
      </c>
    </row>
    <row r="32" spans="1:16" x14ac:dyDescent="0.3">
      <c r="A32" s="30" t="s">
        <v>361</v>
      </c>
      <c r="B32" s="30" t="s">
        <v>362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0.399999999999999" x14ac:dyDescent="0.3">
      <c r="A33" s="30" t="s">
        <v>363</v>
      </c>
      <c r="B33" s="30" t="s">
        <v>364</v>
      </c>
      <c r="C33" s="14">
        <v>103</v>
      </c>
      <c r="D33" s="14">
        <v>114</v>
      </c>
      <c r="E33" s="31">
        <v>-9.6491228070175405E-2</v>
      </c>
      <c r="F33" s="14">
        <v>6</v>
      </c>
      <c r="G33" s="14">
        <v>5</v>
      </c>
      <c r="H33" s="14">
        <v>16</v>
      </c>
      <c r="I33" s="14">
        <v>20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4">
        <v>24</v>
      </c>
    </row>
    <row r="34" spans="1:16" x14ac:dyDescent="0.3">
      <c r="A34" s="30" t="s">
        <v>365</v>
      </c>
      <c r="B34" s="30" t="s">
        <v>366</v>
      </c>
      <c r="C34" s="14">
        <v>0</v>
      </c>
      <c r="D34" s="14">
        <v>3</v>
      </c>
      <c r="E34" s="31">
        <v>-1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2</v>
      </c>
    </row>
    <row r="35" spans="1:16" x14ac:dyDescent="0.3">
      <c r="A35" s="30" t="s">
        <v>367</v>
      </c>
      <c r="B35" s="30" t="s">
        <v>368</v>
      </c>
      <c r="C35" s="14">
        <v>27</v>
      </c>
      <c r="D35" s="14">
        <v>29</v>
      </c>
      <c r="E35" s="31">
        <v>-6.8965517241379296E-2</v>
      </c>
      <c r="F35" s="14">
        <v>1</v>
      </c>
      <c r="G35" s="14">
        <v>1</v>
      </c>
      <c r="H35" s="14">
        <v>0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4">
        <v>4</v>
      </c>
    </row>
    <row r="36" spans="1:16" ht="20.399999999999999" x14ac:dyDescent="0.3">
      <c r="A36" s="30" t="s">
        <v>369</v>
      </c>
      <c r="B36" s="30" t="s">
        <v>370</v>
      </c>
      <c r="C36" s="14">
        <v>15</v>
      </c>
      <c r="D36" s="14">
        <v>8</v>
      </c>
      <c r="E36" s="31">
        <v>0.875</v>
      </c>
      <c r="F36" s="14">
        <v>4</v>
      </c>
      <c r="G36" s="14">
        <v>11</v>
      </c>
      <c r="H36" s="14">
        <v>5</v>
      </c>
      <c r="I36" s="14">
        <v>9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8</v>
      </c>
    </row>
    <row r="37" spans="1:16" ht="20.399999999999999" x14ac:dyDescent="0.3">
      <c r="A37" s="30" t="s">
        <v>371</v>
      </c>
      <c r="B37" s="30" t="s">
        <v>372</v>
      </c>
      <c r="C37" s="14">
        <v>1</v>
      </c>
      <c r="D37" s="14">
        <v>0</v>
      </c>
      <c r="E37" s="31">
        <v>0</v>
      </c>
      <c r="F37" s="14">
        <v>1</v>
      </c>
      <c r="G37" s="14">
        <v>3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3</v>
      </c>
    </row>
    <row r="38" spans="1:16" ht="20.399999999999999" x14ac:dyDescent="0.3">
      <c r="A38" s="30" t="s">
        <v>373</v>
      </c>
      <c r="B38" s="30" t="s">
        <v>374</v>
      </c>
      <c r="C38" s="14">
        <v>1</v>
      </c>
      <c r="D38" s="14">
        <v>3</v>
      </c>
      <c r="E38" s="31">
        <v>-0.66666666666666696</v>
      </c>
      <c r="F38" s="14">
        <v>0</v>
      </c>
      <c r="G38" s="14">
        <v>0</v>
      </c>
      <c r="H38" s="14">
        <v>3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0</v>
      </c>
    </row>
    <row r="39" spans="1:16" ht="30.6" x14ac:dyDescent="0.3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x14ac:dyDescent="0.3">
      <c r="A40" s="30" t="s">
        <v>377</v>
      </c>
      <c r="B40" s="30" t="s">
        <v>378</v>
      </c>
      <c r="C40" s="14">
        <v>1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24">
        <v>0</v>
      </c>
    </row>
    <row r="41" spans="1:16" x14ac:dyDescent="0.3">
      <c r="A41" s="30" t="s">
        <v>379</v>
      </c>
      <c r="B41" s="30" t="s">
        <v>380</v>
      </c>
      <c r="C41" s="14">
        <v>17</v>
      </c>
      <c r="D41" s="14">
        <v>12</v>
      </c>
      <c r="E41" s="31">
        <v>0.41666666666666702</v>
      </c>
      <c r="F41" s="14">
        <v>0</v>
      </c>
      <c r="G41" s="14">
        <v>0</v>
      </c>
      <c r="H41" s="14">
        <v>3</v>
      </c>
      <c r="I41" s="14">
        <v>2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0</v>
      </c>
      <c r="P41" s="24">
        <v>4</v>
      </c>
    </row>
    <row r="42" spans="1:16" x14ac:dyDescent="0.3">
      <c r="A42" s="190" t="s">
        <v>381</v>
      </c>
      <c r="B42" s="191"/>
      <c r="C42" s="27">
        <v>109</v>
      </c>
      <c r="D42" s="27">
        <v>88</v>
      </c>
      <c r="E42" s="28">
        <v>0.23863636363636401</v>
      </c>
      <c r="F42" s="27">
        <v>70</v>
      </c>
      <c r="G42" s="27">
        <v>25</v>
      </c>
      <c r="H42" s="27">
        <v>42</v>
      </c>
      <c r="I42" s="27">
        <v>17</v>
      </c>
      <c r="J42" s="27">
        <v>0</v>
      </c>
      <c r="K42" s="27">
        <v>0</v>
      </c>
      <c r="L42" s="27">
        <v>0</v>
      </c>
      <c r="M42" s="27">
        <v>0</v>
      </c>
      <c r="N42" s="27">
        <v>2</v>
      </c>
      <c r="O42" s="27">
        <v>2</v>
      </c>
      <c r="P42" s="29">
        <v>9</v>
      </c>
    </row>
    <row r="43" spans="1:16" x14ac:dyDescent="0.3">
      <c r="A43" s="30" t="s">
        <v>382</v>
      </c>
      <c r="B43" s="30" t="s">
        <v>383</v>
      </c>
      <c r="C43" s="14">
        <v>2</v>
      </c>
      <c r="D43" s="14">
        <v>1</v>
      </c>
      <c r="E43" s="31">
        <v>1</v>
      </c>
      <c r="F43" s="14">
        <v>3</v>
      </c>
      <c r="G43" s="14">
        <v>0</v>
      </c>
      <c r="H43" s="14">
        <v>3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4">
        <v>0</v>
      </c>
    </row>
    <row r="44" spans="1:16" ht="20.399999999999999" x14ac:dyDescent="0.3">
      <c r="A44" s="30" t="s">
        <v>384</v>
      </c>
      <c r="B44" s="30" t="s">
        <v>385</v>
      </c>
      <c r="C44" s="14">
        <v>104</v>
      </c>
      <c r="D44" s="14">
        <v>84</v>
      </c>
      <c r="E44" s="31">
        <v>0.238095238095238</v>
      </c>
      <c r="F44" s="14">
        <v>67</v>
      </c>
      <c r="G44" s="14">
        <v>25</v>
      </c>
      <c r="H44" s="14">
        <v>39</v>
      </c>
      <c r="I44" s="14">
        <v>16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2</v>
      </c>
      <c r="P44" s="24">
        <v>8</v>
      </c>
    </row>
    <row r="45" spans="1:16" x14ac:dyDescent="0.3">
      <c r="A45" s="30" t="s">
        <v>386</v>
      </c>
      <c r="B45" s="30" t="s">
        <v>387</v>
      </c>
      <c r="C45" s="14">
        <v>0</v>
      </c>
      <c r="D45" s="14">
        <v>1</v>
      </c>
      <c r="E45" s="31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1</v>
      </c>
      <c r="O45" s="14">
        <v>0</v>
      </c>
      <c r="P45" s="24">
        <v>0</v>
      </c>
    </row>
    <row r="46" spans="1:16" ht="20.399999999999999" x14ac:dyDescent="0.3">
      <c r="A46" s="30" t="s">
        <v>388</v>
      </c>
      <c r="B46" s="30" t="s">
        <v>389</v>
      </c>
      <c r="C46" s="14">
        <v>0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1</v>
      </c>
    </row>
    <row r="47" spans="1:16" ht="20.399999999999999" x14ac:dyDescent="0.3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3">
      <c r="A48" s="30" t="s">
        <v>392</v>
      </c>
      <c r="B48" s="30" t="s">
        <v>393</v>
      </c>
      <c r="C48" s="14">
        <v>1</v>
      </c>
      <c r="D48" s="14">
        <v>1</v>
      </c>
      <c r="E48" s="31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3">
      <c r="A49" s="30" t="s">
        <v>394</v>
      </c>
      <c r="B49" s="30" t="s">
        <v>395</v>
      </c>
      <c r="C49" s="14">
        <v>2</v>
      </c>
      <c r="D49" s="14">
        <v>1</v>
      </c>
      <c r="E49" s="31">
        <v>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3">
      <c r="A50" s="190" t="s">
        <v>396</v>
      </c>
      <c r="B50" s="191"/>
      <c r="C50" s="27">
        <v>79</v>
      </c>
      <c r="D50" s="27">
        <v>81</v>
      </c>
      <c r="E50" s="28">
        <v>-2.4691358024691398E-2</v>
      </c>
      <c r="F50" s="27">
        <v>0</v>
      </c>
      <c r="G50" s="27">
        <v>0</v>
      </c>
      <c r="H50" s="27">
        <v>20</v>
      </c>
      <c r="I50" s="27">
        <v>12</v>
      </c>
      <c r="J50" s="27">
        <v>14</v>
      </c>
      <c r="K50" s="27">
        <v>4</v>
      </c>
      <c r="L50" s="27">
        <v>0</v>
      </c>
      <c r="M50" s="27">
        <v>0</v>
      </c>
      <c r="N50" s="27">
        <v>9</v>
      </c>
      <c r="O50" s="27">
        <v>0</v>
      </c>
      <c r="P50" s="29">
        <v>10</v>
      </c>
    </row>
    <row r="51" spans="1:16" x14ac:dyDescent="0.3">
      <c r="A51" s="30" t="s">
        <v>397</v>
      </c>
      <c r="B51" s="30" t="s">
        <v>398</v>
      </c>
      <c r="C51" s="14">
        <v>26</v>
      </c>
      <c r="D51" s="14">
        <v>17</v>
      </c>
      <c r="E51" s="31">
        <v>0.52941176470588203</v>
      </c>
      <c r="F51" s="14">
        <v>0</v>
      </c>
      <c r="G51" s="14">
        <v>0</v>
      </c>
      <c r="H51" s="14">
        <v>4</v>
      </c>
      <c r="I51" s="14">
        <v>3</v>
      </c>
      <c r="J51" s="14">
        <v>4</v>
      </c>
      <c r="K51" s="14">
        <v>3</v>
      </c>
      <c r="L51" s="14">
        <v>0</v>
      </c>
      <c r="M51" s="14">
        <v>0</v>
      </c>
      <c r="N51" s="14">
        <v>0</v>
      </c>
      <c r="O51" s="14">
        <v>0</v>
      </c>
      <c r="P51" s="24">
        <v>3</v>
      </c>
    </row>
    <row r="52" spans="1:16" x14ac:dyDescent="0.3">
      <c r="A52" s="30" t="s">
        <v>399</v>
      </c>
      <c r="B52" s="30" t="s">
        <v>400</v>
      </c>
      <c r="C52" s="14">
        <v>1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3">
      <c r="A53" s="30" t="s">
        <v>401</v>
      </c>
      <c r="B53" s="30" t="s">
        <v>402</v>
      </c>
      <c r="C53" s="14">
        <v>36</v>
      </c>
      <c r="D53" s="14">
        <v>35</v>
      </c>
      <c r="E53" s="31">
        <v>2.8571428571428598E-2</v>
      </c>
      <c r="F53" s="14">
        <v>0</v>
      </c>
      <c r="G53" s="14">
        <v>0</v>
      </c>
      <c r="H53" s="14">
        <v>9</v>
      </c>
      <c r="I53" s="14">
        <v>5</v>
      </c>
      <c r="J53" s="14">
        <v>8</v>
      </c>
      <c r="K53" s="14">
        <v>0</v>
      </c>
      <c r="L53" s="14">
        <v>0</v>
      </c>
      <c r="M53" s="14">
        <v>0</v>
      </c>
      <c r="N53" s="14">
        <v>3</v>
      </c>
      <c r="O53" s="14">
        <v>0</v>
      </c>
      <c r="P53" s="24">
        <v>5</v>
      </c>
    </row>
    <row r="54" spans="1:16" x14ac:dyDescent="0.3">
      <c r="A54" s="30" t="s">
        <v>403</v>
      </c>
      <c r="B54" s="30" t="s">
        <v>404</v>
      </c>
      <c r="C54" s="14">
        <v>2</v>
      </c>
      <c r="D54" s="14">
        <v>3</v>
      </c>
      <c r="E54" s="31">
        <v>-0.33333333333333298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3">
      <c r="A55" s="30" t="s">
        <v>405</v>
      </c>
      <c r="B55" s="30" t="s">
        <v>406</v>
      </c>
      <c r="C55" s="14">
        <v>0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3">
      <c r="A56" s="30" t="s">
        <v>407</v>
      </c>
      <c r="B56" s="30" t="s">
        <v>408</v>
      </c>
      <c r="C56" s="14">
        <v>0</v>
      </c>
      <c r="D56" s="14">
        <v>1</v>
      </c>
      <c r="E56" s="31">
        <v>-1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1</v>
      </c>
    </row>
    <row r="57" spans="1:16" ht="20.399999999999999" x14ac:dyDescent="0.3">
      <c r="A57" s="30" t="s">
        <v>409</v>
      </c>
      <c r="B57" s="30" t="s">
        <v>410</v>
      </c>
      <c r="C57" s="14">
        <v>1</v>
      </c>
      <c r="D57" s="14">
        <v>2</v>
      </c>
      <c r="E57" s="31">
        <v>-0.5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0</v>
      </c>
    </row>
    <row r="58" spans="1:16" ht="20.399999999999999" x14ac:dyDescent="0.3">
      <c r="A58" s="30" t="s">
        <v>411</v>
      </c>
      <c r="B58" s="30" t="s">
        <v>412</v>
      </c>
      <c r="C58" s="14">
        <v>0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0.399999999999999" x14ac:dyDescent="0.3">
      <c r="A59" s="30" t="s">
        <v>413</v>
      </c>
      <c r="B59" s="30" t="s">
        <v>414</v>
      </c>
      <c r="C59" s="14">
        <v>1</v>
      </c>
      <c r="D59" s="14">
        <v>1</v>
      </c>
      <c r="E59" s="31">
        <v>0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0.399999999999999" x14ac:dyDescent="0.3">
      <c r="A60" s="30" t="s">
        <v>415</v>
      </c>
      <c r="B60" s="30" t="s">
        <v>416</v>
      </c>
      <c r="C60" s="14">
        <v>1</v>
      </c>
      <c r="D60" s="14">
        <v>0</v>
      </c>
      <c r="E60" s="31">
        <v>0</v>
      </c>
      <c r="F60" s="14">
        <v>0</v>
      </c>
      <c r="G60" s="14">
        <v>0</v>
      </c>
      <c r="H60" s="14">
        <v>4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20.399999999999999" x14ac:dyDescent="0.3">
      <c r="A61" s="30" t="s">
        <v>417</v>
      </c>
      <c r="B61" s="30" t="s">
        <v>418</v>
      </c>
      <c r="C61" s="14">
        <v>0</v>
      </c>
      <c r="D61" s="14">
        <v>1</v>
      </c>
      <c r="E61" s="31">
        <v>-1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1</v>
      </c>
    </row>
    <row r="62" spans="1:16" x14ac:dyDescent="0.3">
      <c r="A62" s="30" t="s">
        <v>419</v>
      </c>
      <c r="B62" s="30" t="s">
        <v>420</v>
      </c>
      <c r="C62" s="14">
        <v>1</v>
      </c>
      <c r="D62" s="14">
        <v>2</v>
      </c>
      <c r="E62" s="31">
        <v>-0.5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0</v>
      </c>
    </row>
    <row r="63" spans="1:16" ht="20.399999999999999" x14ac:dyDescent="0.3">
      <c r="A63" s="30" t="s">
        <v>421</v>
      </c>
      <c r="B63" s="30" t="s">
        <v>422</v>
      </c>
      <c r="C63" s="14">
        <v>9</v>
      </c>
      <c r="D63" s="14">
        <v>16</v>
      </c>
      <c r="E63" s="31">
        <v>-0.4375</v>
      </c>
      <c r="F63" s="14">
        <v>0</v>
      </c>
      <c r="G63" s="14">
        <v>0</v>
      </c>
      <c r="H63" s="14">
        <v>3</v>
      </c>
      <c r="I63" s="14">
        <v>2</v>
      </c>
      <c r="J63" s="14">
        <v>0</v>
      </c>
      <c r="K63" s="14">
        <v>1</v>
      </c>
      <c r="L63" s="14">
        <v>0</v>
      </c>
      <c r="M63" s="14">
        <v>0</v>
      </c>
      <c r="N63" s="14">
        <v>6</v>
      </c>
      <c r="O63" s="14">
        <v>0</v>
      </c>
      <c r="P63" s="24">
        <v>0</v>
      </c>
    </row>
    <row r="64" spans="1:16" ht="20.399999999999999" x14ac:dyDescent="0.3">
      <c r="A64" s="30" t="s">
        <v>423</v>
      </c>
      <c r="B64" s="30" t="s">
        <v>424</v>
      </c>
      <c r="C64" s="14">
        <v>0</v>
      </c>
      <c r="D64" s="14">
        <v>2</v>
      </c>
      <c r="E64" s="31">
        <v>-1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20.399999999999999" x14ac:dyDescent="0.3">
      <c r="A65" s="30" t="s">
        <v>425</v>
      </c>
      <c r="B65" s="30" t="s">
        <v>426</v>
      </c>
      <c r="C65" s="14">
        <v>0</v>
      </c>
      <c r="D65" s="14">
        <v>0</v>
      </c>
      <c r="E65" s="31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0.6" x14ac:dyDescent="0.3">
      <c r="A66" s="30" t="s">
        <v>427</v>
      </c>
      <c r="B66" s="30" t="s">
        <v>428</v>
      </c>
      <c r="C66" s="14">
        <v>1</v>
      </c>
      <c r="D66" s="14">
        <v>1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0.6" x14ac:dyDescent="0.3">
      <c r="A67" s="30" t="s">
        <v>429</v>
      </c>
      <c r="B67" s="30" t="s">
        <v>430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0.6" x14ac:dyDescent="0.3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20.399999999999999" x14ac:dyDescent="0.3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20.399999999999999" x14ac:dyDescent="0.3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0.399999999999999" x14ac:dyDescent="0.3">
      <c r="A71" s="30" t="s">
        <v>437</v>
      </c>
      <c r="B71" s="30" t="s">
        <v>438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3">
      <c r="A72" s="190" t="s">
        <v>439</v>
      </c>
      <c r="B72" s="191"/>
      <c r="C72" s="27">
        <v>1</v>
      </c>
      <c r="D72" s="27">
        <v>1</v>
      </c>
      <c r="E72" s="28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1</v>
      </c>
    </row>
    <row r="73" spans="1:16" x14ac:dyDescent="0.3">
      <c r="A73" s="30" t="s">
        <v>440</v>
      </c>
      <c r="B73" s="30" t="s">
        <v>441</v>
      </c>
      <c r="C73" s="14">
        <v>1</v>
      </c>
      <c r="D73" s="14">
        <v>1</v>
      </c>
      <c r="E73" s="31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1</v>
      </c>
    </row>
    <row r="74" spans="1:16" x14ac:dyDescent="0.3">
      <c r="A74" s="190" t="s">
        <v>442</v>
      </c>
      <c r="B74" s="191"/>
      <c r="C74" s="27">
        <v>17</v>
      </c>
      <c r="D74" s="27">
        <v>16</v>
      </c>
      <c r="E74" s="28">
        <v>6.25E-2</v>
      </c>
      <c r="F74" s="27">
        <v>0</v>
      </c>
      <c r="G74" s="27">
        <v>0</v>
      </c>
      <c r="H74" s="27">
        <v>4</v>
      </c>
      <c r="I74" s="27">
        <v>2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9">
        <v>1</v>
      </c>
    </row>
    <row r="75" spans="1:16" x14ac:dyDescent="0.3">
      <c r="A75" s="30" t="s">
        <v>443</v>
      </c>
      <c r="B75" s="30" t="s">
        <v>444</v>
      </c>
      <c r="C75" s="14">
        <v>5</v>
      </c>
      <c r="D75" s="14">
        <v>6</v>
      </c>
      <c r="E75" s="31">
        <v>-0.16666666666666699</v>
      </c>
      <c r="F75" s="14">
        <v>0</v>
      </c>
      <c r="G75" s="14">
        <v>0</v>
      </c>
      <c r="H75" s="14">
        <v>4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</v>
      </c>
    </row>
    <row r="76" spans="1:16" ht="30.6" x14ac:dyDescent="0.3">
      <c r="A76" s="30" t="s">
        <v>445</v>
      </c>
      <c r="B76" s="30" t="s">
        <v>446</v>
      </c>
      <c r="C76" s="14">
        <v>1</v>
      </c>
      <c r="D76" s="14">
        <v>1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3">
      <c r="A77" s="30" t="s">
        <v>447</v>
      </c>
      <c r="B77" s="30" t="s">
        <v>448</v>
      </c>
      <c r="C77" s="14">
        <v>9</v>
      </c>
      <c r="D77" s="14">
        <v>5</v>
      </c>
      <c r="E77" s="31">
        <v>0.8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3">
      <c r="A78" s="30" t="s">
        <v>449</v>
      </c>
      <c r="B78" s="30" t="s">
        <v>450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0.399999999999999" x14ac:dyDescent="0.3">
      <c r="A79" s="30" t="s">
        <v>451</v>
      </c>
      <c r="B79" s="30" t="s">
        <v>452</v>
      </c>
      <c r="C79" s="14">
        <v>0</v>
      </c>
      <c r="D79" s="14">
        <v>4</v>
      </c>
      <c r="E79" s="31">
        <v>-1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0</v>
      </c>
    </row>
    <row r="80" spans="1:16" ht="30.6" x14ac:dyDescent="0.3">
      <c r="A80" s="30" t="s">
        <v>453</v>
      </c>
      <c r="B80" s="30" t="s">
        <v>454</v>
      </c>
      <c r="C80" s="14">
        <v>2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0.399999999999999" x14ac:dyDescent="0.3">
      <c r="A81" s="30" t="s">
        <v>455</v>
      </c>
      <c r="B81" s="30" t="s">
        <v>456</v>
      </c>
      <c r="C81" s="14">
        <v>0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3">
      <c r="A82" s="190" t="s">
        <v>457</v>
      </c>
      <c r="B82" s="191"/>
      <c r="C82" s="27">
        <v>31</v>
      </c>
      <c r="D82" s="27">
        <v>45</v>
      </c>
      <c r="E82" s="28">
        <v>-0.31111111111111101</v>
      </c>
      <c r="F82" s="27">
        <v>0</v>
      </c>
      <c r="G82" s="27">
        <v>0</v>
      </c>
      <c r="H82" s="27">
        <v>2</v>
      </c>
      <c r="I82" s="27">
        <v>2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9">
        <v>1</v>
      </c>
    </row>
    <row r="83" spans="1:16" x14ac:dyDescent="0.3">
      <c r="A83" s="30" t="s">
        <v>458</v>
      </c>
      <c r="B83" s="30" t="s">
        <v>459</v>
      </c>
      <c r="C83" s="14">
        <v>12</v>
      </c>
      <c r="D83" s="14">
        <v>17</v>
      </c>
      <c r="E83" s="31">
        <v>-0.29411764705882298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0</v>
      </c>
    </row>
    <row r="84" spans="1:16" x14ac:dyDescent="0.3">
      <c r="A84" s="30" t="s">
        <v>460</v>
      </c>
      <c r="B84" s="30" t="s">
        <v>461</v>
      </c>
      <c r="C84" s="14">
        <v>19</v>
      </c>
      <c r="D84" s="14">
        <v>28</v>
      </c>
      <c r="E84" s="31">
        <v>-0.32142857142857101</v>
      </c>
      <c r="F84" s="14">
        <v>0</v>
      </c>
      <c r="G84" s="14">
        <v>0</v>
      </c>
      <c r="H84" s="14">
        <v>2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1</v>
      </c>
    </row>
    <row r="85" spans="1:16" x14ac:dyDescent="0.3">
      <c r="A85" s="190" t="s">
        <v>462</v>
      </c>
      <c r="B85" s="191"/>
      <c r="C85" s="27">
        <v>77</v>
      </c>
      <c r="D85" s="27">
        <v>80</v>
      </c>
      <c r="E85" s="28">
        <v>-3.7499999999999999E-2</v>
      </c>
      <c r="F85" s="27">
        <v>0</v>
      </c>
      <c r="G85" s="27">
        <v>2</v>
      </c>
      <c r="H85" s="27">
        <v>30</v>
      </c>
      <c r="I85" s="27">
        <v>20</v>
      </c>
      <c r="J85" s="27">
        <v>0</v>
      </c>
      <c r="K85" s="27">
        <v>0</v>
      </c>
      <c r="L85" s="27">
        <v>0</v>
      </c>
      <c r="M85" s="27">
        <v>0</v>
      </c>
      <c r="N85" s="27">
        <v>5</v>
      </c>
      <c r="O85" s="27">
        <v>0</v>
      </c>
      <c r="P85" s="29">
        <v>13</v>
      </c>
    </row>
    <row r="86" spans="1:16" x14ac:dyDescent="0.3">
      <c r="A86" s="30" t="s">
        <v>463</v>
      </c>
      <c r="B86" s="30" t="s">
        <v>464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3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20.399999999999999" x14ac:dyDescent="0.3">
      <c r="A88" s="30" t="s">
        <v>467</v>
      </c>
      <c r="B88" s="30" t="s">
        <v>468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0.399999999999999" x14ac:dyDescent="0.3">
      <c r="A89" s="30" t="s">
        <v>469</v>
      </c>
      <c r="B89" s="30" t="s">
        <v>470</v>
      </c>
      <c r="C89" s="14">
        <v>30</v>
      </c>
      <c r="D89" s="14">
        <v>42</v>
      </c>
      <c r="E89" s="31">
        <v>-0.28571428571428598</v>
      </c>
      <c r="F89" s="14">
        <v>0</v>
      </c>
      <c r="G89" s="14">
        <v>0</v>
      </c>
      <c r="H89" s="14"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0.399999999999999" x14ac:dyDescent="0.3">
      <c r="A90" s="30" t="s">
        <v>471</v>
      </c>
      <c r="B90" s="30" t="s">
        <v>472</v>
      </c>
      <c r="C90" s="14">
        <v>1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3">
      <c r="A91" s="30" t="s">
        <v>473</v>
      </c>
      <c r="B91" s="30" t="s">
        <v>474</v>
      </c>
      <c r="C91" s="14">
        <v>1</v>
      </c>
      <c r="D91" s="14">
        <v>5</v>
      </c>
      <c r="E91" s="31">
        <v>-0.8</v>
      </c>
      <c r="F91" s="14">
        <v>0</v>
      </c>
      <c r="G91" s="14">
        <v>0</v>
      </c>
      <c r="H91" s="14">
        <v>0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1</v>
      </c>
    </row>
    <row r="92" spans="1:16" x14ac:dyDescent="0.3">
      <c r="A92" s="30" t="s">
        <v>475</v>
      </c>
      <c r="B92" s="30" t="s">
        <v>476</v>
      </c>
      <c r="C92" s="14">
        <v>10</v>
      </c>
      <c r="D92" s="14">
        <v>6</v>
      </c>
      <c r="E92" s="31">
        <v>0.66666666666666696</v>
      </c>
      <c r="F92" s="14">
        <v>0</v>
      </c>
      <c r="G92" s="14">
        <v>0</v>
      </c>
      <c r="H92" s="14">
        <v>5</v>
      </c>
      <c r="I92" s="14">
        <v>9</v>
      </c>
      <c r="J92" s="14">
        <v>0</v>
      </c>
      <c r="K92" s="14">
        <v>0</v>
      </c>
      <c r="L92" s="14">
        <v>0</v>
      </c>
      <c r="M92" s="14">
        <v>0</v>
      </c>
      <c r="N92" s="14">
        <v>5</v>
      </c>
      <c r="O92" s="14">
        <v>0</v>
      </c>
      <c r="P92" s="24">
        <v>6</v>
      </c>
    </row>
    <row r="93" spans="1:16" x14ac:dyDescent="0.3">
      <c r="A93" s="30" t="s">
        <v>477</v>
      </c>
      <c r="B93" s="30" t="s">
        <v>478</v>
      </c>
      <c r="C93" s="14">
        <v>2</v>
      </c>
      <c r="D93" s="14">
        <v>4</v>
      </c>
      <c r="E93" s="31">
        <v>-0.5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0</v>
      </c>
    </row>
    <row r="94" spans="1:16" x14ac:dyDescent="0.3">
      <c r="A94" s="30" t="s">
        <v>479</v>
      </c>
      <c r="B94" s="30" t="s">
        <v>480</v>
      </c>
      <c r="C94" s="14">
        <v>32</v>
      </c>
      <c r="D94" s="14">
        <v>23</v>
      </c>
      <c r="E94" s="31">
        <v>0.39130434782608697</v>
      </c>
      <c r="F94" s="14">
        <v>0</v>
      </c>
      <c r="G94" s="14">
        <v>0</v>
      </c>
      <c r="H94" s="14">
        <v>22</v>
      </c>
      <c r="I94" s="14">
        <v>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5</v>
      </c>
    </row>
    <row r="95" spans="1:16" ht="20.399999999999999" x14ac:dyDescent="0.3">
      <c r="A95" s="30" t="s">
        <v>481</v>
      </c>
      <c r="B95" s="30" t="s">
        <v>482</v>
      </c>
      <c r="C95" s="14">
        <v>1</v>
      </c>
      <c r="D95" s="14">
        <v>0</v>
      </c>
      <c r="E95" s="31">
        <v>0</v>
      </c>
      <c r="F95" s="14">
        <v>0</v>
      </c>
      <c r="G95" s="14">
        <v>2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1</v>
      </c>
    </row>
    <row r="96" spans="1:16" ht="20.399999999999999" x14ac:dyDescent="0.3">
      <c r="A96" s="30" t="s">
        <v>483</v>
      </c>
      <c r="B96" s="30" t="s">
        <v>484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3">
      <c r="A97" s="190" t="s">
        <v>485</v>
      </c>
      <c r="B97" s="191"/>
      <c r="C97" s="27">
        <v>888</v>
      </c>
      <c r="D97" s="27">
        <v>829</v>
      </c>
      <c r="E97" s="28">
        <v>7.1170084439083195E-2</v>
      </c>
      <c r="F97" s="27">
        <v>3</v>
      </c>
      <c r="G97" s="27">
        <v>2</v>
      </c>
      <c r="H97" s="27">
        <v>244</v>
      </c>
      <c r="I97" s="27">
        <v>190</v>
      </c>
      <c r="J97" s="27">
        <v>0</v>
      </c>
      <c r="K97" s="27">
        <v>2</v>
      </c>
      <c r="L97" s="27">
        <v>1</v>
      </c>
      <c r="M97" s="27">
        <v>0</v>
      </c>
      <c r="N97" s="27">
        <v>4</v>
      </c>
      <c r="O97" s="27">
        <v>5</v>
      </c>
      <c r="P97" s="29">
        <v>118</v>
      </c>
    </row>
    <row r="98" spans="1:16" x14ac:dyDescent="0.3">
      <c r="A98" s="30" t="s">
        <v>486</v>
      </c>
      <c r="B98" s="30" t="s">
        <v>487</v>
      </c>
      <c r="C98" s="14">
        <v>113</v>
      </c>
      <c r="D98" s="14">
        <v>104</v>
      </c>
      <c r="E98" s="31">
        <v>8.6538461538461495E-2</v>
      </c>
      <c r="F98" s="14">
        <v>0</v>
      </c>
      <c r="G98" s="14">
        <v>0</v>
      </c>
      <c r="H98" s="14">
        <v>27</v>
      </c>
      <c r="I98" s="14">
        <v>21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4">
        <v>17</v>
      </c>
    </row>
    <row r="99" spans="1:16" x14ac:dyDescent="0.3">
      <c r="A99" s="30" t="s">
        <v>488</v>
      </c>
      <c r="B99" s="30" t="s">
        <v>489</v>
      </c>
      <c r="C99" s="14">
        <v>177</v>
      </c>
      <c r="D99" s="14">
        <v>102</v>
      </c>
      <c r="E99" s="31">
        <v>0.73529411764705899</v>
      </c>
      <c r="F99" s="14">
        <v>1</v>
      </c>
      <c r="G99" s="14">
        <v>1</v>
      </c>
      <c r="H99" s="14">
        <v>65</v>
      </c>
      <c r="I99" s="14">
        <v>32</v>
      </c>
      <c r="J99" s="14">
        <v>0</v>
      </c>
      <c r="K99" s="14">
        <v>0</v>
      </c>
      <c r="L99" s="14">
        <v>1</v>
      </c>
      <c r="M99" s="14">
        <v>0</v>
      </c>
      <c r="N99" s="14">
        <v>0</v>
      </c>
      <c r="O99" s="14">
        <v>2</v>
      </c>
      <c r="P99" s="24">
        <v>18</v>
      </c>
    </row>
    <row r="100" spans="1:16" ht="30.6" x14ac:dyDescent="0.3">
      <c r="A100" s="30" t="s">
        <v>490</v>
      </c>
      <c r="B100" s="30" t="s">
        <v>491</v>
      </c>
      <c r="C100" s="14">
        <v>1</v>
      </c>
      <c r="D100" s="14">
        <v>7</v>
      </c>
      <c r="E100" s="31">
        <v>-0.85714285714285698</v>
      </c>
      <c r="F100" s="14">
        <v>0</v>
      </c>
      <c r="G100" s="14">
        <v>0</v>
      </c>
      <c r="H100" s="14">
        <v>3</v>
      </c>
      <c r="I100" s="14">
        <v>12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8</v>
      </c>
    </row>
    <row r="101" spans="1:16" ht="20.399999999999999" x14ac:dyDescent="0.3">
      <c r="A101" s="30" t="s">
        <v>492</v>
      </c>
      <c r="B101" s="30" t="s">
        <v>493</v>
      </c>
      <c r="C101" s="14">
        <v>32</v>
      </c>
      <c r="D101" s="14">
        <v>55</v>
      </c>
      <c r="E101" s="31">
        <v>-0.41818181818181799</v>
      </c>
      <c r="F101" s="14">
        <v>0</v>
      </c>
      <c r="G101" s="14">
        <v>1</v>
      </c>
      <c r="H101" s="14">
        <v>18</v>
      </c>
      <c r="I101" s="14">
        <v>15</v>
      </c>
      <c r="J101" s="14">
        <v>0</v>
      </c>
      <c r="K101" s="14">
        <v>1</v>
      </c>
      <c r="L101" s="14">
        <v>0</v>
      </c>
      <c r="M101" s="14">
        <v>0</v>
      </c>
      <c r="N101" s="14">
        <v>0</v>
      </c>
      <c r="O101" s="14">
        <v>2</v>
      </c>
      <c r="P101" s="24">
        <v>18</v>
      </c>
    </row>
    <row r="102" spans="1:16" x14ac:dyDescent="0.3">
      <c r="A102" s="30" t="s">
        <v>494</v>
      </c>
      <c r="B102" s="30" t="s">
        <v>495</v>
      </c>
      <c r="C102" s="14">
        <v>6</v>
      </c>
      <c r="D102" s="14">
        <v>7</v>
      </c>
      <c r="E102" s="31">
        <v>-0.14285714285714299</v>
      </c>
      <c r="F102" s="14">
        <v>0</v>
      </c>
      <c r="G102" s="14">
        <v>0</v>
      </c>
      <c r="H102" s="14">
        <v>1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x14ac:dyDescent="0.3">
      <c r="A103" s="30" t="s">
        <v>496</v>
      </c>
      <c r="B103" s="30" t="s">
        <v>497</v>
      </c>
      <c r="C103" s="14">
        <v>17</v>
      </c>
      <c r="D103" s="14">
        <v>19</v>
      </c>
      <c r="E103" s="31">
        <v>-0.105263157894737</v>
      </c>
      <c r="F103" s="14">
        <v>0</v>
      </c>
      <c r="G103" s="14">
        <v>0</v>
      </c>
      <c r="H103" s="14">
        <v>9</v>
      </c>
      <c r="I103" s="14">
        <v>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1</v>
      </c>
    </row>
    <row r="104" spans="1:16" x14ac:dyDescent="0.3">
      <c r="A104" s="30" t="s">
        <v>498</v>
      </c>
      <c r="B104" s="30" t="s">
        <v>499</v>
      </c>
      <c r="C104" s="14">
        <v>17</v>
      </c>
      <c r="D104" s="14">
        <v>15</v>
      </c>
      <c r="E104" s="31">
        <v>0.133333333333333</v>
      </c>
      <c r="F104" s="14">
        <v>0</v>
      </c>
      <c r="G104" s="14">
        <v>0</v>
      </c>
      <c r="H104" s="14">
        <v>4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1</v>
      </c>
    </row>
    <row r="105" spans="1:16" x14ac:dyDescent="0.3">
      <c r="A105" s="30" t="s">
        <v>500</v>
      </c>
      <c r="B105" s="30" t="s">
        <v>501</v>
      </c>
      <c r="C105" s="14">
        <v>282</v>
      </c>
      <c r="D105" s="14">
        <v>283</v>
      </c>
      <c r="E105" s="31">
        <v>-3.53356890459364E-3</v>
      </c>
      <c r="F105" s="14">
        <v>0</v>
      </c>
      <c r="G105" s="14">
        <v>0</v>
      </c>
      <c r="H105" s="14">
        <v>66</v>
      </c>
      <c r="I105" s="14">
        <v>57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4">
        <v>27</v>
      </c>
    </row>
    <row r="106" spans="1:16" ht="20.399999999999999" x14ac:dyDescent="0.3">
      <c r="A106" s="30" t="s">
        <v>502</v>
      </c>
      <c r="B106" s="30" t="s">
        <v>503</v>
      </c>
      <c r="C106" s="14">
        <v>63</v>
      </c>
      <c r="D106" s="14">
        <v>64</v>
      </c>
      <c r="E106" s="31">
        <v>-1.5625E-2</v>
      </c>
      <c r="F106" s="14">
        <v>0</v>
      </c>
      <c r="G106" s="14">
        <v>0</v>
      </c>
      <c r="H106" s="14">
        <v>16</v>
      </c>
      <c r="I106" s="14">
        <v>17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4">
        <v>10</v>
      </c>
    </row>
    <row r="107" spans="1:16" ht="20.399999999999999" x14ac:dyDescent="0.3">
      <c r="A107" s="30" t="s">
        <v>504</v>
      </c>
      <c r="B107" s="30" t="s">
        <v>505</v>
      </c>
      <c r="C107" s="14">
        <v>9</v>
      </c>
      <c r="D107" s="14">
        <v>6</v>
      </c>
      <c r="E107" s="31">
        <v>0.5</v>
      </c>
      <c r="F107" s="14">
        <v>1</v>
      </c>
      <c r="G107" s="14">
        <v>0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0</v>
      </c>
    </row>
    <row r="108" spans="1:16" x14ac:dyDescent="0.3">
      <c r="A108" s="30" t="s">
        <v>506</v>
      </c>
      <c r="B108" s="30" t="s">
        <v>507</v>
      </c>
      <c r="C108" s="14">
        <v>3</v>
      </c>
      <c r="D108" s="14">
        <v>5</v>
      </c>
      <c r="E108" s="31">
        <v>-0.4</v>
      </c>
      <c r="F108" s="14">
        <v>0</v>
      </c>
      <c r="G108" s="14">
        <v>0</v>
      </c>
      <c r="H108" s="14">
        <v>9</v>
      </c>
      <c r="I108" s="14">
        <v>7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1</v>
      </c>
    </row>
    <row r="109" spans="1:16" x14ac:dyDescent="0.3">
      <c r="A109" s="30" t="s">
        <v>508</v>
      </c>
      <c r="B109" s="30" t="s">
        <v>509</v>
      </c>
      <c r="C109" s="14">
        <v>2</v>
      </c>
      <c r="D109" s="14">
        <v>0</v>
      </c>
      <c r="E109" s="31">
        <v>0</v>
      </c>
      <c r="F109" s="14">
        <v>0</v>
      </c>
      <c r="G109" s="14">
        <v>0</v>
      </c>
      <c r="H109" s="14">
        <v>2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1</v>
      </c>
    </row>
    <row r="110" spans="1:16" ht="20.399999999999999" x14ac:dyDescent="0.3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3">
      <c r="A111" s="30" t="s">
        <v>512</v>
      </c>
      <c r="B111" s="30" t="s">
        <v>513</v>
      </c>
      <c r="C111" s="14">
        <v>149</v>
      </c>
      <c r="D111" s="14">
        <v>152</v>
      </c>
      <c r="E111" s="31">
        <v>-1.9736842105263198E-2</v>
      </c>
      <c r="F111" s="14">
        <v>1</v>
      </c>
      <c r="G111" s="14">
        <v>0</v>
      </c>
      <c r="H111" s="14">
        <v>23</v>
      </c>
      <c r="I111" s="14">
        <v>21</v>
      </c>
      <c r="J111" s="14">
        <v>0</v>
      </c>
      <c r="K111" s="14">
        <v>1</v>
      </c>
      <c r="L111" s="14">
        <v>0</v>
      </c>
      <c r="M111" s="14">
        <v>0</v>
      </c>
      <c r="N111" s="14">
        <v>2</v>
      </c>
      <c r="O111" s="14">
        <v>0</v>
      </c>
      <c r="P111" s="24">
        <v>14</v>
      </c>
    </row>
    <row r="112" spans="1:16" ht="20.399999999999999" x14ac:dyDescent="0.3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x14ac:dyDescent="0.3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3">
      <c r="A114" s="30" t="s">
        <v>518</v>
      </c>
      <c r="B114" s="30" t="s">
        <v>519</v>
      </c>
      <c r="C114" s="14">
        <v>4</v>
      </c>
      <c r="D114" s="14">
        <v>1</v>
      </c>
      <c r="E114" s="31">
        <v>3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0.399999999999999" x14ac:dyDescent="0.3">
      <c r="A115" s="30" t="s">
        <v>520</v>
      </c>
      <c r="B115" s="30" t="s">
        <v>521</v>
      </c>
      <c r="C115" s="14">
        <v>1</v>
      </c>
      <c r="D115" s="14">
        <v>1</v>
      </c>
      <c r="E115" s="31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20.399999999999999" x14ac:dyDescent="0.3">
      <c r="A116" s="30" t="s">
        <v>522</v>
      </c>
      <c r="B116" s="30" t="s">
        <v>523</v>
      </c>
      <c r="C116" s="14">
        <v>2</v>
      </c>
      <c r="D116" s="14">
        <v>1</v>
      </c>
      <c r="E116" s="31">
        <v>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0.399999999999999" x14ac:dyDescent="0.3">
      <c r="A117" s="30" t="s">
        <v>524</v>
      </c>
      <c r="B117" s="30" t="s">
        <v>525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0.399999999999999" x14ac:dyDescent="0.3">
      <c r="A118" s="30" t="s">
        <v>526</v>
      </c>
      <c r="B118" s="30" t="s">
        <v>527</v>
      </c>
      <c r="C118" s="14">
        <v>0</v>
      </c>
      <c r="D118" s="14">
        <v>1</v>
      </c>
      <c r="E118" s="31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0.399999999999999" x14ac:dyDescent="0.3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3">
      <c r="A120" s="30" t="s">
        <v>530</v>
      </c>
      <c r="B120" s="30" t="s">
        <v>531</v>
      </c>
      <c r="C120" s="14">
        <v>0</v>
      </c>
      <c r="D120" s="14">
        <v>3</v>
      </c>
      <c r="E120" s="31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x14ac:dyDescent="0.3">
      <c r="A121" s="30" t="s">
        <v>532</v>
      </c>
      <c r="B121" s="30" t="s">
        <v>533</v>
      </c>
      <c r="C121" s="14">
        <v>6</v>
      </c>
      <c r="D121" s="14">
        <v>1</v>
      </c>
      <c r="E121" s="31">
        <v>5</v>
      </c>
      <c r="F121" s="14">
        <v>0</v>
      </c>
      <c r="G121" s="14">
        <v>0</v>
      </c>
      <c r="H121" s="14">
        <v>1</v>
      </c>
      <c r="I121" s="14">
        <v>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1</v>
      </c>
    </row>
    <row r="122" spans="1:16" x14ac:dyDescent="0.3">
      <c r="A122" s="30" t="s">
        <v>534</v>
      </c>
      <c r="B122" s="30" t="s">
        <v>535</v>
      </c>
      <c r="C122" s="14">
        <v>1</v>
      </c>
      <c r="D122" s="14">
        <v>0</v>
      </c>
      <c r="E122" s="31">
        <v>0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3">
      <c r="A123" s="30" t="s">
        <v>536</v>
      </c>
      <c r="B123" s="30" t="s">
        <v>537</v>
      </c>
      <c r="C123" s="14">
        <v>0</v>
      </c>
      <c r="D123" s="14">
        <v>1</v>
      </c>
      <c r="E123" s="31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x14ac:dyDescent="0.3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3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3">
      <c r="A126" s="30" t="s">
        <v>542</v>
      </c>
      <c r="B126" s="30" t="s">
        <v>543</v>
      </c>
      <c r="C126" s="14">
        <v>3</v>
      </c>
      <c r="D126" s="14">
        <v>1</v>
      </c>
      <c r="E126" s="31">
        <v>2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1</v>
      </c>
    </row>
    <row r="127" spans="1:16" ht="20.399999999999999" x14ac:dyDescent="0.3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0.399999999999999" x14ac:dyDescent="0.3">
      <c r="A128" s="30" t="s">
        <v>546</v>
      </c>
      <c r="B128" s="30" t="s">
        <v>547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0</v>
      </c>
    </row>
    <row r="129" spans="1:16" ht="20.399999999999999" x14ac:dyDescent="0.3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20.399999999999999" x14ac:dyDescent="0.3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3">
      <c r="A131" s="190" t="s">
        <v>552</v>
      </c>
      <c r="B131" s="191"/>
      <c r="C131" s="27">
        <v>2</v>
      </c>
      <c r="D131" s="27">
        <v>1</v>
      </c>
      <c r="E131" s="28">
        <v>1</v>
      </c>
      <c r="F131" s="27">
        <v>0</v>
      </c>
      <c r="G131" s="27">
        <v>0</v>
      </c>
      <c r="H131" s="27">
        <v>0</v>
      </c>
      <c r="I131" s="27">
        <v>1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9">
        <v>1</v>
      </c>
    </row>
    <row r="132" spans="1:16" x14ac:dyDescent="0.3">
      <c r="A132" s="30" t="s">
        <v>553</v>
      </c>
      <c r="B132" s="30" t="s">
        <v>554</v>
      </c>
      <c r="C132" s="14">
        <v>0</v>
      </c>
      <c r="D132" s="14">
        <v>1</v>
      </c>
      <c r="E132" s="31">
        <v>-1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0</v>
      </c>
    </row>
    <row r="133" spans="1:16" x14ac:dyDescent="0.3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3">
      <c r="A134" s="30" t="s">
        <v>557</v>
      </c>
      <c r="B134" s="30" t="s">
        <v>558</v>
      </c>
      <c r="C134" s="14">
        <v>2</v>
      </c>
      <c r="D134" s="14">
        <v>0</v>
      </c>
      <c r="E134" s="31">
        <v>0</v>
      </c>
      <c r="F134" s="14">
        <v>0</v>
      </c>
      <c r="G134" s="14">
        <v>0</v>
      </c>
      <c r="H134" s="14">
        <v>0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1</v>
      </c>
    </row>
    <row r="135" spans="1:16" x14ac:dyDescent="0.3">
      <c r="A135" s="30" t="s">
        <v>559</v>
      </c>
      <c r="B135" s="30" t="s">
        <v>560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3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3">
      <c r="A137" s="190" t="s">
        <v>563</v>
      </c>
      <c r="B137" s="191"/>
      <c r="C137" s="27">
        <v>18</v>
      </c>
      <c r="D137" s="27">
        <v>17</v>
      </c>
      <c r="E137" s="28">
        <v>5.8823529411764698E-2</v>
      </c>
      <c r="F137" s="27">
        <v>0</v>
      </c>
      <c r="G137" s="27">
        <v>0</v>
      </c>
      <c r="H137" s="27">
        <v>6</v>
      </c>
      <c r="I137" s="27">
        <v>3</v>
      </c>
      <c r="J137" s="27">
        <v>0</v>
      </c>
      <c r="K137" s="27">
        <v>0</v>
      </c>
      <c r="L137" s="27">
        <v>0</v>
      </c>
      <c r="M137" s="27">
        <v>0</v>
      </c>
      <c r="N137" s="27">
        <v>11</v>
      </c>
      <c r="O137" s="27">
        <v>0</v>
      </c>
      <c r="P137" s="29">
        <v>9</v>
      </c>
    </row>
    <row r="138" spans="1:16" ht="20.399999999999999" x14ac:dyDescent="0.3">
      <c r="A138" s="30" t="s">
        <v>564</v>
      </c>
      <c r="B138" s="30" t="s">
        <v>565</v>
      </c>
      <c r="C138" s="14">
        <v>1</v>
      </c>
      <c r="D138" s="14">
        <v>1</v>
      </c>
      <c r="E138" s="31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x14ac:dyDescent="0.3">
      <c r="A139" s="30" t="s">
        <v>566</v>
      </c>
      <c r="B139" s="30" t="s">
        <v>567</v>
      </c>
      <c r="C139" s="14">
        <v>2</v>
      </c>
      <c r="D139" s="14">
        <v>0</v>
      </c>
      <c r="E139" s="31">
        <v>0</v>
      </c>
      <c r="F139" s="14">
        <v>0</v>
      </c>
      <c r="G139" s="14">
        <v>0</v>
      </c>
      <c r="H139" s="14">
        <v>1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3">
      <c r="A140" s="30" t="s">
        <v>568</v>
      </c>
      <c r="B140" s="30" t="s">
        <v>569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1</v>
      </c>
    </row>
    <row r="141" spans="1:16" ht="20.399999999999999" x14ac:dyDescent="0.3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0.399999999999999" x14ac:dyDescent="0.3">
      <c r="A142" s="30" t="s">
        <v>572</v>
      </c>
      <c r="B142" s="30" t="s">
        <v>573</v>
      </c>
      <c r="C142" s="14">
        <v>14</v>
      </c>
      <c r="D142" s="14">
        <v>15</v>
      </c>
      <c r="E142" s="31">
        <v>-6.6666666666666693E-2</v>
      </c>
      <c r="F142" s="14">
        <v>0</v>
      </c>
      <c r="G142" s="14">
        <v>0</v>
      </c>
      <c r="H142" s="14">
        <v>5</v>
      </c>
      <c r="I142" s="14">
        <v>3</v>
      </c>
      <c r="J142" s="14">
        <v>0</v>
      </c>
      <c r="K142" s="14">
        <v>0</v>
      </c>
      <c r="L142" s="14">
        <v>0</v>
      </c>
      <c r="M142" s="14">
        <v>0</v>
      </c>
      <c r="N142" s="14">
        <v>11</v>
      </c>
      <c r="O142" s="14">
        <v>0</v>
      </c>
      <c r="P142" s="24">
        <v>6</v>
      </c>
    </row>
    <row r="143" spans="1:16" ht="20.399999999999999" x14ac:dyDescent="0.3">
      <c r="A143" s="30" t="s">
        <v>574</v>
      </c>
      <c r="B143" s="30" t="s">
        <v>575</v>
      </c>
      <c r="C143" s="14">
        <v>1</v>
      </c>
      <c r="D143" s="14">
        <v>1</v>
      </c>
      <c r="E143" s="31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2</v>
      </c>
    </row>
    <row r="144" spans="1:16" x14ac:dyDescent="0.3">
      <c r="A144" s="190" t="s">
        <v>576</v>
      </c>
      <c r="B144" s="191"/>
      <c r="C144" s="27">
        <v>2</v>
      </c>
      <c r="D144" s="27">
        <v>1</v>
      </c>
      <c r="E144" s="28">
        <v>1</v>
      </c>
      <c r="F144" s="27">
        <v>0</v>
      </c>
      <c r="G144" s="27">
        <v>0</v>
      </c>
      <c r="H144" s="27">
        <v>0</v>
      </c>
      <c r="I144" s="27">
        <v>2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1</v>
      </c>
    </row>
    <row r="145" spans="1:16" ht="20.399999999999999" x14ac:dyDescent="0.3">
      <c r="A145" s="30" t="s">
        <v>577</v>
      </c>
      <c r="B145" s="30" t="s">
        <v>578</v>
      </c>
      <c r="C145" s="14">
        <v>2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2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1</v>
      </c>
    </row>
    <row r="146" spans="1:16" ht="20.399999999999999" x14ac:dyDescent="0.3">
      <c r="A146" s="30" t="s">
        <v>579</v>
      </c>
      <c r="B146" s="30" t="s">
        <v>580</v>
      </c>
      <c r="C146" s="14">
        <v>0</v>
      </c>
      <c r="D146" s="14">
        <v>1</v>
      </c>
      <c r="E146" s="31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3">
      <c r="A147" s="190" t="s">
        <v>581</v>
      </c>
      <c r="B147" s="191"/>
      <c r="C147" s="27">
        <v>20</v>
      </c>
      <c r="D147" s="27">
        <v>18</v>
      </c>
      <c r="E147" s="28">
        <v>0.11111111111111099</v>
      </c>
      <c r="F147" s="27">
        <v>0</v>
      </c>
      <c r="G147" s="27">
        <v>0</v>
      </c>
      <c r="H147" s="27">
        <v>7</v>
      </c>
      <c r="I147" s="27">
        <v>5</v>
      </c>
      <c r="J147" s="27">
        <v>0</v>
      </c>
      <c r="K147" s="27">
        <v>0</v>
      </c>
      <c r="L147" s="27">
        <v>0</v>
      </c>
      <c r="M147" s="27">
        <v>0</v>
      </c>
      <c r="N147" s="27">
        <v>4</v>
      </c>
      <c r="O147" s="27">
        <v>0</v>
      </c>
      <c r="P147" s="29">
        <v>4</v>
      </c>
    </row>
    <row r="148" spans="1:16" ht="20.399999999999999" x14ac:dyDescent="0.3">
      <c r="A148" s="30" t="s">
        <v>582</v>
      </c>
      <c r="B148" s="30" t="s">
        <v>583</v>
      </c>
      <c r="C148" s="14">
        <v>4</v>
      </c>
      <c r="D148" s="14">
        <v>2</v>
      </c>
      <c r="E148" s="31">
        <v>1</v>
      </c>
      <c r="F148" s="14">
        <v>0</v>
      </c>
      <c r="G148" s="14">
        <v>0</v>
      </c>
      <c r="H148" s="14">
        <v>1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4">
        <v>2</v>
      </c>
    </row>
    <row r="149" spans="1:16" x14ac:dyDescent="0.3">
      <c r="A149" s="30" t="s">
        <v>584</v>
      </c>
      <c r="B149" s="30" t="s">
        <v>585</v>
      </c>
      <c r="C149" s="14">
        <v>3</v>
      </c>
      <c r="D149" s="14">
        <v>1</v>
      </c>
      <c r="E149" s="31">
        <v>2</v>
      </c>
      <c r="F149" s="14">
        <v>0</v>
      </c>
      <c r="G149" s="14">
        <v>0</v>
      </c>
      <c r="H149" s="14">
        <v>1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0.399999999999999" x14ac:dyDescent="0.3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20.399999999999999" x14ac:dyDescent="0.3">
      <c r="A151" s="30" t="s">
        <v>588</v>
      </c>
      <c r="B151" s="30" t="s">
        <v>589</v>
      </c>
      <c r="C151" s="14">
        <v>3</v>
      </c>
      <c r="D151" s="14">
        <v>4</v>
      </c>
      <c r="E151" s="31">
        <v>-0.25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4">
        <v>0</v>
      </c>
    </row>
    <row r="152" spans="1:16" ht="30.6" x14ac:dyDescent="0.3">
      <c r="A152" s="30" t="s">
        <v>590</v>
      </c>
      <c r="B152" s="30" t="s">
        <v>591</v>
      </c>
      <c r="C152" s="14">
        <v>0</v>
      </c>
      <c r="D152" s="14">
        <v>1</v>
      </c>
      <c r="E152" s="31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3">
      <c r="A153" s="30" t="s">
        <v>592</v>
      </c>
      <c r="B153" s="30" t="s">
        <v>593</v>
      </c>
      <c r="C153" s="14">
        <v>1</v>
      </c>
      <c r="D153" s="14">
        <v>1</v>
      </c>
      <c r="E153" s="31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3">
      <c r="A154" s="30" t="s">
        <v>594</v>
      </c>
      <c r="B154" s="30" t="s">
        <v>595</v>
      </c>
      <c r="C154" s="14">
        <v>1</v>
      </c>
      <c r="D154" s="14">
        <v>3</v>
      </c>
      <c r="E154" s="31">
        <v>-0.66666666666666696</v>
      </c>
      <c r="F154" s="14">
        <v>0</v>
      </c>
      <c r="G154" s="14">
        <v>0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4">
        <v>1</v>
      </c>
    </row>
    <row r="155" spans="1:16" ht="20.399999999999999" x14ac:dyDescent="0.3">
      <c r="A155" s="30" t="s">
        <v>596</v>
      </c>
      <c r="B155" s="30" t="s">
        <v>597</v>
      </c>
      <c r="C155" s="14">
        <v>8</v>
      </c>
      <c r="D155" s="14">
        <v>6</v>
      </c>
      <c r="E155" s="31">
        <v>0.33333333333333298</v>
      </c>
      <c r="F155" s="14">
        <v>0</v>
      </c>
      <c r="G155" s="14">
        <v>0</v>
      </c>
      <c r="H155" s="14">
        <v>4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4">
        <v>1</v>
      </c>
    </row>
    <row r="156" spans="1:16" x14ac:dyDescent="0.3">
      <c r="A156" s="190" t="s">
        <v>598</v>
      </c>
      <c r="B156" s="191"/>
      <c r="C156" s="27">
        <v>17</v>
      </c>
      <c r="D156" s="27">
        <v>7</v>
      </c>
      <c r="E156" s="28">
        <v>1.4285714285714299</v>
      </c>
      <c r="F156" s="27">
        <v>0</v>
      </c>
      <c r="G156" s="27">
        <v>0</v>
      </c>
      <c r="H156" s="27">
        <v>0</v>
      </c>
      <c r="I156" s="27">
        <v>1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0</v>
      </c>
    </row>
    <row r="157" spans="1:16" ht="20.399999999999999" x14ac:dyDescent="0.3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3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3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0.399999999999999" x14ac:dyDescent="0.3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0.399999999999999" x14ac:dyDescent="0.3">
      <c r="A161" s="30" t="s">
        <v>607</v>
      </c>
      <c r="B161" s="30" t="s">
        <v>608</v>
      </c>
      <c r="C161" s="14">
        <v>1</v>
      </c>
      <c r="D161" s="14">
        <v>0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3">
      <c r="A162" s="30" t="s">
        <v>609</v>
      </c>
      <c r="B162" s="30" t="s">
        <v>610</v>
      </c>
      <c r="C162" s="14">
        <v>9</v>
      </c>
      <c r="D162" s="14">
        <v>3</v>
      </c>
      <c r="E162" s="31">
        <v>2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0</v>
      </c>
    </row>
    <row r="163" spans="1:16" ht="20.399999999999999" x14ac:dyDescent="0.3">
      <c r="A163" s="30" t="s">
        <v>611</v>
      </c>
      <c r="B163" s="30" t="s">
        <v>612</v>
      </c>
      <c r="C163" s="14">
        <v>4</v>
      </c>
      <c r="D163" s="14">
        <v>0</v>
      </c>
      <c r="E163" s="31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3">
      <c r="A164" s="30" t="s">
        <v>613</v>
      </c>
      <c r="B164" s="30" t="s">
        <v>614</v>
      </c>
      <c r="C164" s="14">
        <v>1</v>
      </c>
      <c r="D164" s="14">
        <v>0</v>
      </c>
      <c r="E164" s="31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3">
      <c r="A165" s="30" t="s">
        <v>615</v>
      </c>
      <c r="B165" s="30" t="s">
        <v>616</v>
      </c>
      <c r="C165" s="14">
        <v>2</v>
      </c>
      <c r="D165" s="14">
        <v>4</v>
      </c>
      <c r="E165" s="31">
        <v>-0.5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3">
      <c r="A166" s="190" t="s">
        <v>617</v>
      </c>
      <c r="B166" s="191"/>
      <c r="C166" s="27">
        <v>62</v>
      </c>
      <c r="D166" s="27">
        <v>47</v>
      </c>
      <c r="E166" s="28">
        <v>0.319148936170213</v>
      </c>
      <c r="F166" s="27">
        <v>2</v>
      </c>
      <c r="G166" s="27">
        <v>1</v>
      </c>
      <c r="H166" s="27">
        <v>35</v>
      </c>
      <c r="I166" s="27">
        <v>19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14</v>
      </c>
      <c r="P166" s="29">
        <v>17</v>
      </c>
    </row>
    <row r="167" spans="1:16" ht="20.399999999999999" x14ac:dyDescent="0.3">
      <c r="A167" s="30" t="s">
        <v>618</v>
      </c>
      <c r="B167" s="30" t="s">
        <v>619</v>
      </c>
      <c r="C167" s="14">
        <v>25</v>
      </c>
      <c r="D167" s="14">
        <v>27</v>
      </c>
      <c r="E167" s="31">
        <v>-7.4074074074074098E-2</v>
      </c>
      <c r="F167" s="14">
        <v>0</v>
      </c>
      <c r="G167" s="14">
        <v>0</v>
      </c>
      <c r="H167" s="14">
        <v>11</v>
      </c>
      <c r="I167" s="14">
        <v>4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2</v>
      </c>
      <c r="P167" s="24">
        <v>2</v>
      </c>
    </row>
    <row r="168" spans="1:16" ht="20.399999999999999" x14ac:dyDescent="0.3">
      <c r="A168" s="30" t="s">
        <v>620</v>
      </c>
      <c r="B168" s="30" t="s">
        <v>621</v>
      </c>
      <c r="C168" s="14">
        <v>1</v>
      </c>
      <c r="D168" s="14">
        <v>0</v>
      </c>
      <c r="E168" s="31">
        <v>0</v>
      </c>
      <c r="F168" s="14">
        <v>0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3">
      <c r="A169" s="30" t="s">
        <v>622</v>
      </c>
      <c r="B169" s="30" t="s">
        <v>623</v>
      </c>
      <c r="C169" s="14">
        <v>2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0.399999999999999" x14ac:dyDescent="0.3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3">
      <c r="A171" s="30" t="s">
        <v>626</v>
      </c>
      <c r="B171" s="30" t="s">
        <v>627</v>
      </c>
      <c r="C171" s="14">
        <v>1</v>
      </c>
      <c r="D171" s="14">
        <v>1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0.399999999999999" x14ac:dyDescent="0.3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0.399999999999999" x14ac:dyDescent="0.3">
      <c r="A173" s="30" t="s">
        <v>630</v>
      </c>
      <c r="B173" s="30" t="s">
        <v>631</v>
      </c>
      <c r="C173" s="14">
        <v>16</v>
      </c>
      <c r="D173" s="14">
        <v>10</v>
      </c>
      <c r="E173" s="31">
        <v>0.6</v>
      </c>
      <c r="F173" s="14">
        <v>1</v>
      </c>
      <c r="G173" s="14">
        <v>0</v>
      </c>
      <c r="H173" s="14">
        <v>10</v>
      </c>
      <c r="I173" s="14">
        <v>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12</v>
      </c>
      <c r="P173" s="24">
        <v>5</v>
      </c>
    </row>
    <row r="174" spans="1:16" ht="20.399999999999999" x14ac:dyDescent="0.3">
      <c r="A174" s="30" t="s">
        <v>632</v>
      </c>
      <c r="B174" s="30" t="s">
        <v>633</v>
      </c>
      <c r="C174" s="14">
        <v>13</v>
      </c>
      <c r="D174" s="14">
        <v>3</v>
      </c>
      <c r="E174" s="31">
        <v>3.3333333333333299</v>
      </c>
      <c r="F174" s="14">
        <v>1</v>
      </c>
      <c r="G174" s="14">
        <v>1</v>
      </c>
      <c r="H174" s="14">
        <v>9</v>
      </c>
      <c r="I174" s="14">
        <v>9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4">
        <v>8</v>
      </c>
    </row>
    <row r="175" spans="1:16" x14ac:dyDescent="0.3">
      <c r="A175" s="30" t="s">
        <v>634</v>
      </c>
      <c r="B175" s="30" t="s">
        <v>635</v>
      </c>
      <c r="C175" s="14">
        <v>4</v>
      </c>
      <c r="D175" s="14">
        <v>5</v>
      </c>
      <c r="E175" s="31">
        <v>-0.2</v>
      </c>
      <c r="F175" s="14">
        <v>0</v>
      </c>
      <c r="G175" s="14">
        <v>0</v>
      </c>
      <c r="H175" s="14">
        <v>4</v>
      </c>
      <c r="I175" s="14">
        <v>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2</v>
      </c>
    </row>
    <row r="176" spans="1:16" ht="20.399999999999999" x14ac:dyDescent="0.3">
      <c r="A176" s="30" t="s">
        <v>636</v>
      </c>
      <c r="B176" s="30" t="s">
        <v>637</v>
      </c>
      <c r="C176" s="14">
        <v>0</v>
      </c>
      <c r="D176" s="14">
        <v>1</v>
      </c>
      <c r="E176" s="31">
        <v>-1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3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3">
      <c r="A178" s="190" t="s">
        <v>640</v>
      </c>
      <c r="B178" s="191"/>
      <c r="C178" s="27">
        <v>156</v>
      </c>
      <c r="D178" s="27">
        <v>164</v>
      </c>
      <c r="E178" s="28">
        <v>-4.8780487804878002E-2</v>
      </c>
      <c r="F178" s="27">
        <v>265</v>
      </c>
      <c r="G178" s="27">
        <v>222</v>
      </c>
      <c r="H178" s="27">
        <v>76</v>
      </c>
      <c r="I178" s="27">
        <v>77</v>
      </c>
      <c r="J178" s="27">
        <v>0</v>
      </c>
      <c r="K178" s="27">
        <v>0</v>
      </c>
      <c r="L178" s="27">
        <v>0</v>
      </c>
      <c r="M178" s="27">
        <v>0</v>
      </c>
      <c r="N178" s="27">
        <v>12</v>
      </c>
      <c r="O178" s="27">
        <v>0</v>
      </c>
      <c r="P178" s="29">
        <v>331</v>
      </c>
    </row>
    <row r="179" spans="1:16" ht="20.399999999999999" x14ac:dyDescent="0.3">
      <c r="A179" s="30" t="s">
        <v>641</v>
      </c>
      <c r="B179" s="30" t="s">
        <v>642</v>
      </c>
      <c r="C179" s="14">
        <v>6</v>
      </c>
      <c r="D179" s="14">
        <v>5</v>
      </c>
      <c r="E179" s="31">
        <v>0.2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2</v>
      </c>
    </row>
    <row r="180" spans="1:16" ht="20.399999999999999" x14ac:dyDescent="0.3">
      <c r="A180" s="30" t="s">
        <v>643</v>
      </c>
      <c r="B180" s="30" t="s">
        <v>644</v>
      </c>
      <c r="C180" s="14">
        <v>94</v>
      </c>
      <c r="D180" s="14">
        <v>106</v>
      </c>
      <c r="E180" s="31">
        <v>-0.113207547169811</v>
      </c>
      <c r="F180" s="14">
        <v>173</v>
      </c>
      <c r="G180" s="14">
        <v>154</v>
      </c>
      <c r="H180" s="14">
        <v>46</v>
      </c>
      <c r="I180" s="14">
        <v>53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24">
        <v>218</v>
      </c>
    </row>
    <row r="181" spans="1:16" x14ac:dyDescent="0.3">
      <c r="A181" s="30" t="s">
        <v>645</v>
      </c>
      <c r="B181" s="30" t="s">
        <v>646</v>
      </c>
      <c r="C181" s="14">
        <v>3</v>
      </c>
      <c r="D181" s="14">
        <v>6</v>
      </c>
      <c r="E181" s="31">
        <v>-0.5</v>
      </c>
      <c r="F181" s="14">
        <v>2</v>
      </c>
      <c r="G181" s="14">
        <v>1</v>
      </c>
      <c r="H181" s="14">
        <v>3</v>
      </c>
      <c r="I181" s="14">
        <v>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4</v>
      </c>
    </row>
    <row r="182" spans="1:16" ht="20.399999999999999" x14ac:dyDescent="0.3">
      <c r="A182" s="30" t="s">
        <v>647</v>
      </c>
      <c r="B182" s="30" t="s">
        <v>648</v>
      </c>
      <c r="C182" s="14">
        <v>1</v>
      </c>
      <c r="D182" s="14">
        <v>0</v>
      </c>
      <c r="E182" s="31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0.399999999999999" x14ac:dyDescent="0.3">
      <c r="A183" s="30" t="s">
        <v>649</v>
      </c>
      <c r="B183" s="30" t="s">
        <v>650</v>
      </c>
      <c r="C183" s="14">
        <v>6</v>
      </c>
      <c r="D183" s="14">
        <v>5</v>
      </c>
      <c r="E183" s="31">
        <v>0.2</v>
      </c>
      <c r="F183" s="14">
        <v>3</v>
      </c>
      <c r="G183" s="14">
        <v>2</v>
      </c>
      <c r="H183" s="14">
        <v>2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7</v>
      </c>
    </row>
    <row r="184" spans="1:16" ht="20.399999999999999" x14ac:dyDescent="0.3">
      <c r="A184" s="30" t="s">
        <v>651</v>
      </c>
      <c r="B184" s="30" t="s">
        <v>652</v>
      </c>
      <c r="C184" s="14">
        <v>45</v>
      </c>
      <c r="D184" s="14">
        <v>40</v>
      </c>
      <c r="E184" s="31">
        <v>0.125</v>
      </c>
      <c r="F184" s="14">
        <v>86</v>
      </c>
      <c r="G184" s="14">
        <v>64</v>
      </c>
      <c r="H184" s="14">
        <v>25</v>
      </c>
      <c r="I184" s="14">
        <v>23</v>
      </c>
      <c r="J184" s="14">
        <v>0</v>
      </c>
      <c r="K184" s="14">
        <v>0</v>
      </c>
      <c r="L184" s="14">
        <v>0</v>
      </c>
      <c r="M184" s="14">
        <v>0</v>
      </c>
      <c r="N184" s="14">
        <v>11</v>
      </c>
      <c r="O184" s="14">
        <v>0</v>
      </c>
      <c r="P184" s="24">
        <v>100</v>
      </c>
    </row>
    <row r="185" spans="1:16" ht="20.399999999999999" x14ac:dyDescent="0.3">
      <c r="A185" s="30" t="s">
        <v>653</v>
      </c>
      <c r="B185" s="30" t="s">
        <v>654</v>
      </c>
      <c r="C185" s="14">
        <v>1</v>
      </c>
      <c r="D185" s="14">
        <v>2</v>
      </c>
      <c r="E185" s="31">
        <v>-0.5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3">
      <c r="A186" s="190" t="s">
        <v>655</v>
      </c>
      <c r="B186" s="191"/>
      <c r="C186" s="27">
        <v>54</v>
      </c>
      <c r="D186" s="27">
        <v>33</v>
      </c>
      <c r="E186" s="28">
        <v>0.63636363636363602</v>
      </c>
      <c r="F186" s="27">
        <v>2</v>
      </c>
      <c r="G186" s="27">
        <v>1</v>
      </c>
      <c r="H186" s="27">
        <v>18</v>
      </c>
      <c r="I186" s="27">
        <v>13</v>
      </c>
      <c r="J186" s="27">
        <v>0</v>
      </c>
      <c r="K186" s="27">
        <v>0</v>
      </c>
      <c r="L186" s="27">
        <v>0</v>
      </c>
      <c r="M186" s="27">
        <v>0</v>
      </c>
      <c r="N186" s="27">
        <v>5</v>
      </c>
      <c r="O186" s="27">
        <v>0</v>
      </c>
      <c r="P186" s="29">
        <v>14</v>
      </c>
    </row>
    <row r="187" spans="1:16" x14ac:dyDescent="0.3">
      <c r="A187" s="30" t="s">
        <v>656</v>
      </c>
      <c r="B187" s="30" t="s">
        <v>657</v>
      </c>
      <c r="C187" s="14">
        <v>1</v>
      </c>
      <c r="D187" s="14">
        <v>1</v>
      </c>
      <c r="E187" s="31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0.399999999999999" x14ac:dyDescent="0.3">
      <c r="A188" s="30" t="s">
        <v>658</v>
      </c>
      <c r="B188" s="30" t="s">
        <v>659</v>
      </c>
      <c r="C188" s="14">
        <v>1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0.399999999999999" x14ac:dyDescent="0.3">
      <c r="A189" s="30" t="s">
        <v>660</v>
      </c>
      <c r="B189" s="30" t="s">
        <v>661</v>
      </c>
      <c r="C189" s="14">
        <v>15</v>
      </c>
      <c r="D189" s="14">
        <v>10</v>
      </c>
      <c r="E189" s="31">
        <v>0.5</v>
      </c>
      <c r="F189" s="14">
        <v>0</v>
      </c>
      <c r="G189" s="14">
        <v>1</v>
      </c>
      <c r="H189" s="14">
        <v>7</v>
      </c>
      <c r="I189" s="14">
        <v>5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4">
        <v>7</v>
      </c>
    </row>
    <row r="190" spans="1:16" ht="20.399999999999999" x14ac:dyDescent="0.3">
      <c r="A190" s="30" t="s">
        <v>662</v>
      </c>
      <c r="B190" s="30" t="s">
        <v>663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0.6" x14ac:dyDescent="0.3">
      <c r="A191" s="30" t="s">
        <v>664</v>
      </c>
      <c r="B191" s="30" t="s">
        <v>665</v>
      </c>
      <c r="C191" s="14">
        <v>8</v>
      </c>
      <c r="D191" s="14">
        <v>1</v>
      </c>
      <c r="E191" s="31">
        <v>7</v>
      </c>
      <c r="F191" s="14">
        <v>0</v>
      </c>
      <c r="G191" s="14">
        <v>0</v>
      </c>
      <c r="H191" s="14">
        <v>2</v>
      </c>
      <c r="I191" s="14">
        <v>4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4">
        <v>3</v>
      </c>
    </row>
    <row r="192" spans="1:16" ht="20.399999999999999" x14ac:dyDescent="0.3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0.399999999999999" x14ac:dyDescent="0.3">
      <c r="A193" s="30" t="s">
        <v>668</v>
      </c>
      <c r="B193" s="30" t="s">
        <v>669</v>
      </c>
      <c r="C193" s="14">
        <v>1</v>
      </c>
      <c r="D193" s="14">
        <v>5</v>
      </c>
      <c r="E193" s="31">
        <v>-0.8</v>
      </c>
      <c r="F193" s="14">
        <v>0</v>
      </c>
      <c r="G193" s="14">
        <v>0</v>
      </c>
      <c r="H193" s="14">
        <v>1</v>
      </c>
      <c r="I193" s="14">
        <v>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3</v>
      </c>
    </row>
    <row r="194" spans="1:16" x14ac:dyDescent="0.3">
      <c r="A194" s="30" t="s">
        <v>670</v>
      </c>
      <c r="B194" s="30" t="s">
        <v>671</v>
      </c>
      <c r="C194" s="14">
        <v>1</v>
      </c>
      <c r="D194" s="14">
        <v>0</v>
      </c>
      <c r="E194" s="31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0.399999999999999" x14ac:dyDescent="0.3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0.399999999999999" x14ac:dyDescent="0.3">
      <c r="A196" s="30" t="s">
        <v>674</v>
      </c>
      <c r="B196" s="30" t="s">
        <v>675</v>
      </c>
      <c r="C196" s="14">
        <v>0</v>
      </c>
      <c r="D196" s="14">
        <v>0</v>
      </c>
      <c r="E196" s="31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3">
      <c r="A197" s="30" t="s">
        <v>676</v>
      </c>
      <c r="B197" s="30" t="s">
        <v>677</v>
      </c>
      <c r="C197" s="14">
        <v>26</v>
      </c>
      <c r="D197" s="14">
        <v>16</v>
      </c>
      <c r="E197" s="31">
        <v>0.625</v>
      </c>
      <c r="F197" s="14">
        <v>2</v>
      </c>
      <c r="G197" s="14">
        <v>0</v>
      </c>
      <c r="H197" s="14">
        <v>8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0.399999999999999" x14ac:dyDescent="0.3">
      <c r="A198" s="30" t="s">
        <v>678</v>
      </c>
      <c r="B198" s="30" t="s">
        <v>679</v>
      </c>
      <c r="C198" s="14">
        <v>0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3">
      <c r="A199" s="30" t="s">
        <v>680</v>
      </c>
      <c r="B199" s="30" t="s">
        <v>681</v>
      </c>
      <c r="C199" s="14">
        <v>1</v>
      </c>
      <c r="D199" s="14">
        <v>0</v>
      </c>
      <c r="E199" s="31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4">
        <v>0</v>
      </c>
    </row>
    <row r="200" spans="1:16" ht="20.399999999999999" x14ac:dyDescent="0.3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3">
      <c r="A201" s="190" t="s">
        <v>684</v>
      </c>
      <c r="B201" s="191"/>
      <c r="C201" s="27">
        <v>13</v>
      </c>
      <c r="D201" s="27">
        <v>7</v>
      </c>
      <c r="E201" s="28">
        <v>0.85714285714285698</v>
      </c>
      <c r="F201" s="27">
        <v>0</v>
      </c>
      <c r="G201" s="27">
        <v>1</v>
      </c>
      <c r="H201" s="27">
        <v>5</v>
      </c>
      <c r="I201" s="27">
        <v>4</v>
      </c>
      <c r="J201" s="27">
        <v>0</v>
      </c>
      <c r="K201" s="27">
        <v>0</v>
      </c>
      <c r="L201" s="27">
        <v>0</v>
      </c>
      <c r="M201" s="27">
        <v>0</v>
      </c>
      <c r="N201" s="27">
        <v>10</v>
      </c>
      <c r="O201" s="27">
        <v>0</v>
      </c>
      <c r="P201" s="29">
        <v>3</v>
      </c>
    </row>
    <row r="202" spans="1:16" x14ac:dyDescent="0.3">
      <c r="A202" s="30" t="s">
        <v>685</v>
      </c>
      <c r="B202" s="30" t="s">
        <v>686</v>
      </c>
      <c r="C202" s="14">
        <v>9</v>
      </c>
      <c r="D202" s="14">
        <v>2</v>
      </c>
      <c r="E202" s="31">
        <v>3.5</v>
      </c>
      <c r="F202" s="14">
        <v>0</v>
      </c>
      <c r="G202" s="14">
        <v>0</v>
      </c>
      <c r="H202" s="14">
        <v>1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9</v>
      </c>
      <c r="O202" s="14">
        <v>0</v>
      </c>
      <c r="P202" s="24">
        <v>0</v>
      </c>
    </row>
    <row r="203" spans="1:16" x14ac:dyDescent="0.3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3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0.399999999999999" x14ac:dyDescent="0.3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0.399999999999999" x14ac:dyDescent="0.3">
      <c r="A206" s="30" t="s">
        <v>693</v>
      </c>
      <c r="B206" s="30" t="s">
        <v>694</v>
      </c>
      <c r="C206" s="14">
        <v>3</v>
      </c>
      <c r="D206" s="14">
        <v>3</v>
      </c>
      <c r="E206" s="31">
        <v>0</v>
      </c>
      <c r="F206" s="14">
        <v>0</v>
      </c>
      <c r="G206" s="14">
        <v>1</v>
      </c>
      <c r="H206" s="14">
        <v>4</v>
      </c>
      <c r="I206" s="14">
        <v>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3</v>
      </c>
    </row>
    <row r="207" spans="1:16" ht="20.399999999999999" x14ac:dyDescent="0.3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0.399999999999999" x14ac:dyDescent="0.3">
      <c r="A208" s="30" t="s">
        <v>697</v>
      </c>
      <c r="B208" s="30" t="s">
        <v>698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0.399999999999999" x14ac:dyDescent="0.3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0.399999999999999" x14ac:dyDescent="0.3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0.399999999999999" x14ac:dyDescent="0.3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3">
      <c r="A212" s="30" t="s">
        <v>705</v>
      </c>
      <c r="B212" s="30" t="s">
        <v>706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3">
      <c r="A213" s="30" t="s">
        <v>707</v>
      </c>
      <c r="B213" s="30" t="s">
        <v>708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3">
      <c r="A214" s="30" t="s">
        <v>709</v>
      </c>
      <c r="B214" s="30" t="s">
        <v>710</v>
      </c>
      <c r="C214" s="14">
        <v>1</v>
      </c>
      <c r="D214" s="14">
        <v>0</v>
      </c>
      <c r="E214" s="31">
        <v>0</v>
      </c>
      <c r="F214" s="14">
        <v>0</v>
      </c>
      <c r="G214" s="14">
        <v>0</v>
      </c>
      <c r="H214" s="14">
        <v>0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4">
        <v>0</v>
      </c>
    </row>
    <row r="215" spans="1:16" ht="20.399999999999999" x14ac:dyDescent="0.3">
      <c r="A215" s="30" t="s">
        <v>711</v>
      </c>
      <c r="B215" s="30" t="s">
        <v>712</v>
      </c>
      <c r="C215" s="14">
        <v>0</v>
      </c>
      <c r="D215" s="14">
        <v>2</v>
      </c>
      <c r="E215" s="31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3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0.399999999999999" x14ac:dyDescent="0.3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0.6" x14ac:dyDescent="0.3">
      <c r="A218" s="30" t="s">
        <v>717</v>
      </c>
      <c r="B218" s="30" t="s">
        <v>718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0.399999999999999" x14ac:dyDescent="0.3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0.6" x14ac:dyDescent="0.3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30.6" x14ac:dyDescent="0.3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30.6" x14ac:dyDescent="0.3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3">
      <c r="A223" s="190" t="s">
        <v>727</v>
      </c>
      <c r="B223" s="191"/>
      <c r="C223" s="27">
        <v>195</v>
      </c>
      <c r="D223" s="27">
        <v>128</v>
      </c>
      <c r="E223" s="28">
        <v>0.5234375</v>
      </c>
      <c r="F223" s="27">
        <v>53</v>
      </c>
      <c r="G223" s="27">
        <v>39</v>
      </c>
      <c r="H223" s="27">
        <v>80</v>
      </c>
      <c r="I223" s="27">
        <v>69</v>
      </c>
      <c r="J223" s="27">
        <v>0</v>
      </c>
      <c r="K223" s="27">
        <v>0</v>
      </c>
      <c r="L223" s="27">
        <v>0</v>
      </c>
      <c r="M223" s="27">
        <v>0</v>
      </c>
      <c r="N223" s="27">
        <v>3</v>
      </c>
      <c r="O223" s="27">
        <v>2</v>
      </c>
      <c r="P223" s="29">
        <v>82</v>
      </c>
    </row>
    <row r="224" spans="1:16" x14ac:dyDescent="0.3">
      <c r="A224" s="30" t="s">
        <v>728</v>
      </c>
      <c r="B224" s="30" t="s">
        <v>729</v>
      </c>
      <c r="C224" s="14">
        <v>0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0.399999999999999" x14ac:dyDescent="0.3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x14ac:dyDescent="0.3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0.399999999999999" x14ac:dyDescent="0.3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20.399999999999999" x14ac:dyDescent="0.3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3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0.399999999999999" x14ac:dyDescent="0.3">
      <c r="A230" s="30" t="s">
        <v>740</v>
      </c>
      <c r="B230" s="30" t="s">
        <v>741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3">
      <c r="A231" s="30" t="s">
        <v>742</v>
      </c>
      <c r="B231" s="30" t="s">
        <v>743</v>
      </c>
      <c r="C231" s="14">
        <v>5</v>
      </c>
      <c r="D231" s="14">
        <v>5</v>
      </c>
      <c r="E231" s="31">
        <v>0</v>
      </c>
      <c r="F231" s="14">
        <v>0</v>
      </c>
      <c r="G231" s="14">
        <v>0</v>
      </c>
      <c r="H231" s="14">
        <v>1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0</v>
      </c>
    </row>
    <row r="232" spans="1:16" x14ac:dyDescent="0.3">
      <c r="A232" s="30" t="s">
        <v>744</v>
      </c>
      <c r="B232" s="30" t="s">
        <v>745</v>
      </c>
      <c r="C232" s="14">
        <v>6</v>
      </c>
      <c r="D232" s="14">
        <v>6</v>
      </c>
      <c r="E232" s="31">
        <v>0</v>
      </c>
      <c r="F232" s="14">
        <v>0</v>
      </c>
      <c r="G232" s="14">
        <v>0</v>
      </c>
      <c r="H232" s="14">
        <v>6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1</v>
      </c>
    </row>
    <row r="233" spans="1:16" x14ac:dyDescent="0.3">
      <c r="A233" s="30" t="s">
        <v>746</v>
      </c>
      <c r="B233" s="30" t="s">
        <v>747</v>
      </c>
      <c r="C233" s="14">
        <v>11</v>
      </c>
      <c r="D233" s="14">
        <v>4</v>
      </c>
      <c r="E233" s="31">
        <v>1.75</v>
      </c>
      <c r="F233" s="14">
        <v>0</v>
      </c>
      <c r="G233" s="14">
        <v>0</v>
      </c>
      <c r="H233" s="14">
        <v>3</v>
      </c>
      <c r="I233" s="14">
        <v>5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2</v>
      </c>
    </row>
    <row r="234" spans="1:16" ht="20.399999999999999" x14ac:dyDescent="0.3">
      <c r="A234" s="30" t="s">
        <v>748</v>
      </c>
      <c r="B234" s="30" t="s">
        <v>749</v>
      </c>
      <c r="C234" s="14">
        <v>1</v>
      </c>
      <c r="D234" s="14">
        <v>5</v>
      </c>
      <c r="E234" s="31">
        <v>-0.8</v>
      </c>
      <c r="F234" s="14">
        <v>0</v>
      </c>
      <c r="G234" s="14">
        <v>0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3</v>
      </c>
    </row>
    <row r="235" spans="1:16" ht="20.399999999999999" x14ac:dyDescent="0.3">
      <c r="A235" s="30" t="s">
        <v>750</v>
      </c>
      <c r="B235" s="30" t="s">
        <v>751</v>
      </c>
      <c r="C235" s="14">
        <v>1</v>
      </c>
      <c r="D235" s="14">
        <v>0</v>
      </c>
      <c r="E235" s="31">
        <v>0</v>
      </c>
      <c r="F235" s="14">
        <v>0</v>
      </c>
      <c r="G235" s="14">
        <v>0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0</v>
      </c>
    </row>
    <row r="236" spans="1:16" x14ac:dyDescent="0.3">
      <c r="A236" s="30" t="s">
        <v>752</v>
      </c>
      <c r="B236" s="30" t="s">
        <v>753</v>
      </c>
      <c r="C236" s="14">
        <v>0</v>
      </c>
      <c r="D236" s="14">
        <v>0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0.399999999999999" x14ac:dyDescent="0.3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0.6" x14ac:dyDescent="0.3">
      <c r="A238" s="30" t="s">
        <v>756</v>
      </c>
      <c r="B238" s="30" t="s">
        <v>757</v>
      </c>
      <c r="C238" s="14">
        <v>171</v>
      </c>
      <c r="D238" s="14">
        <v>108</v>
      </c>
      <c r="E238" s="31">
        <v>0.58333333333333304</v>
      </c>
      <c r="F238" s="14">
        <v>53</v>
      </c>
      <c r="G238" s="14">
        <v>39</v>
      </c>
      <c r="H238" s="14">
        <v>69</v>
      </c>
      <c r="I238" s="14">
        <v>57</v>
      </c>
      <c r="J238" s="14">
        <v>0</v>
      </c>
      <c r="K238" s="14">
        <v>0</v>
      </c>
      <c r="L238" s="14">
        <v>0</v>
      </c>
      <c r="M238" s="14">
        <v>0</v>
      </c>
      <c r="N238" s="14">
        <v>2</v>
      </c>
      <c r="O238" s="14">
        <v>2</v>
      </c>
      <c r="P238" s="24">
        <v>76</v>
      </c>
    </row>
    <row r="239" spans="1:16" x14ac:dyDescent="0.3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0.399999999999999" x14ac:dyDescent="0.3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30.6" x14ac:dyDescent="0.3">
      <c r="A241" s="30" t="s">
        <v>762</v>
      </c>
      <c r="B241" s="30" t="s">
        <v>763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30.6" x14ac:dyDescent="0.3">
      <c r="A242" s="30" t="s">
        <v>764</v>
      </c>
      <c r="B242" s="30" t="s">
        <v>765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0.6" x14ac:dyDescent="0.3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3">
      <c r="A244" s="190" t="s">
        <v>768</v>
      </c>
      <c r="B244" s="191"/>
      <c r="C244" s="27">
        <v>1</v>
      </c>
      <c r="D244" s="27">
        <v>1</v>
      </c>
      <c r="E244" s="28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0</v>
      </c>
    </row>
    <row r="245" spans="1:16" x14ac:dyDescent="0.3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3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0.399999999999999" x14ac:dyDescent="0.3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3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3">
      <c r="A249" s="30" t="s">
        <v>777</v>
      </c>
      <c r="B249" s="30" t="s">
        <v>778</v>
      </c>
      <c r="C249" s="14">
        <v>0</v>
      </c>
      <c r="D249" s="14">
        <v>1</v>
      </c>
      <c r="E249" s="31">
        <v>-1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x14ac:dyDescent="0.3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0.399999999999999" x14ac:dyDescent="0.3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3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0.399999999999999" x14ac:dyDescent="0.3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x14ac:dyDescent="0.3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0.399999999999999" x14ac:dyDescent="0.3">
      <c r="A255" s="30" t="s">
        <v>789</v>
      </c>
      <c r="B255" s="30" t="s">
        <v>790</v>
      </c>
      <c r="C255" s="14">
        <v>1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3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20.399999999999999" x14ac:dyDescent="0.3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0.399999999999999" x14ac:dyDescent="0.3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20.399999999999999" x14ac:dyDescent="0.3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0.399999999999999" x14ac:dyDescent="0.3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0.6" x14ac:dyDescent="0.3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0.6" x14ac:dyDescent="0.3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0.6" x14ac:dyDescent="0.3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0.399999999999999" x14ac:dyDescent="0.3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3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20.399999999999999" x14ac:dyDescent="0.3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0.399999999999999" x14ac:dyDescent="0.3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3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0.6" x14ac:dyDescent="0.3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0.399999999999999" x14ac:dyDescent="0.3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3">
      <c r="A271" s="190" t="s">
        <v>821</v>
      </c>
      <c r="B271" s="191"/>
      <c r="C271" s="27">
        <v>31</v>
      </c>
      <c r="D271" s="27">
        <v>49</v>
      </c>
      <c r="E271" s="28">
        <v>-0.36734693877551</v>
      </c>
      <c r="F271" s="27">
        <v>3</v>
      </c>
      <c r="G271" s="27">
        <v>0</v>
      </c>
      <c r="H271" s="27">
        <v>28</v>
      </c>
      <c r="I271" s="27">
        <v>26</v>
      </c>
      <c r="J271" s="27">
        <v>0</v>
      </c>
      <c r="K271" s="27">
        <v>0</v>
      </c>
      <c r="L271" s="27">
        <v>0</v>
      </c>
      <c r="M271" s="27">
        <v>0</v>
      </c>
      <c r="N271" s="27">
        <v>1</v>
      </c>
      <c r="O271" s="27">
        <v>0</v>
      </c>
      <c r="P271" s="29">
        <v>16</v>
      </c>
    </row>
    <row r="272" spans="1:16" x14ac:dyDescent="0.3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3">
      <c r="A273" s="30" t="s">
        <v>824</v>
      </c>
      <c r="B273" s="30" t="s">
        <v>825</v>
      </c>
      <c r="C273" s="14">
        <v>10</v>
      </c>
      <c r="D273" s="14">
        <v>13</v>
      </c>
      <c r="E273" s="31">
        <v>-0.230769230769231</v>
      </c>
      <c r="F273" s="14">
        <v>2</v>
      </c>
      <c r="G273" s="14">
        <v>0</v>
      </c>
      <c r="H273" s="14">
        <v>9</v>
      </c>
      <c r="I273" s="14">
        <v>15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0</v>
      </c>
      <c r="P273" s="24">
        <v>12</v>
      </c>
    </row>
    <row r="274" spans="1:16" ht="30.6" x14ac:dyDescent="0.3">
      <c r="A274" s="30" t="s">
        <v>826</v>
      </c>
      <c r="B274" s="30" t="s">
        <v>827</v>
      </c>
      <c r="C274" s="14">
        <v>19</v>
      </c>
      <c r="D274" s="14">
        <v>29</v>
      </c>
      <c r="E274" s="31">
        <v>-0.34482758620689602</v>
      </c>
      <c r="F274" s="14">
        <v>1</v>
      </c>
      <c r="G274" s="14">
        <v>0</v>
      </c>
      <c r="H274" s="14">
        <v>17</v>
      </c>
      <c r="I274" s="14">
        <v>9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4</v>
      </c>
    </row>
    <row r="275" spans="1:16" ht="20.399999999999999" x14ac:dyDescent="0.3">
      <c r="A275" s="30" t="s">
        <v>828</v>
      </c>
      <c r="B275" s="30" t="s">
        <v>829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0</v>
      </c>
    </row>
    <row r="276" spans="1:16" x14ac:dyDescent="0.3">
      <c r="A276" s="30" t="s">
        <v>830</v>
      </c>
      <c r="B276" s="30" t="s">
        <v>831</v>
      </c>
      <c r="C276" s="14">
        <v>0</v>
      </c>
      <c r="D276" s="14">
        <v>3</v>
      </c>
      <c r="E276" s="31">
        <v>-1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x14ac:dyDescent="0.3">
      <c r="A277" s="30" t="s">
        <v>832</v>
      </c>
      <c r="B277" s="30" t="s">
        <v>833</v>
      </c>
      <c r="C277" s="14">
        <v>1</v>
      </c>
      <c r="D277" s="14">
        <v>2</v>
      </c>
      <c r="E277" s="31">
        <v>-0.5</v>
      </c>
      <c r="F277" s="14">
        <v>0</v>
      </c>
      <c r="G277" s="14">
        <v>0</v>
      </c>
      <c r="H277" s="14">
        <v>1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0</v>
      </c>
    </row>
    <row r="278" spans="1:16" ht="20.399999999999999" x14ac:dyDescent="0.3">
      <c r="A278" s="30" t="s">
        <v>834</v>
      </c>
      <c r="B278" s="30" t="s">
        <v>835</v>
      </c>
      <c r="C278" s="14">
        <v>1</v>
      </c>
      <c r="D278" s="14">
        <v>2</v>
      </c>
      <c r="E278" s="31">
        <v>-0.5</v>
      </c>
      <c r="F278" s="14">
        <v>0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0</v>
      </c>
    </row>
    <row r="279" spans="1:16" x14ac:dyDescent="0.3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0.399999999999999" x14ac:dyDescent="0.3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x14ac:dyDescent="0.3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0.399999999999999" x14ac:dyDescent="0.3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0.6" x14ac:dyDescent="0.3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3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0.399999999999999" x14ac:dyDescent="0.3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3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20.399999999999999" x14ac:dyDescent="0.3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3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0.399999999999999" x14ac:dyDescent="0.3">
      <c r="A289" s="30" t="s">
        <v>856</v>
      </c>
      <c r="B289" s="30" t="s">
        <v>857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0.399999999999999" x14ac:dyDescent="0.3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0.399999999999999" x14ac:dyDescent="0.3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0.399999999999999" x14ac:dyDescent="0.3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3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20.399999999999999" x14ac:dyDescent="0.3">
      <c r="A294" s="30" t="s">
        <v>866</v>
      </c>
      <c r="B294" s="30" t="s">
        <v>867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x14ac:dyDescent="0.3">
      <c r="A295" s="30" t="s">
        <v>868</v>
      </c>
      <c r="B295" s="30" t="s">
        <v>869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0.399999999999999" x14ac:dyDescent="0.3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3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3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0.399999999999999" x14ac:dyDescent="0.3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0.399999999999999" x14ac:dyDescent="0.3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3">
      <c r="A301" s="190" t="s">
        <v>880</v>
      </c>
      <c r="B301" s="191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3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0.399999999999999" x14ac:dyDescent="0.3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0.6" x14ac:dyDescent="0.3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3">
      <c r="A305" s="190" t="s">
        <v>887</v>
      </c>
      <c r="B305" s="191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3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3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3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0.399999999999999" x14ac:dyDescent="0.3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0.399999999999999" x14ac:dyDescent="0.3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3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3">
      <c r="A312" s="190" t="s">
        <v>900</v>
      </c>
      <c r="B312" s="191"/>
      <c r="C312" s="27">
        <v>0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3">
      <c r="A313" s="30" t="s">
        <v>901</v>
      </c>
      <c r="B313" s="30" t="s">
        <v>902</v>
      </c>
      <c r="C313" s="14">
        <v>0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20.399999999999999" x14ac:dyDescent="0.3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0.399999999999999" x14ac:dyDescent="0.3">
      <c r="A315" s="30" t="s">
        <v>905</v>
      </c>
      <c r="B315" s="30" t="s">
        <v>906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0.6" x14ac:dyDescent="0.3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3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3">
      <c r="A318" s="190" t="s">
        <v>911</v>
      </c>
      <c r="B318" s="191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3">
      <c r="A319" s="30" t="s">
        <v>912</v>
      </c>
      <c r="B319" s="30" t="s">
        <v>913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3">
      <c r="A320" s="190" t="s">
        <v>914</v>
      </c>
      <c r="B320" s="191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0.399999999999999" x14ac:dyDescent="0.3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0.399999999999999" x14ac:dyDescent="0.3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3">
      <c r="A323" s="190" t="s">
        <v>919</v>
      </c>
      <c r="B323" s="191"/>
      <c r="C323" s="27">
        <v>1281</v>
      </c>
      <c r="D323" s="27">
        <v>1118</v>
      </c>
      <c r="E323" s="28">
        <v>0.14579606440071599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2</v>
      </c>
      <c r="O323" s="27">
        <v>0</v>
      </c>
      <c r="P323" s="29">
        <v>0</v>
      </c>
    </row>
    <row r="324" spans="1:16" x14ac:dyDescent="0.3">
      <c r="A324" s="30" t="s">
        <v>920</v>
      </c>
      <c r="B324" s="30" t="s">
        <v>921</v>
      </c>
      <c r="C324" s="14">
        <v>1281</v>
      </c>
      <c r="D324" s="14">
        <v>1118</v>
      </c>
      <c r="E324" s="31">
        <v>0.14579606440071599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</v>
      </c>
      <c r="O324" s="14">
        <v>0</v>
      </c>
      <c r="P324" s="24">
        <v>0</v>
      </c>
    </row>
    <row r="325" spans="1:16" x14ac:dyDescent="0.3">
      <c r="A325" s="190" t="s">
        <v>922</v>
      </c>
      <c r="B325" s="191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1</v>
      </c>
      <c r="O325" s="27">
        <v>0</v>
      </c>
      <c r="P325" s="29">
        <v>0</v>
      </c>
    </row>
    <row r="326" spans="1:16" ht="40.799999999999997" x14ac:dyDescent="0.3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1" x14ac:dyDescent="0.3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0.399999999999999" x14ac:dyDescent="0.3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1</v>
      </c>
      <c r="O328" s="14">
        <v>0</v>
      </c>
      <c r="P328" s="24">
        <v>0</v>
      </c>
    </row>
    <row r="329" spans="1:16" ht="30.6" x14ac:dyDescent="0.3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0.6" x14ac:dyDescent="0.3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0.799999999999997" x14ac:dyDescent="0.3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30.6" x14ac:dyDescent="0.3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0.799999999999997" x14ac:dyDescent="0.3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0.6" x14ac:dyDescent="0.3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0.799999999999997" x14ac:dyDescent="0.3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0.399999999999999" x14ac:dyDescent="0.3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3">
      <c r="A337" s="190" t="s">
        <v>945</v>
      </c>
      <c r="B337" s="191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0.399999999999999" x14ac:dyDescent="0.3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3">
      <c r="A339" s="190" t="s">
        <v>948</v>
      </c>
      <c r="B339" s="191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0.6" x14ac:dyDescent="0.3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3">
      <c r="A341" s="192" t="s">
        <v>951</v>
      </c>
      <c r="B341" s="193"/>
      <c r="C341" s="32">
        <v>6056</v>
      </c>
      <c r="D341" s="32">
        <v>5638</v>
      </c>
      <c r="E341" s="33">
        <v>7.4139765874423599E-2</v>
      </c>
      <c r="F341" s="32">
        <v>475</v>
      </c>
      <c r="G341" s="32">
        <v>373</v>
      </c>
      <c r="H341" s="32">
        <v>796</v>
      </c>
      <c r="I341" s="32">
        <v>646</v>
      </c>
      <c r="J341" s="32">
        <v>16</v>
      </c>
      <c r="K341" s="32">
        <v>7</v>
      </c>
      <c r="L341" s="32">
        <v>2</v>
      </c>
      <c r="M341" s="32">
        <v>1</v>
      </c>
      <c r="N341" s="32">
        <v>78</v>
      </c>
      <c r="O341" s="32">
        <v>30</v>
      </c>
      <c r="P341" s="32">
        <v>961</v>
      </c>
    </row>
  </sheetData>
  <sheetProtection algorithmName="SHA-512" hashValue="0mjuVMki8DGy+V39YLid8ANPU45B7fOpdaz/MrFkOX/sWrBvizW61QgpC6z7I8CQtF3b0sX4WCc/uQ8rkeaAcw==" saltValue="0a4vgs35NmcgkJ3Llfi8l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80" t="s">
        <v>954</v>
      </c>
      <c r="B5" s="13" t="s">
        <v>955</v>
      </c>
      <c r="C5" s="24">
        <v>0</v>
      </c>
    </row>
    <row r="6" spans="1:3" x14ac:dyDescent="0.3">
      <c r="A6" s="181"/>
      <c r="B6" s="13" t="s">
        <v>329</v>
      </c>
      <c r="C6" s="24">
        <v>2</v>
      </c>
    </row>
    <row r="7" spans="1:3" x14ac:dyDescent="0.3">
      <c r="A7" s="181"/>
      <c r="B7" s="13" t="s">
        <v>956</v>
      </c>
      <c r="C7" s="24">
        <v>0</v>
      </c>
    </row>
    <row r="8" spans="1:3" x14ac:dyDescent="0.3">
      <c r="A8" s="181"/>
      <c r="B8" s="13" t="s">
        <v>957</v>
      </c>
      <c r="C8" s="24">
        <v>5</v>
      </c>
    </row>
    <row r="9" spans="1:3" x14ac:dyDescent="0.3">
      <c r="A9" s="181"/>
      <c r="B9" s="13" t="s">
        <v>958</v>
      </c>
      <c r="C9" s="24">
        <v>5</v>
      </c>
    </row>
    <row r="10" spans="1:3" x14ac:dyDescent="0.3">
      <c r="A10" s="181"/>
      <c r="B10" s="13" t="s">
        <v>959</v>
      </c>
      <c r="C10" s="24">
        <v>6</v>
      </c>
    </row>
    <row r="11" spans="1:3" x14ac:dyDescent="0.3">
      <c r="A11" s="181"/>
      <c r="B11" s="13" t="s">
        <v>960</v>
      </c>
      <c r="C11" s="24">
        <v>7</v>
      </c>
    </row>
    <row r="12" spans="1:3" x14ac:dyDescent="0.3">
      <c r="A12" s="181"/>
      <c r="B12" s="13" t="s">
        <v>513</v>
      </c>
      <c r="C12" s="24">
        <v>8</v>
      </c>
    </row>
    <row r="13" spans="1:3" x14ac:dyDescent="0.3">
      <c r="A13" s="181"/>
      <c r="B13" s="13" t="s">
        <v>961</v>
      </c>
      <c r="C13" s="24">
        <v>0</v>
      </c>
    </row>
    <row r="14" spans="1:3" x14ac:dyDescent="0.3">
      <c r="A14" s="181"/>
      <c r="B14" s="13" t="s">
        <v>962</v>
      </c>
      <c r="C14" s="24">
        <v>1</v>
      </c>
    </row>
    <row r="15" spans="1:3" x14ac:dyDescent="0.3">
      <c r="A15" s="181"/>
      <c r="B15" s="13" t="s">
        <v>646</v>
      </c>
      <c r="C15" s="24">
        <v>0</v>
      </c>
    </row>
    <row r="16" spans="1:3" x14ac:dyDescent="0.3">
      <c r="A16" s="181"/>
      <c r="B16" s="13" t="s">
        <v>963</v>
      </c>
      <c r="C16" s="24">
        <v>4</v>
      </c>
    </row>
    <row r="17" spans="1:3" x14ac:dyDescent="0.3">
      <c r="A17" s="181"/>
      <c r="B17" s="13" t="s">
        <v>964</v>
      </c>
      <c r="C17" s="24">
        <v>1</v>
      </c>
    </row>
    <row r="18" spans="1:3" x14ac:dyDescent="0.3">
      <c r="A18" s="181"/>
      <c r="B18" s="13" t="s">
        <v>965</v>
      </c>
      <c r="C18" s="24">
        <v>2</v>
      </c>
    </row>
    <row r="19" spans="1:3" x14ac:dyDescent="0.3">
      <c r="A19" s="182"/>
      <c r="B19" s="13" t="s">
        <v>106</v>
      </c>
      <c r="C19" s="24">
        <v>9</v>
      </c>
    </row>
    <row r="20" spans="1:3" x14ac:dyDescent="0.3">
      <c r="A20" s="180" t="s">
        <v>966</v>
      </c>
      <c r="B20" s="13" t="s">
        <v>967</v>
      </c>
      <c r="C20" s="24">
        <v>3</v>
      </c>
    </row>
    <row r="21" spans="1:3" x14ac:dyDescent="0.3">
      <c r="A21" s="182"/>
      <c r="B21" s="13" t="s">
        <v>968</v>
      </c>
      <c r="C21" s="24">
        <v>0</v>
      </c>
    </row>
    <row r="22" spans="1:3" x14ac:dyDescent="0.3">
      <c r="A22" s="180" t="s">
        <v>969</v>
      </c>
      <c r="B22" s="13" t="s">
        <v>970</v>
      </c>
      <c r="C22" s="24">
        <v>2</v>
      </c>
    </row>
    <row r="23" spans="1:3" x14ac:dyDescent="0.3">
      <c r="A23" s="181"/>
      <c r="B23" s="13" t="s">
        <v>971</v>
      </c>
      <c r="C23" s="24">
        <v>27</v>
      </c>
    </row>
    <row r="24" spans="1:3" x14ac:dyDescent="0.3">
      <c r="A24" s="182"/>
      <c r="B24" s="13" t="s">
        <v>972</v>
      </c>
      <c r="C24" s="24">
        <v>9</v>
      </c>
    </row>
    <row r="25" spans="1:3" x14ac:dyDescent="0.3">
      <c r="A25" s="17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8"/>
      <c r="C28" s="24">
        <v>36</v>
      </c>
    </row>
    <row r="29" spans="1:3" x14ac:dyDescent="0.3">
      <c r="A29" s="180" t="s">
        <v>975</v>
      </c>
      <c r="B29" s="13" t="s">
        <v>976</v>
      </c>
      <c r="C29" s="24">
        <v>1</v>
      </c>
    </row>
    <row r="30" spans="1:3" x14ac:dyDescent="0.3">
      <c r="A30" s="181"/>
      <c r="B30" s="13" t="s">
        <v>977</v>
      </c>
      <c r="C30" s="24">
        <v>0</v>
      </c>
    </row>
    <row r="31" spans="1:3" x14ac:dyDescent="0.3">
      <c r="A31" s="181"/>
      <c r="B31" s="13" t="s">
        <v>978</v>
      </c>
      <c r="C31" s="24">
        <v>0</v>
      </c>
    </row>
    <row r="32" spans="1:3" x14ac:dyDescent="0.3">
      <c r="A32" s="182"/>
      <c r="B32" s="13" t="s">
        <v>979</v>
      </c>
      <c r="C32" s="24">
        <v>0</v>
      </c>
    </row>
    <row r="33" spans="1:3" x14ac:dyDescent="0.3">
      <c r="A33" s="12" t="s">
        <v>980</v>
      </c>
      <c r="B33" s="18"/>
      <c r="C33" s="24">
        <v>0</v>
      </c>
    </row>
    <row r="34" spans="1:3" x14ac:dyDescent="0.3">
      <c r="A34" s="12" t="s">
        <v>981</v>
      </c>
      <c r="B34" s="18"/>
      <c r="C34" s="24">
        <v>14</v>
      </c>
    </row>
    <row r="35" spans="1:3" x14ac:dyDescent="0.3">
      <c r="A35" s="12" t="s">
        <v>982</v>
      </c>
      <c r="B35" s="18"/>
      <c r="C35" s="24">
        <v>5</v>
      </c>
    </row>
    <row r="36" spans="1:3" x14ac:dyDescent="0.3">
      <c r="A36" s="12" t="s">
        <v>983</v>
      </c>
      <c r="B36" s="18"/>
      <c r="C36" s="24">
        <v>1</v>
      </c>
    </row>
    <row r="37" spans="1:3" x14ac:dyDescent="0.3">
      <c r="A37" s="12" t="s">
        <v>984</v>
      </c>
      <c r="B37" s="18"/>
      <c r="C37" s="24">
        <v>2</v>
      </c>
    </row>
    <row r="38" spans="1:3" x14ac:dyDescent="0.3">
      <c r="A38" s="12" t="s">
        <v>985</v>
      </c>
      <c r="B38" s="18"/>
      <c r="C38" s="24">
        <v>0</v>
      </c>
    </row>
    <row r="39" spans="1:3" x14ac:dyDescent="0.3">
      <c r="A39" s="12" t="s">
        <v>972</v>
      </c>
      <c r="B39" s="18"/>
      <c r="C39" s="24">
        <v>17</v>
      </c>
    </row>
    <row r="40" spans="1:3" x14ac:dyDescent="0.3">
      <c r="A40" s="180" t="s">
        <v>986</v>
      </c>
      <c r="B40" s="13" t="s">
        <v>987</v>
      </c>
      <c r="C40" s="24">
        <v>7</v>
      </c>
    </row>
    <row r="41" spans="1:3" x14ac:dyDescent="0.3">
      <c r="A41" s="181"/>
      <c r="B41" s="13" t="s">
        <v>988</v>
      </c>
      <c r="C41" s="24">
        <v>0</v>
      </c>
    </row>
    <row r="42" spans="1:3" x14ac:dyDescent="0.3">
      <c r="A42" s="181"/>
      <c r="B42" s="13" t="s">
        <v>989</v>
      </c>
      <c r="C42" s="24">
        <v>0</v>
      </c>
    </row>
    <row r="43" spans="1:3" x14ac:dyDescent="0.3">
      <c r="A43" s="181"/>
      <c r="B43" s="13" t="s">
        <v>990</v>
      </c>
      <c r="C43" s="24">
        <v>0</v>
      </c>
    </row>
    <row r="44" spans="1:3" x14ac:dyDescent="0.3">
      <c r="A44" s="182"/>
      <c r="B44" s="13" t="s">
        <v>991</v>
      </c>
      <c r="C44" s="24">
        <v>0</v>
      </c>
    </row>
    <row r="45" spans="1:3" x14ac:dyDescent="0.3">
      <c r="A45" s="17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8"/>
      <c r="C48" s="24">
        <v>7</v>
      </c>
    </row>
    <row r="49" spans="1:3" x14ac:dyDescent="0.3">
      <c r="A49" s="180" t="s">
        <v>76</v>
      </c>
      <c r="B49" s="13" t="s">
        <v>993</v>
      </c>
      <c r="C49" s="24">
        <v>21</v>
      </c>
    </row>
    <row r="50" spans="1:3" x14ac:dyDescent="0.3">
      <c r="A50" s="182"/>
      <c r="B50" s="13" t="s">
        <v>994</v>
      </c>
      <c r="C50" s="24">
        <v>19</v>
      </c>
    </row>
    <row r="51" spans="1:3" x14ac:dyDescent="0.3">
      <c r="A51" s="180" t="s">
        <v>995</v>
      </c>
      <c r="B51" s="13" t="s">
        <v>996</v>
      </c>
      <c r="C51" s="24">
        <v>0</v>
      </c>
    </row>
    <row r="52" spans="1:3" x14ac:dyDescent="0.3">
      <c r="A52" s="182"/>
      <c r="B52" s="13" t="s">
        <v>997</v>
      </c>
      <c r="C52" s="24">
        <v>0</v>
      </c>
    </row>
    <row r="53" spans="1:3" x14ac:dyDescent="0.3">
      <c r="A53" s="17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80" t="s">
        <v>240</v>
      </c>
      <c r="B56" s="13" t="s">
        <v>15</v>
      </c>
      <c r="C56" s="24">
        <v>178</v>
      </c>
    </row>
    <row r="57" spans="1:3" x14ac:dyDescent="0.3">
      <c r="A57" s="181"/>
      <c r="B57" s="13" t="s">
        <v>999</v>
      </c>
      <c r="C57" s="24">
        <v>25</v>
      </c>
    </row>
    <row r="58" spans="1:3" x14ac:dyDescent="0.3">
      <c r="A58" s="181"/>
      <c r="B58" s="13" t="s">
        <v>1000</v>
      </c>
      <c r="C58" s="24">
        <v>6</v>
      </c>
    </row>
    <row r="59" spans="1:3" x14ac:dyDescent="0.3">
      <c r="A59" s="181"/>
      <c r="B59" s="13" t="s">
        <v>1001</v>
      </c>
      <c r="C59" s="24">
        <v>87</v>
      </c>
    </row>
    <row r="60" spans="1:3" x14ac:dyDescent="0.3">
      <c r="A60" s="182"/>
      <c r="B60" s="13" t="s">
        <v>1002</v>
      </c>
      <c r="C60" s="24">
        <v>6</v>
      </c>
    </row>
    <row r="61" spans="1:3" x14ac:dyDescent="0.3">
      <c r="A61" s="180" t="s">
        <v>1003</v>
      </c>
      <c r="B61" s="13" t="s">
        <v>1004</v>
      </c>
      <c r="C61" s="24">
        <v>87</v>
      </c>
    </row>
    <row r="62" spans="1:3" x14ac:dyDescent="0.3">
      <c r="A62" s="181"/>
      <c r="B62" s="13" t="s">
        <v>1005</v>
      </c>
      <c r="C62" s="24">
        <v>5</v>
      </c>
    </row>
    <row r="63" spans="1:3" x14ac:dyDescent="0.3">
      <c r="A63" s="181"/>
      <c r="B63" s="13" t="s">
        <v>1006</v>
      </c>
      <c r="C63" s="24">
        <v>9</v>
      </c>
    </row>
    <row r="64" spans="1:3" x14ac:dyDescent="0.3">
      <c r="A64" s="181"/>
      <c r="B64" s="13" t="s">
        <v>1007</v>
      </c>
      <c r="C64" s="24">
        <v>60</v>
      </c>
    </row>
    <row r="65" spans="1:3" x14ac:dyDescent="0.3">
      <c r="A65" s="182"/>
      <c r="B65" s="13" t="s">
        <v>1002</v>
      </c>
      <c r="C65" s="24">
        <v>49</v>
      </c>
    </row>
    <row r="66" spans="1:3" x14ac:dyDescent="0.3">
      <c r="A66" s="17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8"/>
      <c r="C69" s="24">
        <v>17</v>
      </c>
    </row>
    <row r="70" spans="1:3" ht="20.399999999999999" x14ac:dyDescent="0.3">
      <c r="A70" s="12" t="s">
        <v>1010</v>
      </c>
      <c r="B70" s="18"/>
      <c r="C70" s="24">
        <v>2</v>
      </c>
    </row>
    <row r="71" spans="1:3" x14ac:dyDescent="0.3">
      <c r="A71" s="12" t="s">
        <v>1011</v>
      </c>
      <c r="B71" s="18"/>
      <c r="C71" s="24">
        <v>57</v>
      </c>
    </row>
    <row r="72" spans="1:3" x14ac:dyDescent="0.3">
      <c r="A72" s="180" t="s">
        <v>1012</v>
      </c>
      <c r="B72" s="13" t="s">
        <v>1013</v>
      </c>
      <c r="C72" s="24">
        <v>0</v>
      </c>
    </row>
    <row r="73" spans="1:3" x14ac:dyDescent="0.3">
      <c r="A73" s="182"/>
      <c r="B73" s="13" t="s">
        <v>1014</v>
      </c>
      <c r="C73" s="24">
        <v>0</v>
      </c>
    </row>
    <row r="74" spans="1:3" x14ac:dyDescent="0.3">
      <c r="A74" s="12" t="s">
        <v>1015</v>
      </c>
      <c r="B74" s="18"/>
      <c r="C74" s="24">
        <v>0</v>
      </c>
    </row>
    <row r="75" spans="1:3" x14ac:dyDescent="0.3">
      <c r="A75" s="12" t="s">
        <v>1016</v>
      </c>
      <c r="B75" s="18"/>
      <c r="C75" s="24">
        <v>0</v>
      </c>
    </row>
    <row r="76" spans="1:3" ht="20.399999999999999" x14ac:dyDescent="0.3">
      <c r="A76" s="12" t="s">
        <v>1017</v>
      </c>
      <c r="B76" s="18"/>
      <c r="C76" s="24">
        <v>0</v>
      </c>
    </row>
    <row r="77" spans="1:3" x14ac:dyDescent="0.3">
      <c r="A77" s="12" t="s">
        <v>1018</v>
      </c>
      <c r="B77" s="18"/>
      <c r="C77" s="24">
        <v>7</v>
      </c>
    </row>
    <row r="78" spans="1:3" x14ac:dyDescent="0.3">
      <c r="A78" s="12" t="s">
        <v>1019</v>
      </c>
      <c r="B78" s="18"/>
      <c r="C78" s="24">
        <v>0</v>
      </c>
    </row>
    <row r="79" spans="1:3" x14ac:dyDescent="0.3">
      <c r="A79" s="12" t="s">
        <v>1020</v>
      </c>
      <c r="B79" s="18"/>
      <c r="C79" s="24">
        <v>0</v>
      </c>
    </row>
  </sheetData>
  <sheetProtection algorithmName="SHA-512" hashValue="skL85EyV9qZ7jBmENR2i9H8qDJJt5ll3wOTA5xRtAKNBcIKIWPWrb9q/hu1Q8msTxXdsEXVB6s3qwwccBUEFuA==" saltValue="2ZToSRIpn2j34iGr0eFAm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1021</v>
      </c>
    </row>
    <row r="3" spans="1:3" x14ac:dyDescent="0.3">
      <c r="A3" s="35" t="s">
        <v>1022</v>
      </c>
    </row>
    <row r="4" spans="1:3" x14ac:dyDescent="0.3">
      <c r="A4" s="36" t="s">
        <v>9</v>
      </c>
      <c r="B4" s="36" t="s">
        <v>10</v>
      </c>
      <c r="C4" s="37" t="s">
        <v>2</v>
      </c>
    </row>
    <row r="5" spans="1:3" x14ac:dyDescent="0.3">
      <c r="A5" s="196" t="s">
        <v>1023</v>
      </c>
      <c r="B5" s="39" t="s">
        <v>1024</v>
      </c>
      <c r="C5" s="40">
        <v>1</v>
      </c>
    </row>
    <row r="6" spans="1:3" x14ac:dyDescent="0.3">
      <c r="A6" s="197"/>
      <c r="B6" s="39" t="s">
        <v>299</v>
      </c>
      <c r="C6" s="40">
        <v>45</v>
      </c>
    </row>
    <row r="7" spans="1:3" x14ac:dyDescent="0.3">
      <c r="A7" s="197"/>
      <c r="B7" s="39" t="s">
        <v>1025</v>
      </c>
      <c r="C7" s="40">
        <v>4</v>
      </c>
    </row>
    <row r="8" spans="1:3" x14ac:dyDescent="0.3">
      <c r="A8" s="197"/>
      <c r="B8" s="39" t="s">
        <v>1026</v>
      </c>
      <c r="C8" s="23"/>
    </row>
    <row r="9" spans="1:3" x14ac:dyDescent="0.3">
      <c r="A9" s="197"/>
      <c r="B9" s="39" t="s">
        <v>1027</v>
      </c>
      <c r="C9" s="23"/>
    </row>
    <row r="10" spans="1:3" x14ac:dyDescent="0.3">
      <c r="A10" s="197"/>
      <c r="B10" s="39" t="s">
        <v>1028</v>
      </c>
      <c r="C10" s="23"/>
    </row>
    <row r="11" spans="1:3" x14ac:dyDescent="0.3">
      <c r="A11" s="198"/>
      <c r="B11" s="39" t="s">
        <v>1029</v>
      </c>
      <c r="C11" s="23"/>
    </row>
    <row r="12" spans="1:3" x14ac:dyDescent="0.3">
      <c r="A12" s="196" t="s">
        <v>1030</v>
      </c>
      <c r="B12" s="39" t="s">
        <v>60</v>
      </c>
      <c r="C12" s="40">
        <v>63</v>
      </c>
    </row>
    <row r="13" spans="1:3" x14ac:dyDescent="0.3">
      <c r="A13" s="197"/>
      <c r="B13" s="39" t="s">
        <v>1031</v>
      </c>
      <c r="C13" s="40">
        <v>2</v>
      </c>
    </row>
    <row r="14" spans="1:3" x14ac:dyDescent="0.3">
      <c r="A14" s="197"/>
      <c r="B14" s="39" t="s">
        <v>1032</v>
      </c>
      <c r="C14" s="23"/>
    </row>
    <row r="15" spans="1:3" x14ac:dyDescent="0.3">
      <c r="A15" s="198"/>
      <c r="B15" s="39" t="s">
        <v>1033</v>
      </c>
      <c r="C15" s="40">
        <v>1</v>
      </c>
    </row>
    <row r="16" spans="1:3" x14ac:dyDescent="0.3">
      <c r="A16" s="17"/>
    </row>
    <row r="17" spans="1:3" x14ac:dyDescent="0.3">
      <c r="A17" s="35" t="s">
        <v>1034</v>
      </c>
    </row>
    <row r="18" spans="1:3" x14ac:dyDescent="0.3">
      <c r="A18" s="36" t="s">
        <v>9</v>
      </c>
      <c r="B18" s="36" t="s">
        <v>10</v>
      </c>
      <c r="C18" s="37" t="s">
        <v>2</v>
      </c>
    </row>
    <row r="19" spans="1:3" x14ac:dyDescent="0.3">
      <c r="A19" s="38" t="s">
        <v>1035</v>
      </c>
      <c r="B19" s="41"/>
      <c r="C19" s="40">
        <v>8</v>
      </c>
    </row>
    <row r="20" spans="1:3" x14ac:dyDescent="0.3">
      <c r="A20" s="38" t="s">
        <v>1036</v>
      </c>
      <c r="B20" s="41"/>
      <c r="C20" s="40">
        <v>2</v>
      </c>
    </row>
    <row r="21" spans="1:3" x14ac:dyDescent="0.3">
      <c r="A21" s="38" t="s">
        <v>1037</v>
      </c>
      <c r="B21" s="41"/>
      <c r="C21" s="40">
        <v>0</v>
      </c>
    </row>
    <row r="22" spans="1:3" x14ac:dyDescent="0.3">
      <c r="A22" s="38" t="s">
        <v>1038</v>
      </c>
      <c r="B22" s="41"/>
      <c r="C22" s="40">
        <v>6</v>
      </c>
    </row>
    <row r="23" spans="1:3" x14ac:dyDescent="0.3">
      <c r="A23" s="38" t="s">
        <v>1039</v>
      </c>
      <c r="B23" s="41"/>
      <c r="C23" s="40">
        <v>12</v>
      </c>
    </row>
    <row r="24" spans="1:3" x14ac:dyDescent="0.3">
      <c r="A24" s="38" t="s">
        <v>1040</v>
      </c>
      <c r="B24" s="41"/>
      <c r="C24" s="40">
        <v>9</v>
      </c>
    </row>
    <row r="25" spans="1:3" x14ac:dyDescent="0.3">
      <c r="A25" s="38" t="s">
        <v>1041</v>
      </c>
      <c r="B25" s="41"/>
      <c r="C25" s="40">
        <v>2</v>
      </c>
    </row>
    <row r="26" spans="1:3" x14ac:dyDescent="0.3">
      <c r="A26" s="38" t="s">
        <v>1042</v>
      </c>
      <c r="B26" s="41"/>
      <c r="C26" s="40">
        <v>2</v>
      </c>
    </row>
    <row r="27" spans="1:3" x14ac:dyDescent="0.3">
      <c r="A27" s="38" t="s">
        <v>1043</v>
      </c>
      <c r="B27" s="41"/>
      <c r="C27" s="40">
        <v>0</v>
      </c>
    </row>
    <row r="28" spans="1:3" x14ac:dyDescent="0.3">
      <c r="A28" s="38" t="s">
        <v>1044</v>
      </c>
      <c r="B28" s="41"/>
      <c r="C28" s="40">
        <v>5</v>
      </c>
    </row>
    <row r="29" spans="1:3" x14ac:dyDescent="0.3">
      <c r="A29" s="17"/>
    </row>
    <row r="30" spans="1:3" x14ac:dyDescent="0.3">
      <c r="A30" s="35" t="s">
        <v>1045</v>
      </c>
    </row>
    <row r="31" spans="1:3" x14ac:dyDescent="0.3">
      <c r="A31" s="36" t="s">
        <v>9</v>
      </c>
      <c r="B31" s="36" t="s">
        <v>10</v>
      </c>
      <c r="C31" s="37" t="s">
        <v>2</v>
      </c>
    </row>
    <row r="32" spans="1:3" x14ac:dyDescent="0.3">
      <c r="A32" s="38" t="s">
        <v>1046</v>
      </c>
      <c r="B32" s="41"/>
      <c r="C32" s="40">
        <v>1</v>
      </c>
    </row>
    <row r="33" spans="1:6" x14ac:dyDescent="0.3">
      <c r="A33" s="38" t="s">
        <v>1047</v>
      </c>
      <c r="B33" s="41"/>
      <c r="C33" s="23"/>
    </row>
    <row r="34" spans="1:6" x14ac:dyDescent="0.3">
      <c r="A34" s="38" t="s">
        <v>1048</v>
      </c>
      <c r="B34" s="41"/>
      <c r="C34" s="40">
        <v>15</v>
      </c>
    </row>
    <row r="35" spans="1:6" x14ac:dyDescent="0.3">
      <c r="A35" s="38" t="s">
        <v>1049</v>
      </c>
      <c r="B35" s="41"/>
      <c r="C35" s="40">
        <v>14</v>
      </c>
    </row>
    <row r="36" spans="1:6" x14ac:dyDescent="0.3">
      <c r="A36" s="38" t="s">
        <v>1050</v>
      </c>
      <c r="B36" s="41"/>
      <c r="C36" s="23"/>
    </row>
    <row r="37" spans="1:6" x14ac:dyDescent="0.3">
      <c r="A37" s="38" t="s">
        <v>1051</v>
      </c>
      <c r="B37" s="41"/>
      <c r="C37" s="40">
        <v>13</v>
      </c>
    </row>
    <row r="38" spans="1:6" x14ac:dyDescent="0.3">
      <c r="A38" s="38" t="s">
        <v>1052</v>
      </c>
      <c r="B38" s="41"/>
      <c r="C38" s="40">
        <v>1</v>
      </c>
    </row>
    <row r="39" spans="1:6" x14ac:dyDescent="0.3">
      <c r="A39" s="38" t="s">
        <v>1053</v>
      </c>
      <c r="B39" s="41"/>
      <c r="C39" s="23"/>
    </row>
    <row r="40" spans="1:6" x14ac:dyDescent="0.3">
      <c r="A40" s="17"/>
    </row>
    <row r="41" spans="1:6" x14ac:dyDescent="0.3">
      <c r="A41" s="35" t="s">
        <v>1054</v>
      </c>
    </row>
    <row r="42" spans="1:6" x14ac:dyDescent="0.3">
      <c r="A42" s="36" t="s">
        <v>9</v>
      </c>
      <c r="B42" s="36" t="s">
        <v>10</v>
      </c>
      <c r="C42" s="37" t="s">
        <v>2</v>
      </c>
    </row>
    <row r="43" spans="1:6" x14ac:dyDescent="0.3">
      <c r="A43" s="38" t="s">
        <v>99</v>
      </c>
      <c r="B43" s="41"/>
      <c r="C43" s="40">
        <v>2</v>
      </c>
    </row>
    <row r="44" spans="1:6" x14ac:dyDescent="0.3">
      <c r="A44" s="38" t="s">
        <v>109</v>
      </c>
      <c r="B44" s="41"/>
      <c r="C44" s="40">
        <v>1</v>
      </c>
    </row>
    <row r="45" spans="1:6" x14ac:dyDescent="0.3">
      <c r="A45" s="38" t="s">
        <v>1055</v>
      </c>
      <c r="B45" s="41"/>
      <c r="C45" s="23"/>
    </row>
    <row r="46" spans="1:6" x14ac:dyDescent="0.3">
      <c r="A46" s="35" t="s">
        <v>1056</v>
      </c>
    </row>
    <row r="47" spans="1:6" ht="40.799999999999997" x14ac:dyDescent="0.3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3">
      <c r="A48" s="199" t="s">
        <v>954</v>
      </c>
      <c r="B48" s="44" t="s">
        <v>1058</v>
      </c>
      <c r="C48" s="16"/>
      <c r="D48" s="16"/>
      <c r="E48" s="16"/>
      <c r="F48" s="23"/>
    </row>
    <row r="49" spans="1:6" x14ac:dyDescent="0.3">
      <c r="A49" s="200"/>
      <c r="B49" s="44" t="s">
        <v>1059</v>
      </c>
      <c r="C49" s="16"/>
      <c r="D49" s="16"/>
      <c r="E49" s="16"/>
      <c r="F49" s="23"/>
    </row>
    <row r="50" spans="1:6" x14ac:dyDescent="0.3">
      <c r="A50" s="200"/>
      <c r="B50" s="44" t="s">
        <v>1060</v>
      </c>
      <c r="C50" s="16"/>
      <c r="D50" s="16"/>
      <c r="E50" s="16"/>
      <c r="F50" s="23"/>
    </row>
    <row r="51" spans="1:6" x14ac:dyDescent="0.3">
      <c r="A51" s="200"/>
      <c r="B51" s="44" t="s">
        <v>1061</v>
      </c>
      <c r="C51" s="16"/>
      <c r="D51" s="16"/>
      <c r="E51" s="16"/>
      <c r="F51" s="23"/>
    </row>
    <row r="52" spans="1:6" x14ac:dyDescent="0.3">
      <c r="A52" s="200"/>
      <c r="B52" s="44" t="s">
        <v>329</v>
      </c>
      <c r="C52" s="45">
        <v>4</v>
      </c>
      <c r="D52" s="45">
        <v>1</v>
      </c>
      <c r="E52" s="45">
        <v>0</v>
      </c>
      <c r="F52" s="40">
        <v>0</v>
      </c>
    </row>
    <row r="53" spans="1:6" x14ac:dyDescent="0.3">
      <c r="A53" s="200"/>
      <c r="B53" s="44" t="s">
        <v>1062</v>
      </c>
      <c r="C53" s="45">
        <v>20</v>
      </c>
      <c r="D53" s="45">
        <v>35</v>
      </c>
      <c r="E53" s="45">
        <v>0</v>
      </c>
      <c r="F53" s="40">
        <v>1</v>
      </c>
    </row>
    <row r="54" spans="1:6" x14ac:dyDescent="0.3">
      <c r="A54" s="200"/>
      <c r="B54" s="44" t="s">
        <v>1063</v>
      </c>
      <c r="C54" s="45">
        <v>11</v>
      </c>
      <c r="D54" s="45">
        <v>8</v>
      </c>
      <c r="E54" s="45">
        <v>0</v>
      </c>
      <c r="F54" s="40">
        <v>0</v>
      </c>
    </row>
    <row r="55" spans="1:6" x14ac:dyDescent="0.3">
      <c r="A55" s="200"/>
      <c r="B55" s="44" t="s">
        <v>1064</v>
      </c>
      <c r="C55" s="16"/>
      <c r="D55" s="16"/>
      <c r="E55" s="16"/>
      <c r="F55" s="23"/>
    </row>
    <row r="56" spans="1:6" x14ac:dyDescent="0.3">
      <c r="A56" s="200"/>
      <c r="B56" s="44" t="s">
        <v>1065</v>
      </c>
      <c r="C56" s="16"/>
      <c r="D56" s="16"/>
      <c r="E56" s="16"/>
      <c r="F56" s="23"/>
    </row>
    <row r="57" spans="1:6" x14ac:dyDescent="0.3">
      <c r="A57" s="200"/>
      <c r="B57" s="44" t="s">
        <v>1066</v>
      </c>
      <c r="C57" s="45">
        <v>1</v>
      </c>
      <c r="D57" s="45">
        <v>0</v>
      </c>
      <c r="E57" s="45">
        <v>0</v>
      </c>
      <c r="F57" s="40">
        <v>1</v>
      </c>
    </row>
    <row r="58" spans="1:6" x14ac:dyDescent="0.3">
      <c r="A58" s="200"/>
      <c r="B58" s="44" t="s">
        <v>1067</v>
      </c>
      <c r="C58" s="16"/>
      <c r="D58" s="16"/>
      <c r="E58" s="16"/>
      <c r="F58" s="23"/>
    </row>
    <row r="59" spans="1:6" x14ac:dyDescent="0.3">
      <c r="A59" s="200"/>
      <c r="B59" s="44" t="s">
        <v>1068</v>
      </c>
      <c r="C59" s="16"/>
      <c r="D59" s="16"/>
      <c r="E59" s="16"/>
      <c r="F59" s="23"/>
    </row>
    <row r="60" spans="1:6" x14ac:dyDescent="0.3">
      <c r="A60" s="200"/>
      <c r="B60" s="44" t="s">
        <v>400</v>
      </c>
      <c r="C60" s="16"/>
      <c r="D60" s="16"/>
      <c r="E60" s="16"/>
      <c r="F60" s="23"/>
    </row>
    <row r="61" spans="1:6" x14ac:dyDescent="0.3">
      <c r="A61" s="200"/>
      <c r="B61" s="44" t="s">
        <v>1069</v>
      </c>
      <c r="C61" s="16"/>
      <c r="D61" s="16"/>
      <c r="E61" s="16"/>
      <c r="F61" s="23"/>
    </row>
    <row r="62" spans="1:6" x14ac:dyDescent="0.3">
      <c r="A62" s="200"/>
      <c r="B62" s="44" t="s">
        <v>1070</v>
      </c>
      <c r="C62" s="16"/>
      <c r="D62" s="16"/>
      <c r="E62" s="16"/>
      <c r="F62" s="23"/>
    </row>
    <row r="63" spans="1:6" x14ac:dyDescent="0.3">
      <c r="A63" s="200"/>
      <c r="B63" s="44" t="s">
        <v>1071</v>
      </c>
      <c r="C63" s="16"/>
      <c r="D63" s="16"/>
      <c r="E63" s="16"/>
      <c r="F63" s="23"/>
    </row>
    <row r="64" spans="1:6" x14ac:dyDescent="0.3">
      <c r="A64" s="200"/>
      <c r="B64" s="44" t="s">
        <v>1072</v>
      </c>
      <c r="C64" s="45">
        <v>3</v>
      </c>
      <c r="D64" s="45">
        <v>15</v>
      </c>
      <c r="E64" s="45">
        <v>0</v>
      </c>
      <c r="F64" s="40">
        <v>1</v>
      </c>
    </row>
    <row r="65" spans="1:6" x14ac:dyDescent="0.3">
      <c r="A65" s="200"/>
      <c r="B65" s="44" t="s">
        <v>1073</v>
      </c>
      <c r="C65" s="16"/>
      <c r="D65" s="16"/>
      <c r="E65" s="16"/>
      <c r="F65" s="23"/>
    </row>
    <row r="66" spans="1:6" x14ac:dyDescent="0.3">
      <c r="A66" s="201"/>
      <c r="B66" s="44" t="s">
        <v>1074</v>
      </c>
      <c r="C66" s="16"/>
      <c r="D66" s="16"/>
      <c r="E66" s="16"/>
      <c r="F66" s="23"/>
    </row>
    <row r="67" spans="1:6" x14ac:dyDescent="0.3">
      <c r="A67" s="194" t="s">
        <v>1075</v>
      </c>
      <c r="B67" s="195"/>
      <c r="C67" s="46">
        <v>39</v>
      </c>
      <c r="D67" s="46">
        <v>59</v>
      </c>
      <c r="E67" s="46">
        <v>0</v>
      </c>
      <c r="F67" s="46">
        <v>3</v>
      </c>
    </row>
    <row r="68" spans="1:6" x14ac:dyDescent="0.3">
      <c r="A68" s="199" t="s">
        <v>969</v>
      </c>
      <c r="B68" s="44" t="s">
        <v>1076</v>
      </c>
      <c r="C68" s="16"/>
      <c r="D68" s="16"/>
      <c r="E68" s="16"/>
      <c r="F68" s="23"/>
    </row>
    <row r="69" spans="1:6" x14ac:dyDescent="0.3">
      <c r="A69" s="200"/>
      <c r="B69" s="44" t="s">
        <v>1077</v>
      </c>
      <c r="C69" s="16"/>
      <c r="D69" s="16"/>
      <c r="E69" s="16"/>
      <c r="F69" s="23"/>
    </row>
    <row r="70" spans="1:6" x14ac:dyDescent="0.3">
      <c r="A70" s="201"/>
      <c r="B70" s="44" t="s">
        <v>106</v>
      </c>
      <c r="C70" s="45">
        <v>1</v>
      </c>
      <c r="D70" s="45">
        <v>0</v>
      </c>
      <c r="E70" s="45">
        <v>0</v>
      </c>
      <c r="F70" s="40">
        <v>0</v>
      </c>
    </row>
    <row r="71" spans="1:6" x14ac:dyDescent="0.3">
      <c r="A71" s="194" t="s">
        <v>1078</v>
      </c>
      <c r="B71" s="195"/>
      <c r="C71" s="46">
        <v>1</v>
      </c>
      <c r="D71" s="46">
        <v>0</v>
      </c>
      <c r="E71" s="46">
        <v>0</v>
      </c>
      <c r="F71" s="46">
        <v>0</v>
      </c>
    </row>
  </sheetData>
  <sheetProtection algorithmName="SHA-512" hashValue="CRpwikBFWxnMK86ax1XHjT7mToSKXjjIn4WKuRh0IOel4spiqGtsv+/n7RWl2Uvbz5kb9hXg99Llpq0vfSMx6w==" saltValue="55QiZCKHkjx3cLxE3zIil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7" t="s">
        <v>10</v>
      </c>
      <c r="C4" s="11" t="s">
        <v>2</v>
      </c>
    </row>
    <row r="5" spans="1:3" x14ac:dyDescent="0.3">
      <c r="A5" s="187" t="s">
        <v>1081</v>
      </c>
      <c r="B5" s="13" t="s">
        <v>1082</v>
      </c>
      <c r="C5" s="24">
        <v>99</v>
      </c>
    </row>
    <row r="6" spans="1:3" x14ac:dyDescent="0.3">
      <c r="A6" s="188"/>
      <c r="B6" s="13" t="s">
        <v>1024</v>
      </c>
      <c r="C6" s="24">
        <v>38</v>
      </c>
    </row>
    <row r="7" spans="1:3" x14ac:dyDescent="0.3">
      <c r="A7" s="188"/>
      <c r="B7" s="13" t="s">
        <v>1083</v>
      </c>
      <c r="C7" s="24">
        <v>282</v>
      </c>
    </row>
    <row r="8" spans="1:3" x14ac:dyDescent="0.3">
      <c r="A8" s="188"/>
      <c r="B8" s="13" t="s">
        <v>1084</v>
      </c>
      <c r="C8" s="24">
        <v>55</v>
      </c>
    </row>
    <row r="9" spans="1:3" x14ac:dyDescent="0.3">
      <c r="A9" s="188"/>
      <c r="B9" s="13" t="s">
        <v>1026</v>
      </c>
      <c r="C9" s="24">
        <v>0</v>
      </c>
    </row>
    <row r="10" spans="1:3" x14ac:dyDescent="0.3">
      <c r="A10" s="188"/>
      <c r="B10" s="13" t="s">
        <v>1027</v>
      </c>
      <c r="C10" s="24">
        <v>0</v>
      </c>
    </row>
    <row r="11" spans="1:3" x14ac:dyDescent="0.3">
      <c r="A11" s="188"/>
      <c r="B11" s="13" t="s">
        <v>1085</v>
      </c>
      <c r="C11" s="24">
        <v>0</v>
      </c>
    </row>
    <row r="12" spans="1:3" x14ac:dyDescent="0.3">
      <c r="A12" s="189"/>
      <c r="B12" s="13" t="s">
        <v>1086</v>
      </c>
      <c r="C12" s="24">
        <v>0</v>
      </c>
    </row>
    <row r="13" spans="1:3" x14ac:dyDescent="0.3">
      <c r="A13" s="17"/>
    </row>
    <row r="14" spans="1:3" x14ac:dyDescent="0.3">
      <c r="A14" s="8" t="s">
        <v>1087</v>
      </c>
    </row>
    <row r="15" spans="1:3" x14ac:dyDescent="0.3">
      <c r="A15" s="9" t="s">
        <v>9</v>
      </c>
      <c r="B15" s="47" t="s">
        <v>10</v>
      </c>
      <c r="C15" s="11" t="s">
        <v>2</v>
      </c>
    </row>
    <row r="16" spans="1:3" x14ac:dyDescent="0.3">
      <c r="A16" s="22" t="s">
        <v>1088</v>
      </c>
      <c r="B16" s="18"/>
      <c r="C16" s="24">
        <v>215</v>
      </c>
    </row>
    <row r="17" spans="1:3" x14ac:dyDescent="0.3">
      <c r="A17" s="22" t="s">
        <v>1089</v>
      </c>
      <c r="B17" s="18"/>
      <c r="C17" s="24">
        <v>14</v>
      </c>
    </row>
    <row r="18" spans="1:3" x14ac:dyDescent="0.3">
      <c r="A18" s="22" t="s">
        <v>1090</v>
      </c>
      <c r="B18" s="18"/>
      <c r="C18" s="24">
        <v>91</v>
      </c>
    </row>
    <row r="19" spans="1:3" x14ac:dyDescent="0.3">
      <c r="A19" s="22" t="s">
        <v>1091</v>
      </c>
      <c r="B19" s="18"/>
      <c r="C19" s="24">
        <v>97</v>
      </c>
    </row>
    <row r="20" spans="1:3" x14ac:dyDescent="0.3">
      <c r="A20" s="17"/>
    </row>
    <row r="21" spans="1:3" x14ac:dyDescent="0.3">
      <c r="A21" s="8" t="s">
        <v>1092</v>
      </c>
    </row>
    <row r="22" spans="1:3" x14ac:dyDescent="0.3">
      <c r="A22" s="9" t="s">
        <v>9</v>
      </c>
      <c r="B22" s="47" t="s">
        <v>10</v>
      </c>
      <c r="C22" s="11" t="s">
        <v>2</v>
      </c>
    </row>
    <row r="23" spans="1:3" x14ac:dyDescent="0.3">
      <c r="A23" s="22" t="s">
        <v>1093</v>
      </c>
      <c r="B23" s="18"/>
      <c r="C23" s="24">
        <v>0</v>
      </c>
    </row>
    <row r="24" spans="1:3" x14ac:dyDescent="0.3">
      <c r="A24" s="22" t="s">
        <v>1094</v>
      </c>
      <c r="B24" s="18"/>
      <c r="C24" s="24">
        <v>4</v>
      </c>
    </row>
    <row r="25" spans="1:3" x14ac:dyDescent="0.3">
      <c r="A25" s="22" t="s">
        <v>1095</v>
      </c>
      <c r="B25" s="18"/>
      <c r="C25" s="24">
        <v>0</v>
      </c>
    </row>
    <row r="26" spans="1:3" x14ac:dyDescent="0.3">
      <c r="A26" s="22" t="s">
        <v>1096</v>
      </c>
      <c r="B26" s="18"/>
      <c r="C26" s="24">
        <v>0</v>
      </c>
    </row>
    <row r="27" spans="1:3" x14ac:dyDescent="0.3">
      <c r="A27" s="22" t="s">
        <v>1097</v>
      </c>
      <c r="B27" s="18"/>
      <c r="C27" s="24">
        <v>0</v>
      </c>
    </row>
    <row r="28" spans="1:3" x14ac:dyDescent="0.3">
      <c r="A28" s="22" t="s">
        <v>1098</v>
      </c>
      <c r="B28" s="18"/>
      <c r="C28" s="24">
        <v>211</v>
      </c>
    </row>
    <row r="29" spans="1:3" x14ac:dyDescent="0.3">
      <c r="A29" s="17"/>
    </row>
    <row r="30" spans="1:3" x14ac:dyDescent="0.3">
      <c r="A30" s="8" t="s">
        <v>1099</v>
      </c>
    </row>
    <row r="31" spans="1:3" x14ac:dyDescent="0.3">
      <c r="A31" s="9" t="s">
        <v>9</v>
      </c>
      <c r="B31" s="47" t="s">
        <v>10</v>
      </c>
      <c r="C31" s="11" t="s">
        <v>2</v>
      </c>
    </row>
    <row r="32" spans="1:3" x14ac:dyDescent="0.3">
      <c r="A32" s="22" t="s">
        <v>1100</v>
      </c>
      <c r="B32" s="18"/>
      <c r="C32" s="24">
        <v>0</v>
      </c>
    </row>
    <row r="33" spans="1:3" x14ac:dyDescent="0.3">
      <c r="A33" s="22" t="s">
        <v>1101</v>
      </c>
      <c r="B33" s="18"/>
      <c r="C33" s="24">
        <v>0</v>
      </c>
    </row>
    <row r="34" spans="1:3" x14ac:dyDescent="0.3">
      <c r="A34" s="17"/>
    </row>
    <row r="35" spans="1:3" x14ac:dyDescent="0.3">
      <c r="A35" s="8" t="s">
        <v>1045</v>
      </c>
    </row>
    <row r="36" spans="1:3" x14ac:dyDescent="0.3">
      <c r="A36" s="9" t="s">
        <v>9</v>
      </c>
      <c r="B36" s="47" t="s">
        <v>10</v>
      </c>
      <c r="C36" s="11" t="s">
        <v>2</v>
      </c>
    </row>
    <row r="37" spans="1:3" x14ac:dyDescent="0.3">
      <c r="A37" s="22" t="s">
        <v>1102</v>
      </c>
      <c r="B37" s="18"/>
      <c r="C37" s="24">
        <v>11</v>
      </c>
    </row>
    <row r="38" spans="1:3" x14ac:dyDescent="0.3">
      <c r="A38" s="22" t="s">
        <v>1103</v>
      </c>
      <c r="B38" s="18"/>
      <c r="C38" s="24">
        <v>3</v>
      </c>
    </row>
    <row r="39" spans="1:3" x14ac:dyDescent="0.3">
      <c r="A39" s="22" t="s">
        <v>1104</v>
      </c>
      <c r="B39" s="18"/>
      <c r="C39" s="24">
        <v>173</v>
      </c>
    </row>
    <row r="40" spans="1:3" x14ac:dyDescent="0.3">
      <c r="A40" s="22" t="s">
        <v>1105</v>
      </c>
      <c r="B40" s="18"/>
      <c r="C40" s="24">
        <v>12</v>
      </c>
    </row>
    <row r="41" spans="1:3" x14ac:dyDescent="0.3">
      <c r="A41" s="22" t="s">
        <v>1106</v>
      </c>
      <c r="B41" s="18"/>
      <c r="C41" s="24">
        <v>108</v>
      </c>
    </row>
    <row r="42" spans="1:3" x14ac:dyDescent="0.3">
      <c r="A42" s="22" t="s">
        <v>1107</v>
      </c>
      <c r="B42" s="18"/>
      <c r="C42" s="24">
        <v>53</v>
      </c>
    </row>
    <row r="43" spans="1:3" x14ac:dyDescent="0.3">
      <c r="A43" s="17"/>
    </row>
    <row r="44" spans="1:3" x14ac:dyDescent="0.3">
      <c r="A44" s="8" t="s">
        <v>1108</v>
      </c>
    </row>
    <row r="45" spans="1:3" x14ac:dyDescent="0.3">
      <c r="A45" s="9" t="s">
        <v>9</v>
      </c>
      <c r="B45" s="47" t="s">
        <v>10</v>
      </c>
      <c r="C45" s="11" t="s">
        <v>2</v>
      </c>
    </row>
    <row r="46" spans="1:3" x14ac:dyDescent="0.3">
      <c r="A46" s="22" t="s">
        <v>1109</v>
      </c>
      <c r="B46" s="18"/>
      <c r="C46" s="24">
        <v>2</v>
      </c>
    </row>
    <row r="47" spans="1:3" x14ac:dyDescent="0.3">
      <c r="A47" s="22" t="s">
        <v>1110</v>
      </c>
      <c r="B47" s="18"/>
      <c r="C47" s="24">
        <v>0</v>
      </c>
    </row>
    <row r="48" spans="1:3" x14ac:dyDescent="0.3">
      <c r="A48" s="17"/>
    </row>
    <row r="49" spans="1:6" x14ac:dyDescent="0.3">
      <c r="A49" s="8" t="s">
        <v>1111</v>
      </c>
    </row>
    <row r="50" spans="1:6" x14ac:dyDescent="0.3">
      <c r="A50" s="9" t="s">
        <v>9</v>
      </c>
      <c r="B50" s="47" t="s">
        <v>10</v>
      </c>
      <c r="C50" s="11" t="s">
        <v>2</v>
      </c>
    </row>
    <row r="51" spans="1:6" x14ac:dyDescent="0.3">
      <c r="A51" s="187" t="s">
        <v>1112</v>
      </c>
      <c r="B51" s="13" t="s">
        <v>1113</v>
      </c>
      <c r="C51" s="24">
        <v>21</v>
      </c>
    </row>
    <row r="52" spans="1:6" x14ac:dyDescent="0.3">
      <c r="A52" s="188"/>
      <c r="B52" s="13" t="s">
        <v>1114</v>
      </c>
      <c r="C52" s="24">
        <v>10</v>
      </c>
    </row>
    <row r="53" spans="1:6" x14ac:dyDescent="0.3">
      <c r="A53" s="188"/>
      <c r="B53" s="13" t="s">
        <v>1115</v>
      </c>
      <c r="C53" s="24">
        <v>29</v>
      </c>
    </row>
    <row r="54" spans="1:6" x14ac:dyDescent="0.3">
      <c r="A54" s="189"/>
      <c r="B54" s="13" t="s">
        <v>1116</v>
      </c>
      <c r="C54" s="24">
        <v>0</v>
      </c>
    </row>
    <row r="55" spans="1:6" x14ac:dyDescent="0.3">
      <c r="A55" s="17"/>
    </row>
    <row r="56" spans="1:6" x14ac:dyDescent="0.3">
      <c r="A56" s="8" t="s">
        <v>1054</v>
      </c>
    </row>
    <row r="57" spans="1:6" x14ac:dyDescent="0.3">
      <c r="A57" s="9" t="s">
        <v>9</v>
      </c>
      <c r="B57" s="47" t="s">
        <v>10</v>
      </c>
      <c r="C57" s="11" t="s">
        <v>2</v>
      </c>
    </row>
    <row r="58" spans="1:6" x14ac:dyDescent="0.3">
      <c r="A58" s="22" t="s">
        <v>99</v>
      </c>
      <c r="B58" s="18"/>
      <c r="C58" s="24">
        <v>2</v>
      </c>
    </row>
    <row r="59" spans="1:6" x14ac:dyDescent="0.3">
      <c r="A59" s="22" t="s">
        <v>109</v>
      </c>
      <c r="B59" s="18"/>
      <c r="C59" s="24">
        <v>1</v>
      </c>
    </row>
    <row r="60" spans="1:6" x14ac:dyDescent="0.3">
      <c r="A60" s="22" t="s">
        <v>1055</v>
      </c>
      <c r="B60" s="18"/>
      <c r="C60" s="24">
        <v>1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3">
      <c r="A63" s="187" t="s">
        <v>954</v>
      </c>
      <c r="B63" s="13" t="s">
        <v>1058</v>
      </c>
      <c r="C63" s="14">
        <v>1</v>
      </c>
      <c r="D63" s="14">
        <v>0</v>
      </c>
      <c r="E63" s="14">
        <v>0</v>
      </c>
      <c r="F63" s="24">
        <v>0</v>
      </c>
    </row>
    <row r="64" spans="1:6" x14ac:dyDescent="0.3">
      <c r="A64" s="188"/>
      <c r="B64" s="13" t="s">
        <v>1059</v>
      </c>
      <c r="C64" s="16"/>
      <c r="D64" s="16"/>
      <c r="E64" s="16"/>
      <c r="F64" s="23"/>
    </row>
    <row r="65" spans="1:6" x14ac:dyDescent="0.3">
      <c r="A65" s="188"/>
      <c r="B65" s="13" t="s">
        <v>1060</v>
      </c>
      <c r="C65" s="14">
        <v>1</v>
      </c>
      <c r="D65" s="14">
        <v>0</v>
      </c>
      <c r="E65" s="14">
        <v>0</v>
      </c>
      <c r="F65" s="24">
        <v>0</v>
      </c>
    </row>
    <row r="66" spans="1:6" x14ac:dyDescent="0.3">
      <c r="A66" s="188"/>
      <c r="B66" s="13" t="s">
        <v>1061</v>
      </c>
      <c r="C66" s="16"/>
      <c r="D66" s="16"/>
      <c r="E66" s="16"/>
      <c r="F66" s="23"/>
    </row>
    <row r="67" spans="1:6" x14ac:dyDescent="0.3">
      <c r="A67" s="188"/>
      <c r="B67" s="13" t="s">
        <v>329</v>
      </c>
      <c r="C67" s="14">
        <v>9</v>
      </c>
      <c r="D67" s="14">
        <v>6</v>
      </c>
      <c r="E67" s="14">
        <v>2</v>
      </c>
      <c r="F67" s="24">
        <v>1</v>
      </c>
    </row>
    <row r="68" spans="1:6" x14ac:dyDescent="0.3">
      <c r="A68" s="188"/>
      <c r="B68" s="13" t="s">
        <v>1117</v>
      </c>
      <c r="C68" s="14">
        <v>152</v>
      </c>
      <c r="D68" s="14">
        <v>97</v>
      </c>
      <c r="E68" s="14">
        <v>38</v>
      </c>
      <c r="F68" s="24">
        <v>8</v>
      </c>
    </row>
    <row r="69" spans="1:6" x14ac:dyDescent="0.3">
      <c r="A69" s="188"/>
      <c r="B69" s="13" t="s">
        <v>1118</v>
      </c>
      <c r="C69" s="14">
        <v>73</v>
      </c>
      <c r="D69" s="14">
        <v>9</v>
      </c>
      <c r="E69" s="14">
        <v>4</v>
      </c>
      <c r="F69" s="24">
        <v>1</v>
      </c>
    </row>
    <row r="70" spans="1:6" x14ac:dyDescent="0.3">
      <c r="A70" s="188"/>
      <c r="B70" s="13" t="s">
        <v>1064</v>
      </c>
      <c r="C70" s="14">
        <v>1</v>
      </c>
      <c r="D70" s="14">
        <v>3</v>
      </c>
      <c r="E70" s="14">
        <v>0</v>
      </c>
      <c r="F70" s="24">
        <v>0</v>
      </c>
    </row>
    <row r="71" spans="1:6" x14ac:dyDescent="0.3">
      <c r="A71" s="188"/>
      <c r="B71" s="13" t="s">
        <v>1119</v>
      </c>
      <c r="C71" s="16"/>
      <c r="D71" s="16"/>
      <c r="E71" s="16"/>
      <c r="F71" s="23"/>
    </row>
    <row r="72" spans="1:6" x14ac:dyDescent="0.3">
      <c r="A72" s="188"/>
      <c r="B72" s="13" t="s">
        <v>1120</v>
      </c>
      <c r="C72" s="14">
        <v>15</v>
      </c>
      <c r="D72" s="14">
        <v>25</v>
      </c>
      <c r="E72" s="14">
        <v>19</v>
      </c>
      <c r="F72" s="24">
        <v>3</v>
      </c>
    </row>
    <row r="73" spans="1:6" x14ac:dyDescent="0.3">
      <c r="A73" s="188"/>
      <c r="B73" s="13" t="s">
        <v>1121</v>
      </c>
      <c r="C73" s="14">
        <v>1</v>
      </c>
      <c r="D73" s="14">
        <v>4</v>
      </c>
      <c r="E73" s="14">
        <v>4</v>
      </c>
      <c r="F73" s="24">
        <v>1</v>
      </c>
    </row>
    <row r="74" spans="1:6" x14ac:dyDescent="0.3">
      <c r="A74" s="188"/>
      <c r="B74" s="13" t="s">
        <v>1068</v>
      </c>
      <c r="C74" s="14">
        <v>2</v>
      </c>
      <c r="D74" s="14">
        <v>1</v>
      </c>
      <c r="E74" s="14">
        <v>0</v>
      </c>
      <c r="F74" s="24">
        <v>0</v>
      </c>
    </row>
    <row r="75" spans="1:6" x14ac:dyDescent="0.3">
      <c r="A75" s="188"/>
      <c r="B75" s="13" t="s">
        <v>400</v>
      </c>
      <c r="C75" s="16"/>
      <c r="D75" s="16"/>
      <c r="E75" s="16"/>
      <c r="F75" s="23"/>
    </row>
    <row r="76" spans="1:6" x14ac:dyDescent="0.3">
      <c r="A76" s="188"/>
      <c r="B76" s="13" t="s">
        <v>1069</v>
      </c>
      <c r="C76" s="16"/>
      <c r="D76" s="16"/>
      <c r="E76" s="16"/>
      <c r="F76" s="23"/>
    </row>
    <row r="77" spans="1:6" x14ac:dyDescent="0.3">
      <c r="A77" s="188"/>
      <c r="B77" s="13" t="s">
        <v>1070</v>
      </c>
      <c r="C77" s="16"/>
      <c r="D77" s="16"/>
      <c r="E77" s="16"/>
      <c r="F77" s="23"/>
    </row>
    <row r="78" spans="1:6" x14ac:dyDescent="0.3">
      <c r="A78" s="188"/>
      <c r="B78" s="13" t="s">
        <v>1071</v>
      </c>
      <c r="C78" s="16"/>
      <c r="D78" s="16"/>
      <c r="E78" s="16"/>
      <c r="F78" s="23"/>
    </row>
    <row r="79" spans="1:6" x14ac:dyDescent="0.3">
      <c r="A79" s="188"/>
      <c r="B79" s="13" t="s">
        <v>1072</v>
      </c>
      <c r="C79" s="14">
        <v>63</v>
      </c>
      <c r="D79" s="14">
        <v>51</v>
      </c>
      <c r="E79" s="14">
        <v>21</v>
      </c>
      <c r="F79" s="24">
        <v>5</v>
      </c>
    </row>
    <row r="80" spans="1:6" x14ac:dyDescent="0.3">
      <c r="A80" s="188"/>
      <c r="B80" s="13" t="s">
        <v>1073</v>
      </c>
      <c r="C80" s="14">
        <v>42</v>
      </c>
      <c r="D80" s="14">
        <v>21</v>
      </c>
      <c r="E80" s="14">
        <v>10</v>
      </c>
      <c r="F80" s="24">
        <v>0</v>
      </c>
    </row>
    <row r="81" spans="1:6" x14ac:dyDescent="0.3">
      <c r="A81" s="189"/>
      <c r="B81" s="13" t="s">
        <v>1074</v>
      </c>
      <c r="C81" s="16"/>
      <c r="D81" s="16"/>
      <c r="E81" s="16"/>
      <c r="F81" s="23"/>
    </row>
    <row r="82" spans="1:6" x14ac:dyDescent="0.3">
      <c r="A82" s="202" t="s">
        <v>1075</v>
      </c>
      <c r="B82" s="203"/>
      <c r="C82" s="32">
        <v>360</v>
      </c>
      <c r="D82" s="32">
        <v>217</v>
      </c>
      <c r="E82" s="32">
        <v>98</v>
      </c>
      <c r="F82" s="32">
        <v>19</v>
      </c>
    </row>
    <row r="83" spans="1:6" x14ac:dyDescent="0.3">
      <c r="A83" s="187" t="s">
        <v>1122</v>
      </c>
      <c r="B83" s="13" t="s">
        <v>1076</v>
      </c>
      <c r="C83" s="14">
        <v>1</v>
      </c>
      <c r="D83" s="14">
        <v>0</v>
      </c>
      <c r="E83" s="14">
        <v>0</v>
      </c>
      <c r="F83" s="24">
        <v>0</v>
      </c>
    </row>
    <row r="84" spans="1:6" x14ac:dyDescent="0.3">
      <c r="A84" s="188"/>
      <c r="B84" s="13" t="s">
        <v>1077</v>
      </c>
      <c r="C84" s="16"/>
      <c r="D84" s="16"/>
      <c r="E84" s="16"/>
      <c r="F84" s="23"/>
    </row>
    <row r="85" spans="1:6" x14ac:dyDescent="0.3">
      <c r="A85" s="189"/>
      <c r="B85" s="13" t="s">
        <v>106</v>
      </c>
      <c r="C85" s="14">
        <v>1</v>
      </c>
      <c r="D85" s="14">
        <v>0</v>
      </c>
      <c r="E85" s="14">
        <v>0</v>
      </c>
      <c r="F85" s="24">
        <v>0</v>
      </c>
    </row>
    <row r="86" spans="1:6" x14ac:dyDescent="0.3">
      <c r="A86" s="202" t="s">
        <v>1123</v>
      </c>
      <c r="B86" s="203"/>
      <c r="C86" s="32">
        <v>2</v>
      </c>
      <c r="D86" s="32">
        <v>0</v>
      </c>
      <c r="E86" s="32">
        <v>0</v>
      </c>
      <c r="F86" s="32">
        <v>0</v>
      </c>
    </row>
  </sheetData>
  <sheetProtection algorithmName="SHA-512" hashValue="HSDwItO9m8ItQYKnidFD73fX17BhaV9QxabhaFhTv2beNKkE1Xz36HfwOINlERp84q79bOhnw57GpseG/1Cz3w==" saltValue="Nyf7DSmTqZN47XwoRqEuO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>
      <selection activeCell="A28" sqref="A28"/>
    </sheetView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8"/>
      <c r="C5" s="24">
        <v>0</v>
      </c>
    </row>
    <row r="6" spans="1:3" x14ac:dyDescent="0.3">
      <c r="A6" s="12" t="s">
        <v>1127</v>
      </c>
      <c r="B6" s="18"/>
      <c r="C6" s="24">
        <v>594</v>
      </c>
    </row>
    <row r="7" spans="1:3" x14ac:dyDescent="0.3">
      <c r="A7" s="12" t="s">
        <v>1128</v>
      </c>
      <c r="B7" s="18"/>
      <c r="C7" s="24">
        <v>0</v>
      </c>
    </row>
    <row r="8" spans="1:3" x14ac:dyDescent="0.3">
      <c r="A8" s="12" t="s">
        <v>1129</v>
      </c>
      <c r="B8" s="18"/>
      <c r="C8" s="24">
        <v>0</v>
      </c>
    </row>
    <row r="9" spans="1:3" x14ac:dyDescent="0.3">
      <c r="A9" s="12" t="s">
        <v>1130</v>
      </c>
      <c r="B9" s="18"/>
      <c r="C9" s="24">
        <v>0</v>
      </c>
    </row>
    <row r="10" spans="1:3" x14ac:dyDescent="0.3">
      <c r="A10" s="17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8"/>
      <c r="C13" s="24">
        <v>11</v>
      </c>
    </row>
    <row r="14" spans="1:3" x14ac:dyDescent="0.3">
      <c r="A14" s="12" t="s">
        <v>1127</v>
      </c>
      <c r="B14" s="18"/>
      <c r="C14" s="24">
        <v>64</v>
      </c>
    </row>
    <row r="15" spans="1:3" x14ac:dyDescent="0.3">
      <c r="A15" s="12" t="s">
        <v>1132</v>
      </c>
      <c r="B15" s="18"/>
      <c r="C15" s="24">
        <v>0</v>
      </c>
    </row>
    <row r="16" spans="1:3" x14ac:dyDescent="0.3">
      <c r="A16" s="12" t="s">
        <v>1129</v>
      </c>
      <c r="B16" s="18"/>
      <c r="C16" s="24">
        <v>0</v>
      </c>
    </row>
    <row r="17" spans="1:3" x14ac:dyDescent="0.3">
      <c r="A17" s="12" t="s">
        <v>1130</v>
      </c>
      <c r="B17" s="18"/>
      <c r="C17" s="24">
        <v>0</v>
      </c>
    </row>
    <row r="18" spans="1:3" x14ac:dyDescent="0.3">
      <c r="A18" s="17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8"/>
      <c r="C21" s="24">
        <v>11</v>
      </c>
    </row>
    <row r="22" spans="1:3" x14ac:dyDescent="0.3">
      <c r="A22" s="12" t="s">
        <v>1134</v>
      </c>
      <c r="B22" s="18"/>
      <c r="C22" s="24">
        <v>11</v>
      </c>
    </row>
    <row r="23" spans="1:3" x14ac:dyDescent="0.3">
      <c r="A23" s="12" t="s">
        <v>1135</v>
      </c>
      <c r="B23" s="18"/>
      <c r="C23" s="24">
        <v>4</v>
      </c>
    </row>
    <row r="24" spans="1:3" x14ac:dyDescent="0.3">
      <c r="A24" s="12" t="s">
        <v>1136</v>
      </c>
      <c r="B24" s="18"/>
      <c r="C24" s="24">
        <v>0</v>
      </c>
    </row>
    <row r="25" spans="1:3" x14ac:dyDescent="0.3">
      <c r="A25" s="17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8"/>
      <c r="C28" s="24">
        <v>4</v>
      </c>
    </row>
    <row r="29" spans="1:3" x14ac:dyDescent="0.3">
      <c r="A29" s="12" t="s">
        <v>1139</v>
      </c>
      <c r="B29" s="18"/>
      <c r="C29" s="24">
        <v>0</v>
      </c>
    </row>
    <row r="30" spans="1:3" x14ac:dyDescent="0.3">
      <c r="A30" s="12" t="s">
        <v>1140</v>
      </c>
      <c r="B30" s="18"/>
      <c r="C30" s="23"/>
    </row>
    <row r="31" spans="1:3" x14ac:dyDescent="0.3">
      <c r="A31" s="17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8"/>
      <c r="C34" s="24">
        <v>0</v>
      </c>
    </row>
    <row r="35" spans="1:3" x14ac:dyDescent="0.3">
      <c r="A35" s="12" t="s">
        <v>1143</v>
      </c>
      <c r="B35" s="18"/>
      <c r="C35" s="24">
        <v>10</v>
      </c>
    </row>
    <row r="36" spans="1:3" x14ac:dyDescent="0.3">
      <c r="A36" s="12" t="s">
        <v>1144</v>
      </c>
      <c r="B36" s="18"/>
      <c r="C36" s="24">
        <v>4</v>
      </c>
    </row>
  </sheetData>
  <sheetProtection algorithmName="SHA-512" hashValue="iYBtUHkAUg78lAZK9J/GapFN8CSSAsz9b1Js26Ks+BqnOdy8TXXY52Dg6+KXoBNJuDsZgAlzbJcMqF7ZcpviTg==" saltValue="rO/H1wfZJFx80bRh91CA0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8"/>
      <c r="C5" s="24">
        <v>51</v>
      </c>
    </row>
    <row r="6" spans="1:3" x14ac:dyDescent="0.3">
      <c r="A6" s="12" t="s">
        <v>1148</v>
      </c>
      <c r="B6" s="18"/>
      <c r="C6" s="24">
        <v>8</v>
      </c>
    </row>
    <row r="7" spans="1:3" x14ac:dyDescent="0.3">
      <c r="A7" s="12" t="s">
        <v>1149</v>
      </c>
      <c r="B7" s="18"/>
      <c r="C7" s="24">
        <v>0</v>
      </c>
    </row>
    <row r="8" spans="1:3" x14ac:dyDescent="0.3">
      <c r="A8" s="12" t="s">
        <v>1150</v>
      </c>
      <c r="B8" s="18"/>
      <c r="C8" s="24">
        <v>4</v>
      </c>
    </row>
    <row r="9" spans="1:3" x14ac:dyDescent="0.3">
      <c r="A9" s="12" t="s">
        <v>1151</v>
      </c>
      <c r="B9" s="18"/>
      <c r="C9" s="24">
        <v>0</v>
      </c>
    </row>
    <row r="10" spans="1:3" x14ac:dyDescent="0.3">
      <c r="A10" s="12" t="s">
        <v>1152</v>
      </c>
      <c r="B10" s="18"/>
      <c r="C10" s="24">
        <v>0</v>
      </c>
    </row>
    <row r="11" spans="1:3" x14ac:dyDescent="0.3">
      <c r="A11" s="17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8"/>
      <c r="C14" s="24">
        <v>88</v>
      </c>
    </row>
    <row r="15" spans="1:3" x14ac:dyDescent="0.3">
      <c r="A15" s="12" t="s">
        <v>1155</v>
      </c>
      <c r="B15" s="18"/>
      <c r="C15" s="24">
        <v>0</v>
      </c>
    </row>
    <row r="16" spans="1:3" x14ac:dyDescent="0.3">
      <c r="A16" s="12" t="s">
        <v>1156</v>
      </c>
      <c r="B16" s="18"/>
      <c r="C16" s="24">
        <v>0</v>
      </c>
    </row>
    <row r="17" spans="1:3" x14ac:dyDescent="0.3">
      <c r="A17" s="17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8"/>
      <c r="C20" s="24">
        <v>0</v>
      </c>
    </row>
    <row r="21" spans="1:3" x14ac:dyDescent="0.3">
      <c r="A21" s="12" t="s">
        <v>1159</v>
      </c>
      <c r="B21" s="18"/>
      <c r="C21" s="24">
        <v>0</v>
      </c>
    </row>
    <row r="22" spans="1:3" x14ac:dyDescent="0.3">
      <c r="A22" s="12" t="s">
        <v>1160</v>
      </c>
      <c r="B22" s="18"/>
      <c r="C22" s="24">
        <v>0</v>
      </c>
    </row>
    <row r="23" spans="1:3" x14ac:dyDescent="0.3">
      <c r="A23" s="17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8"/>
      <c r="C26" s="24">
        <v>0</v>
      </c>
    </row>
    <row r="27" spans="1:3" x14ac:dyDescent="0.3">
      <c r="A27" s="12" t="s">
        <v>1163</v>
      </c>
      <c r="B27" s="18"/>
      <c r="C27" s="24">
        <v>0</v>
      </c>
    </row>
    <row r="28" spans="1:3" x14ac:dyDescent="0.3">
      <c r="A28" s="12" t="s">
        <v>1164</v>
      </c>
      <c r="B28" s="18"/>
      <c r="C28" s="24">
        <v>0</v>
      </c>
    </row>
    <row r="29" spans="1:3" x14ac:dyDescent="0.3">
      <c r="A29" s="12" t="s">
        <v>1165</v>
      </c>
      <c r="B29" s="18"/>
      <c r="C29" s="24">
        <v>0</v>
      </c>
    </row>
    <row r="30" spans="1:3" x14ac:dyDescent="0.3">
      <c r="A30" s="12" t="s">
        <v>1166</v>
      </c>
      <c r="B30" s="18"/>
      <c r="C30" s="24">
        <v>0</v>
      </c>
    </row>
    <row r="31" spans="1:3" x14ac:dyDescent="0.3">
      <c r="A31" s="17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8"/>
      <c r="C34" s="24">
        <v>1</v>
      </c>
    </row>
    <row r="35" spans="1:3" x14ac:dyDescent="0.3">
      <c r="A35" s="12" t="s">
        <v>1169</v>
      </c>
      <c r="B35" s="18"/>
      <c r="C35" s="24">
        <v>1</v>
      </c>
    </row>
    <row r="36" spans="1:3" x14ac:dyDescent="0.3">
      <c r="A36" s="12" t="s">
        <v>1170</v>
      </c>
      <c r="B36" s="18"/>
      <c r="C36" s="24">
        <v>0</v>
      </c>
    </row>
    <row r="37" spans="1:3" x14ac:dyDescent="0.3">
      <c r="A37" s="12" t="s">
        <v>1088</v>
      </c>
      <c r="B37" s="18"/>
      <c r="C37" s="24">
        <v>0</v>
      </c>
    </row>
    <row r="38" spans="1:3" x14ac:dyDescent="0.3">
      <c r="A38" s="12" t="s">
        <v>1171</v>
      </c>
      <c r="B38" s="18"/>
      <c r="C38" s="24">
        <v>0</v>
      </c>
    </row>
    <row r="39" spans="1:3" x14ac:dyDescent="0.3">
      <c r="A39" s="12" t="s">
        <v>1172</v>
      </c>
      <c r="B39" s="18"/>
      <c r="C39" s="24">
        <v>0</v>
      </c>
    </row>
    <row r="40" spans="1:3" x14ac:dyDescent="0.3">
      <c r="A40" s="17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8"/>
      <c r="C43" s="24">
        <v>0</v>
      </c>
    </row>
    <row r="44" spans="1:3" x14ac:dyDescent="0.3">
      <c r="A44" s="12" t="s">
        <v>1169</v>
      </c>
      <c r="B44" s="18"/>
      <c r="C44" s="24">
        <v>0</v>
      </c>
    </row>
    <row r="45" spans="1:3" x14ac:dyDescent="0.3">
      <c r="A45" s="12" t="s">
        <v>1170</v>
      </c>
      <c r="B45" s="18"/>
      <c r="C45" s="24">
        <v>0</v>
      </c>
    </row>
    <row r="46" spans="1:3" x14ac:dyDescent="0.3">
      <c r="A46" s="12" t="s">
        <v>1088</v>
      </c>
      <c r="B46" s="18"/>
      <c r="C46" s="24">
        <v>0</v>
      </c>
    </row>
    <row r="47" spans="1:3" x14ac:dyDescent="0.3">
      <c r="A47" s="12" t="s">
        <v>1171</v>
      </c>
      <c r="B47" s="18"/>
      <c r="C47" s="24">
        <v>0</v>
      </c>
    </row>
    <row r="48" spans="1:3" x14ac:dyDescent="0.3">
      <c r="A48" s="17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8"/>
      <c r="C51" s="24">
        <v>0</v>
      </c>
    </row>
    <row r="52" spans="1:3" x14ac:dyDescent="0.3">
      <c r="A52" s="12" t="s">
        <v>1169</v>
      </c>
      <c r="B52" s="18"/>
      <c r="C52" s="24">
        <v>0</v>
      </c>
    </row>
    <row r="53" spans="1:3" x14ac:dyDescent="0.3">
      <c r="A53" s="12" t="s">
        <v>1170</v>
      </c>
      <c r="B53" s="18"/>
      <c r="C53" s="24">
        <v>0</v>
      </c>
    </row>
    <row r="54" spans="1:3" x14ac:dyDescent="0.3">
      <c r="A54" s="12" t="s">
        <v>1088</v>
      </c>
      <c r="B54" s="18"/>
      <c r="C54" s="24">
        <v>2</v>
      </c>
    </row>
    <row r="55" spans="1:3" x14ac:dyDescent="0.3">
      <c r="A55" s="12" t="s">
        <v>1171</v>
      </c>
      <c r="B55" s="18"/>
      <c r="C55" s="24">
        <v>1</v>
      </c>
    </row>
    <row r="56" spans="1:3" x14ac:dyDescent="0.3">
      <c r="A56" s="17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8"/>
      <c r="C59" s="24">
        <v>0</v>
      </c>
    </row>
    <row r="60" spans="1:3" x14ac:dyDescent="0.3">
      <c r="A60" s="12" t="s">
        <v>1169</v>
      </c>
      <c r="B60" s="18"/>
      <c r="C60" s="24">
        <v>0</v>
      </c>
    </row>
    <row r="61" spans="1:3" x14ac:dyDescent="0.3">
      <c r="A61" s="12" t="s">
        <v>1170</v>
      </c>
      <c r="B61" s="18"/>
      <c r="C61" s="24">
        <v>1</v>
      </c>
    </row>
    <row r="62" spans="1:3" x14ac:dyDescent="0.3">
      <c r="A62" s="12" t="s">
        <v>1088</v>
      </c>
      <c r="B62" s="18"/>
      <c r="C62" s="24">
        <v>0</v>
      </c>
    </row>
    <row r="63" spans="1:3" x14ac:dyDescent="0.3">
      <c r="A63" s="12" t="s">
        <v>1171</v>
      </c>
      <c r="B63" s="18"/>
      <c r="C63" s="24">
        <v>0</v>
      </c>
    </row>
  </sheetData>
  <sheetProtection algorithmName="SHA-512" hashValue="SzJx+9xwoRDuDOH3dlvhjRhkxC7ghAS5yxOmHas+xoCsPHnzxRXHJCxdc9vz7zCo/6oesj/aEDs8o5ttM4+Fmw==" saltValue="KIjPVChPvvFDwUQQrhJS/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3">
      <c r="A4" s="204" t="s">
        <v>640</v>
      </c>
      <c r="B4" s="205"/>
      <c r="C4" s="32">
        <v>156</v>
      </c>
      <c r="D4" s="32">
        <v>164</v>
      </c>
      <c r="E4" s="33">
        <v>-1</v>
      </c>
      <c r="F4" s="32">
        <v>265</v>
      </c>
      <c r="G4" s="32">
        <v>222</v>
      </c>
      <c r="H4" s="32">
        <v>76</v>
      </c>
      <c r="I4" s="32">
        <v>77</v>
      </c>
      <c r="J4" s="32">
        <v>0</v>
      </c>
      <c r="K4" s="32">
        <v>0</v>
      </c>
      <c r="L4" s="32">
        <v>0</v>
      </c>
      <c r="M4" s="32">
        <v>0</v>
      </c>
      <c r="N4" s="32">
        <v>12</v>
      </c>
      <c r="O4" s="32">
        <v>0</v>
      </c>
      <c r="P4" s="32">
        <v>331</v>
      </c>
    </row>
    <row r="5" spans="1:16" ht="40.799999999999997" x14ac:dyDescent="0.3">
      <c r="A5" s="48" t="s">
        <v>641</v>
      </c>
      <c r="B5" s="48" t="s">
        <v>642</v>
      </c>
      <c r="C5" s="14">
        <v>6</v>
      </c>
      <c r="D5" s="14">
        <v>5</v>
      </c>
      <c r="E5" s="31">
        <v>0</v>
      </c>
      <c r="F5" s="14">
        <v>1</v>
      </c>
      <c r="G5" s="14">
        <v>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2</v>
      </c>
    </row>
    <row r="6" spans="1:16" ht="30.6" x14ac:dyDescent="0.3">
      <c r="A6" s="48" t="s">
        <v>643</v>
      </c>
      <c r="B6" s="48" t="s">
        <v>644</v>
      </c>
      <c r="C6" s="14">
        <v>94</v>
      </c>
      <c r="D6" s="14">
        <v>106</v>
      </c>
      <c r="E6" s="31">
        <v>-1</v>
      </c>
      <c r="F6" s="14">
        <v>173</v>
      </c>
      <c r="G6" s="14">
        <v>154</v>
      </c>
      <c r="H6" s="14">
        <v>46</v>
      </c>
      <c r="I6" s="14">
        <v>53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24">
        <v>218</v>
      </c>
    </row>
    <row r="7" spans="1:16" ht="20.399999999999999" x14ac:dyDescent="0.3">
      <c r="A7" s="48" t="s">
        <v>645</v>
      </c>
      <c r="B7" s="48" t="s">
        <v>646</v>
      </c>
      <c r="C7" s="14">
        <v>3</v>
      </c>
      <c r="D7" s="14">
        <v>6</v>
      </c>
      <c r="E7" s="31">
        <v>-1</v>
      </c>
      <c r="F7" s="14">
        <v>2</v>
      </c>
      <c r="G7" s="14">
        <v>1</v>
      </c>
      <c r="H7" s="14">
        <v>3</v>
      </c>
      <c r="I7" s="14">
        <v>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4</v>
      </c>
    </row>
    <row r="8" spans="1:16" ht="30.6" x14ac:dyDescent="0.3">
      <c r="A8" s="48" t="s">
        <v>647</v>
      </c>
      <c r="B8" s="48" t="s">
        <v>648</v>
      </c>
      <c r="C8" s="14">
        <v>1</v>
      </c>
      <c r="D8" s="14">
        <v>0</v>
      </c>
      <c r="E8" s="31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0.799999999999997" x14ac:dyDescent="0.3">
      <c r="A9" s="48" t="s">
        <v>649</v>
      </c>
      <c r="B9" s="48" t="s">
        <v>650</v>
      </c>
      <c r="C9" s="14">
        <v>6</v>
      </c>
      <c r="D9" s="14">
        <v>5</v>
      </c>
      <c r="E9" s="31">
        <v>0</v>
      </c>
      <c r="F9" s="14">
        <v>3</v>
      </c>
      <c r="G9" s="14">
        <v>2</v>
      </c>
      <c r="H9" s="14">
        <v>2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7</v>
      </c>
    </row>
    <row r="10" spans="1:16" ht="20.399999999999999" x14ac:dyDescent="0.3">
      <c r="A10" s="48" t="s">
        <v>651</v>
      </c>
      <c r="B10" s="48" t="s">
        <v>652</v>
      </c>
      <c r="C10" s="14">
        <v>45</v>
      </c>
      <c r="D10" s="14">
        <v>40</v>
      </c>
      <c r="E10" s="31">
        <v>0</v>
      </c>
      <c r="F10" s="14">
        <v>86</v>
      </c>
      <c r="G10" s="14">
        <v>64</v>
      </c>
      <c r="H10" s="14">
        <v>25</v>
      </c>
      <c r="I10" s="14">
        <v>23</v>
      </c>
      <c r="J10" s="14">
        <v>0</v>
      </c>
      <c r="K10" s="14">
        <v>0</v>
      </c>
      <c r="L10" s="14">
        <v>0</v>
      </c>
      <c r="M10" s="14">
        <v>0</v>
      </c>
      <c r="N10" s="14">
        <v>11</v>
      </c>
      <c r="O10" s="14">
        <v>0</v>
      </c>
      <c r="P10" s="24">
        <v>100</v>
      </c>
    </row>
    <row r="11" spans="1:16" ht="30.6" x14ac:dyDescent="0.3">
      <c r="A11" s="48" t="s">
        <v>653</v>
      </c>
      <c r="B11" s="48" t="s">
        <v>654</v>
      </c>
      <c r="C11" s="14">
        <v>1</v>
      </c>
      <c r="D11" s="14">
        <v>2</v>
      </c>
      <c r="E11" s="31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PICGuiyAFWUOp6Z/sy9AoAZWEvQDsjLXw8iyHyZemrU+chO5shHYuD4IcECBjs7IQWoA0qGGScugC8gH1P223g==" saltValue="+GAqx2DKmSdo/zK0meY3b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8"/>
      <c r="C5" s="14">
        <v>0</v>
      </c>
      <c r="D5" s="14">
        <v>0</v>
      </c>
      <c r="E5" s="24">
        <v>1</v>
      </c>
    </row>
    <row r="6" spans="1:5" x14ac:dyDescent="0.3">
      <c r="A6" s="22" t="s">
        <v>1180</v>
      </c>
      <c r="B6" s="18"/>
      <c r="C6" s="14">
        <v>1</v>
      </c>
      <c r="D6" s="14">
        <v>1</v>
      </c>
      <c r="E6" s="24">
        <v>0</v>
      </c>
    </row>
    <row r="7" spans="1:5" x14ac:dyDescent="0.3">
      <c r="A7" s="22" t="s">
        <v>1181</v>
      </c>
      <c r="B7" s="18"/>
      <c r="C7" s="14">
        <v>0</v>
      </c>
      <c r="D7" s="14">
        <v>1</v>
      </c>
      <c r="E7" s="24">
        <v>0</v>
      </c>
    </row>
    <row r="8" spans="1:5" x14ac:dyDescent="0.3">
      <c r="A8" s="22" t="s">
        <v>1182</v>
      </c>
      <c r="B8" s="18"/>
      <c r="C8" s="14">
        <v>2</v>
      </c>
      <c r="D8" s="14">
        <v>0</v>
      </c>
      <c r="E8" s="24">
        <v>2</v>
      </c>
    </row>
    <row r="9" spans="1:5" x14ac:dyDescent="0.3">
      <c r="A9" s="22" t="s">
        <v>610</v>
      </c>
      <c r="B9" s="18"/>
      <c r="C9" s="16"/>
      <c r="D9" s="16"/>
      <c r="E9" s="23"/>
    </row>
    <row r="10" spans="1:5" x14ac:dyDescent="0.3">
      <c r="A10" s="22" t="s">
        <v>1183</v>
      </c>
      <c r="B10" s="18"/>
      <c r="C10" s="14">
        <v>1</v>
      </c>
      <c r="D10" s="14">
        <v>0</v>
      </c>
      <c r="E10" s="24">
        <v>0</v>
      </c>
    </row>
    <row r="11" spans="1:5" x14ac:dyDescent="0.3">
      <c r="A11" s="204" t="s">
        <v>951</v>
      </c>
      <c r="B11" s="205"/>
      <c r="C11" s="32">
        <v>4</v>
      </c>
      <c r="D11" s="32">
        <v>2</v>
      </c>
      <c r="E11" s="32">
        <v>3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8"/>
      <c r="C14" s="23"/>
    </row>
    <row r="15" spans="1:5" x14ac:dyDescent="0.3">
      <c r="A15" s="22" t="s">
        <v>1186</v>
      </c>
      <c r="B15" s="18"/>
      <c r="C15" s="23"/>
    </row>
    <row r="16" spans="1:5" x14ac:dyDescent="0.3">
      <c r="A16" s="22" t="s">
        <v>1187</v>
      </c>
      <c r="B16" s="18"/>
      <c r="C16" s="23"/>
    </row>
    <row r="17" spans="1:3" x14ac:dyDescent="0.3">
      <c r="A17" s="204" t="s">
        <v>951</v>
      </c>
      <c r="B17" s="205"/>
      <c r="C17" s="49"/>
    </row>
    <row r="18" spans="1:3" x14ac:dyDescent="0.3">
      <c r="A18" s="17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8"/>
      <c r="C21" s="24">
        <v>3</v>
      </c>
    </row>
    <row r="22" spans="1:3" x14ac:dyDescent="0.3">
      <c r="A22" s="22" t="s">
        <v>1180</v>
      </c>
      <c r="B22" s="18"/>
      <c r="C22" s="24">
        <v>4</v>
      </c>
    </row>
    <row r="23" spans="1:3" x14ac:dyDescent="0.3">
      <c r="A23" s="22" t="s">
        <v>1181</v>
      </c>
      <c r="B23" s="18"/>
      <c r="C23" s="24">
        <v>3</v>
      </c>
    </row>
    <row r="24" spans="1:3" x14ac:dyDescent="0.3">
      <c r="A24" s="22" t="s">
        <v>1182</v>
      </c>
      <c r="B24" s="18"/>
      <c r="C24" s="24">
        <v>2</v>
      </c>
    </row>
    <row r="25" spans="1:3" x14ac:dyDescent="0.3">
      <c r="A25" s="22" t="s">
        <v>610</v>
      </c>
      <c r="B25" s="18"/>
      <c r="C25" s="24">
        <v>9</v>
      </c>
    </row>
    <row r="26" spans="1:3" x14ac:dyDescent="0.3">
      <c r="A26" s="22" t="s">
        <v>1183</v>
      </c>
      <c r="B26" s="18"/>
      <c r="C26" s="24">
        <v>8</v>
      </c>
    </row>
    <row r="27" spans="1:3" x14ac:dyDescent="0.3">
      <c r="A27" s="204" t="s">
        <v>951</v>
      </c>
      <c r="B27" s="205"/>
      <c r="C27" s="32">
        <v>29</v>
      </c>
    </row>
    <row r="28" spans="1:3" x14ac:dyDescent="0.3">
      <c r="A28" s="17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8"/>
      <c r="C31" s="23"/>
    </row>
    <row r="32" spans="1:3" x14ac:dyDescent="0.3">
      <c r="A32" s="22" t="s">
        <v>1024</v>
      </c>
      <c r="B32" s="18"/>
      <c r="C32" s="23"/>
    </row>
    <row r="33" spans="1:3" x14ac:dyDescent="0.3">
      <c r="A33" s="22" t="s">
        <v>1189</v>
      </c>
      <c r="B33" s="18"/>
      <c r="C33" s="24">
        <v>29</v>
      </c>
    </row>
    <row r="34" spans="1:3" x14ac:dyDescent="0.3">
      <c r="A34" s="22" t="s">
        <v>1122</v>
      </c>
      <c r="B34" s="18"/>
      <c r="C34" s="24">
        <v>2</v>
      </c>
    </row>
    <row r="35" spans="1:3" x14ac:dyDescent="0.3">
      <c r="A35" s="22" t="s">
        <v>1190</v>
      </c>
      <c r="B35" s="18"/>
      <c r="C35" s="24">
        <v>7</v>
      </c>
    </row>
    <row r="36" spans="1:3" x14ac:dyDescent="0.3">
      <c r="A36" s="22" t="s">
        <v>1026</v>
      </c>
      <c r="B36" s="18"/>
      <c r="C36" s="23"/>
    </row>
    <row r="37" spans="1:3" x14ac:dyDescent="0.3">
      <c r="A37" s="22" t="s">
        <v>1027</v>
      </c>
      <c r="B37" s="18"/>
      <c r="C37" s="23"/>
    </row>
    <row r="38" spans="1:3" x14ac:dyDescent="0.3">
      <c r="A38" s="22" t="s">
        <v>1085</v>
      </c>
      <c r="B38" s="18"/>
      <c r="C38" s="23"/>
    </row>
    <row r="39" spans="1:3" x14ac:dyDescent="0.3">
      <c r="A39" s="22" t="s">
        <v>1086</v>
      </c>
      <c r="B39" s="18"/>
      <c r="C39" s="23"/>
    </row>
    <row r="40" spans="1:3" x14ac:dyDescent="0.3">
      <c r="A40" s="204" t="s">
        <v>951</v>
      </c>
      <c r="B40" s="205"/>
      <c r="C40" s="32">
        <v>38</v>
      </c>
    </row>
    <row r="41" spans="1:3" x14ac:dyDescent="0.3">
      <c r="A41" s="17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8"/>
      <c r="C44" s="23"/>
    </row>
    <row r="45" spans="1:3" x14ac:dyDescent="0.3">
      <c r="A45" s="22" t="s">
        <v>1180</v>
      </c>
      <c r="B45" s="18"/>
      <c r="C45" s="24">
        <v>1</v>
      </c>
    </row>
    <row r="46" spans="1:3" x14ac:dyDescent="0.3">
      <c r="A46" s="22" t="s">
        <v>1181</v>
      </c>
      <c r="B46" s="18"/>
      <c r="C46" s="24">
        <v>1</v>
      </c>
    </row>
    <row r="47" spans="1:3" x14ac:dyDescent="0.3">
      <c r="A47" s="22" t="s">
        <v>1182</v>
      </c>
      <c r="B47" s="18"/>
      <c r="C47" s="24">
        <v>1</v>
      </c>
    </row>
    <row r="48" spans="1:3" x14ac:dyDescent="0.3">
      <c r="A48" s="22" t="s">
        <v>610</v>
      </c>
      <c r="B48" s="18"/>
      <c r="C48" s="23"/>
    </row>
    <row r="49" spans="1:3" x14ac:dyDescent="0.3">
      <c r="A49" s="22" t="s">
        <v>1183</v>
      </c>
      <c r="B49" s="18"/>
      <c r="C49" s="24">
        <v>2</v>
      </c>
    </row>
    <row r="50" spans="1:3" x14ac:dyDescent="0.3">
      <c r="A50" s="204" t="s">
        <v>951</v>
      </c>
      <c r="B50" s="205"/>
      <c r="C50" s="32">
        <v>5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7" t="s">
        <v>1179</v>
      </c>
      <c r="B53" s="13" t="s">
        <v>76</v>
      </c>
      <c r="C53" s="23"/>
    </row>
    <row r="54" spans="1:3" x14ac:dyDescent="0.3">
      <c r="A54" s="189"/>
      <c r="B54" s="13" t="s">
        <v>77</v>
      </c>
      <c r="C54" s="23"/>
    </row>
    <row r="55" spans="1:3" x14ac:dyDescent="0.3">
      <c r="A55" s="187" t="s">
        <v>1180</v>
      </c>
      <c r="B55" s="13" t="s">
        <v>76</v>
      </c>
      <c r="C55" s="23"/>
    </row>
    <row r="56" spans="1:3" x14ac:dyDescent="0.3">
      <c r="A56" s="189"/>
      <c r="B56" s="13" t="s">
        <v>77</v>
      </c>
      <c r="C56" s="24">
        <v>2</v>
      </c>
    </row>
    <row r="57" spans="1:3" x14ac:dyDescent="0.3">
      <c r="A57" s="187" t="s">
        <v>1181</v>
      </c>
      <c r="B57" s="13" t="s">
        <v>76</v>
      </c>
      <c r="C57" s="23"/>
    </row>
    <row r="58" spans="1:3" x14ac:dyDescent="0.3">
      <c r="A58" s="189"/>
      <c r="B58" s="13" t="s">
        <v>77</v>
      </c>
      <c r="C58" s="23"/>
    </row>
    <row r="59" spans="1:3" x14ac:dyDescent="0.3">
      <c r="A59" s="187" t="s">
        <v>1182</v>
      </c>
      <c r="B59" s="13" t="s">
        <v>76</v>
      </c>
      <c r="C59" s="24">
        <v>1</v>
      </c>
    </row>
    <row r="60" spans="1:3" x14ac:dyDescent="0.3">
      <c r="A60" s="189"/>
      <c r="B60" s="13" t="s">
        <v>77</v>
      </c>
      <c r="C60" s="23"/>
    </row>
    <row r="61" spans="1:3" x14ac:dyDescent="0.3">
      <c r="A61" s="187" t="s">
        <v>610</v>
      </c>
      <c r="B61" s="13" t="s">
        <v>76</v>
      </c>
      <c r="C61" s="23"/>
    </row>
    <row r="62" spans="1:3" x14ac:dyDescent="0.3">
      <c r="A62" s="189"/>
      <c r="B62" s="13" t="s">
        <v>77</v>
      </c>
      <c r="C62" s="23"/>
    </row>
    <row r="63" spans="1:3" x14ac:dyDescent="0.3">
      <c r="A63" s="187" t="s">
        <v>1183</v>
      </c>
      <c r="B63" s="13" t="s">
        <v>76</v>
      </c>
      <c r="C63" s="24">
        <v>1</v>
      </c>
    </row>
    <row r="64" spans="1:3" x14ac:dyDescent="0.3">
      <c r="A64" s="189"/>
      <c r="B64" s="13" t="s">
        <v>77</v>
      </c>
      <c r="C64" s="23"/>
    </row>
    <row r="65" spans="1:3" x14ac:dyDescent="0.3">
      <c r="A65" s="204" t="s">
        <v>951</v>
      </c>
      <c r="B65" s="205"/>
      <c r="C65" s="32">
        <v>4</v>
      </c>
    </row>
  </sheetData>
  <sheetProtection algorithmName="SHA-512" hashValue="DzFIxIoCap7fpq9GGL2Mzs02nD8QLLgGQ15PeXCk72SMpZWgA0FmKghqxC9GKiCfs1Rx8AW7Sz0mWSYOxh+IbA==" saltValue="uMUrsJCphs+aui5u6OC4v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4" t="s">
        <v>1193</v>
      </c>
    </row>
    <row r="3" spans="1:6" x14ac:dyDescent="0.3">
      <c r="A3" s="35" t="s">
        <v>1194</v>
      </c>
    </row>
    <row r="4" spans="1:6" ht="30.6" x14ac:dyDescent="0.3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0.399999999999999" x14ac:dyDescent="0.3">
      <c r="A5" s="196" t="s">
        <v>1197</v>
      </c>
      <c r="B5" s="39" t="s">
        <v>1198</v>
      </c>
      <c r="C5" s="45">
        <v>0</v>
      </c>
      <c r="D5" s="45">
        <v>1</v>
      </c>
      <c r="E5" s="45">
        <v>0</v>
      </c>
      <c r="F5" s="40">
        <v>0</v>
      </c>
    </row>
    <row r="6" spans="1:6" x14ac:dyDescent="0.3">
      <c r="A6" s="198"/>
      <c r="B6" s="39" t="s">
        <v>1199</v>
      </c>
      <c r="C6" s="45">
        <v>0</v>
      </c>
      <c r="D6" s="45">
        <v>0</v>
      </c>
      <c r="E6" s="45">
        <v>0</v>
      </c>
      <c r="F6" s="40">
        <v>0</v>
      </c>
    </row>
    <row r="7" spans="1:6" x14ac:dyDescent="0.3">
      <c r="A7" s="38" t="s">
        <v>1200</v>
      </c>
      <c r="B7" s="39" t="s">
        <v>1201</v>
      </c>
      <c r="C7" s="45">
        <v>0</v>
      </c>
      <c r="D7" s="45">
        <v>0</v>
      </c>
      <c r="E7" s="45">
        <v>0</v>
      </c>
      <c r="F7" s="40">
        <v>0</v>
      </c>
    </row>
    <row r="8" spans="1:6" ht="20.399999999999999" x14ac:dyDescent="0.3">
      <c r="A8" s="196" t="s">
        <v>1202</v>
      </c>
      <c r="B8" s="39" t="s">
        <v>1203</v>
      </c>
      <c r="C8" s="45">
        <v>0</v>
      </c>
      <c r="D8" s="45">
        <v>1</v>
      </c>
      <c r="E8" s="45">
        <v>0</v>
      </c>
      <c r="F8" s="40">
        <v>0</v>
      </c>
    </row>
    <row r="9" spans="1:6" x14ac:dyDescent="0.3">
      <c r="A9" s="197"/>
      <c r="B9" s="39" t="s">
        <v>1204</v>
      </c>
      <c r="C9" s="45">
        <v>0</v>
      </c>
      <c r="D9" s="45">
        <v>1</v>
      </c>
      <c r="E9" s="45">
        <v>0</v>
      </c>
      <c r="F9" s="40">
        <v>0</v>
      </c>
    </row>
    <row r="10" spans="1:6" ht="20.399999999999999" x14ac:dyDescent="0.3">
      <c r="A10" s="198"/>
      <c r="B10" s="39" t="s">
        <v>1205</v>
      </c>
      <c r="C10" s="45">
        <v>13</v>
      </c>
      <c r="D10" s="45">
        <v>0</v>
      </c>
      <c r="E10" s="45">
        <v>0</v>
      </c>
      <c r="F10" s="40">
        <v>0</v>
      </c>
    </row>
    <row r="11" spans="1:6" ht="20.399999999999999" x14ac:dyDescent="0.3">
      <c r="A11" s="196" t="s">
        <v>1206</v>
      </c>
      <c r="B11" s="39" t="s">
        <v>1207</v>
      </c>
      <c r="C11" s="45">
        <v>2</v>
      </c>
      <c r="D11" s="45">
        <v>0</v>
      </c>
      <c r="E11" s="45">
        <v>0</v>
      </c>
      <c r="F11" s="40">
        <v>0</v>
      </c>
    </row>
    <row r="12" spans="1:6" x14ac:dyDescent="0.3">
      <c r="A12" s="197"/>
      <c r="B12" s="39" t="s">
        <v>1208</v>
      </c>
      <c r="C12" s="45">
        <v>0</v>
      </c>
      <c r="D12" s="45">
        <v>0</v>
      </c>
      <c r="E12" s="45">
        <v>0</v>
      </c>
      <c r="F12" s="40">
        <v>0</v>
      </c>
    </row>
    <row r="13" spans="1:6" ht="20.399999999999999" x14ac:dyDescent="0.3">
      <c r="A13" s="198"/>
      <c r="B13" s="39" t="s">
        <v>1209</v>
      </c>
      <c r="C13" s="45">
        <v>0</v>
      </c>
      <c r="D13" s="45">
        <v>1</v>
      </c>
      <c r="E13" s="45">
        <v>0</v>
      </c>
      <c r="F13" s="40">
        <v>0</v>
      </c>
    </row>
    <row r="14" spans="1:6" ht="20.399999999999999" x14ac:dyDescent="0.3">
      <c r="A14" s="38" t="s">
        <v>1210</v>
      </c>
      <c r="B14" s="39" t="s">
        <v>1211</v>
      </c>
      <c r="C14" s="45">
        <v>0</v>
      </c>
      <c r="D14" s="45">
        <v>1</v>
      </c>
      <c r="E14" s="45">
        <v>2</v>
      </c>
      <c r="F14" s="40">
        <v>0</v>
      </c>
    </row>
    <row r="15" spans="1:6" x14ac:dyDescent="0.3">
      <c r="A15" s="196" t="s">
        <v>1212</v>
      </c>
      <c r="B15" s="39" t="s">
        <v>1213</v>
      </c>
      <c r="C15" s="45">
        <v>75</v>
      </c>
      <c r="D15" s="45">
        <v>35</v>
      </c>
      <c r="E15" s="45">
        <v>9</v>
      </c>
      <c r="F15" s="40">
        <v>0</v>
      </c>
    </row>
    <row r="16" spans="1:6" x14ac:dyDescent="0.3">
      <c r="A16" s="197"/>
      <c r="B16" s="39" t="s">
        <v>1214</v>
      </c>
      <c r="C16" s="45">
        <v>0</v>
      </c>
      <c r="D16" s="45">
        <v>0</v>
      </c>
      <c r="E16" s="45">
        <v>0</v>
      </c>
      <c r="F16" s="40">
        <v>0</v>
      </c>
    </row>
    <row r="17" spans="1:6" ht="20.399999999999999" x14ac:dyDescent="0.3">
      <c r="A17" s="197"/>
      <c r="B17" s="39" t="s">
        <v>1215</v>
      </c>
      <c r="C17" s="45">
        <v>0</v>
      </c>
      <c r="D17" s="45">
        <v>0</v>
      </c>
      <c r="E17" s="45">
        <v>0</v>
      </c>
      <c r="F17" s="40">
        <v>0</v>
      </c>
    </row>
    <row r="18" spans="1:6" x14ac:dyDescent="0.3">
      <c r="A18" s="197"/>
      <c r="B18" s="39" t="s">
        <v>1216</v>
      </c>
      <c r="C18" s="45">
        <v>0</v>
      </c>
      <c r="D18" s="45">
        <v>0</v>
      </c>
      <c r="E18" s="45">
        <v>0</v>
      </c>
      <c r="F18" s="40">
        <v>0</v>
      </c>
    </row>
    <row r="19" spans="1:6" ht="20.399999999999999" x14ac:dyDescent="0.3">
      <c r="A19" s="198"/>
      <c r="B19" s="39" t="s">
        <v>1217</v>
      </c>
      <c r="C19" s="45">
        <v>0</v>
      </c>
      <c r="D19" s="45">
        <v>0</v>
      </c>
      <c r="E19" s="45">
        <v>0</v>
      </c>
      <c r="F19" s="40">
        <v>0</v>
      </c>
    </row>
    <row r="20" spans="1:6" x14ac:dyDescent="0.3">
      <c r="A20" s="38" t="s">
        <v>1218</v>
      </c>
      <c r="B20" s="39" t="s">
        <v>1219</v>
      </c>
      <c r="C20" s="45">
        <v>0</v>
      </c>
      <c r="D20" s="45">
        <v>2</v>
      </c>
      <c r="E20" s="45">
        <v>0</v>
      </c>
      <c r="F20" s="40">
        <v>0</v>
      </c>
    </row>
    <row r="21" spans="1:6" ht="20.399999999999999" x14ac:dyDescent="0.3">
      <c r="A21" s="38" t="s">
        <v>1220</v>
      </c>
      <c r="B21" s="39" t="s">
        <v>1221</v>
      </c>
      <c r="C21" s="45">
        <v>0</v>
      </c>
      <c r="D21" s="45">
        <v>0</v>
      </c>
      <c r="E21" s="45">
        <v>0</v>
      </c>
      <c r="F21" s="40">
        <v>0</v>
      </c>
    </row>
    <row r="22" spans="1:6" x14ac:dyDescent="0.3">
      <c r="A22" s="194" t="s">
        <v>951</v>
      </c>
      <c r="B22" s="195"/>
      <c r="C22" s="46">
        <v>90</v>
      </c>
      <c r="D22" s="46">
        <v>42</v>
      </c>
      <c r="E22" s="46">
        <v>11</v>
      </c>
      <c r="F22" s="46">
        <v>0</v>
      </c>
    </row>
    <row r="23" spans="1:6" x14ac:dyDescent="0.3">
      <c r="A23" s="35" t="s">
        <v>1054</v>
      </c>
    </row>
    <row r="24" spans="1:6" x14ac:dyDescent="0.3">
      <c r="A24" s="36" t="s">
        <v>9</v>
      </c>
      <c r="B24" s="36" t="s">
        <v>10</v>
      </c>
      <c r="C24" s="37" t="s">
        <v>2</v>
      </c>
    </row>
    <row r="25" spans="1:6" x14ac:dyDescent="0.3">
      <c r="A25" s="43" t="s">
        <v>99</v>
      </c>
      <c r="B25" s="18"/>
      <c r="C25" s="40">
        <v>0</v>
      </c>
    </row>
    <row r="26" spans="1:6" x14ac:dyDescent="0.3">
      <c r="A26" s="43" t="s">
        <v>109</v>
      </c>
      <c r="B26" s="18"/>
      <c r="C26" s="40">
        <v>0</v>
      </c>
    </row>
    <row r="27" spans="1:6" x14ac:dyDescent="0.3">
      <c r="A27" s="43" t="s">
        <v>1055</v>
      </c>
      <c r="B27" s="18"/>
      <c r="C27" s="40">
        <v>0</v>
      </c>
    </row>
    <row r="28" spans="1:6" x14ac:dyDescent="0.3">
      <c r="A28" s="194" t="s">
        <v>951</v>
      </c>
      <c r="B28" s="195"/>
      <c r="C28" s="46">
        <v>0</v>
      </c>
    </row>
    <row r="29" spans="1:6" x14ac:dyDescent="0.3">
      <c r="A29" s="17"/>
    </row>
    <row r="30" spans="1:6" x14ac:dyDescent="0.3">
      <c r="A30" s="35" t="s">
        <v>1222</v>
      </c>
    </row>
    <row r="31" spans="1:6" x14ac:dyDescent="0.3">
      <c r="A31" s="36" t="s">
        <v>9</v>
      </c>
      <c r="B31" s="36" t="s">
        <v>10</v>
      </c>
      <c r="C31" s="37" t="s">
        <v>2</v>
      </c>
    </row>
    <row r="32" spans="1:6" x14ac:dyDescent="0.3">
      <c r="A32" s="43" t="s">
        <v>1223</v>
      </c>
      <c r="B32" s="18"/>
      <c r="C32" s="40">
        <v>1</v>
      </c>
    </row>
    <row r="33" spans="1:3" x14ac:dyDescent="0.3">
      <c r="A33" s="43" t="s">
        <v>1224</v>
      </c>
      <c r="B33" s="18"/>
      <c r="C33" s="40">
        <v>12</v>
      </c>
    </row>
    <row r="34" spans="1:3" x14ac:dyDescent="0.3">
      <c r="A34" s="43" t="s">
        <v>77</v>
      </c>
      <c r="B34" s="18"/>
      <c r="C34" s="40">
        <v>5</v>
      </c>
    </row>
    <row r="35" spans="1:3" x14ac:dyDescent="0.3">
      <c r="A35" s="194" t="s">
        <v>951</v>
      </c>
      <c r="B35" s="195"/>
      <c r="C35" s="46">
        <v>18</v>
      </c>
    </row>
    <row r="36" spans="1:3" x14ac:dyDescent="0.3">
      <c r="A36" s="17"/>
    </row>
    <row r="37" spans="1:3" x14ac:dyDescent="0.3">
      <c r="A37" s="35" t="s">
        <v>1225</v>
      </c>
    </row>
    <row r="38" spans="1:3" x14ac:dyDescent="0.3">
      <c r="A38" s="36" t="s">
        <v>9</v>
      </c>
      <c r="B38" s="36" t="s">
        <v>10</v>
      </c>
      <c r="C38" s="37" t="s">
        <v>2</v>
      </c>
    </row>
    <row r="39" spans="1:3" x14ac:dyDescent="0.3">
      <c r="A39" s="43" t="s">
        <v>1226</v>
      </c>
      <c r="B39" s="18"/>
      <c r="C39" s="40">
        <v>50</v>
      </c>
    </row>
    <row r="40" spans="1:3" x14ac:dyDescent="0.3">
      <c r="A40" s="43" t="s">
        <v>1227</v>
      </c>
      <c r="B40" s="18"/>
      <c r="C40" s="40">
        <v>11</v>
      </c>
    </row>
    <row r="41" spans="1:3" x14ac:dyDescent="0.3">
      <c r="A41" s="194" t="s">
        <v>951</v>
      </c>
      <c r="B41" s="195"/>
      <c r="C41" s="46">
        <v>61</v>
      </c>
    </row>
    <row r="42" spans="1:3" ht="15.9" customHeight="1" x14ac:dyDescent="0.3"/>
  </sheetData>
  <sheetProtection algorithmName="SHA-512" hashValue="jEuyIopZv64bU140cpx0WwbzHfIw916kU3Tb6gi+Dn2IoOZxdCgpx7DOTImlg3rSybtFV3cIkIPW9PtouhX6Tg==" saltValue="Rc7snshMWmy96drefEbw+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50" t="s">
        <v>1229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80" t="s">
        <v>1230</v>
      </c>
      <c r="B5" s="13" t="s">
        <v>1231</v>
      </c>
      <c r="C5" s="14">
        <v>270</v>
      </c>
      <c r="D5" s="14">
        <v>95</v>
      </c>
      <c r="E5" s="15">
        <v>1.84210526315789</v>
      </c>
    </row>
    <row r="6" spans="1:5" x14ac:dyDescent="0.3">
      <c r="A6" s="181"/>
      <c r="B6" s="13" t="s">
        <v>1232</v>
      </c>
      <c r="C6" s="14">
        <v>18</v>
      </c>
      <c r="D6" s="14">
        <v>12</v>
      </c>
      <c r="E6" s="15">
        <v>0.5</v>
      </c>
    </row>
    <row r="7" spans="1:5" x14ac:dyDescent="0.3">
      <c r="A7" s="182"/>
      <c r="B7" s="13" t="s">
        <v>1233</v>
      </c>
      <c r="C7" s="14">
        <v>54</v>
      </c>
      <c r="D7" s="14">
        <v>25</v>
      </c>
      <c r="E7" s="15">
        <v>1.1599999999999999</v>
      </c>
    </row>
    <row r="8" spans="1:5" x14ac:dyDescent="0.3">
      <c r="A8" s="17"/>
    </row>
    <row r="9" spans="1:5" x14ac:dyDescent="0.3">
      <c r="A9" s="50" t="s">
        <v>1234</v>
      </c>
    </row>
    <row r="10" spans="1:5" x14ac:dyDescent="0.3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80" t="s">
        <v>1235</v>
      </c>
      <c r="B11" s="13" t="s">
        <v>1236</v>
      </c>
      <c r="C11" s="14">
        <v>0</v>
      </c>
      <c r="D11" s="14">
        <v>0</v>
      </c>
      <c r="E11" s="15">
        <v>0</v>
      </c>
    </row>
    <row r="12" spans="1:5" x14ac:dyDescent="0.3">
      <c r="A12" s="181"/>
      <c r="B12" s="13" t="s">
        <v>1237</v>
      </c>
      <c r="C12" s="14">
        <v>6</v>
      </c>
      <c r="D12" s="14">
        <v>7</v>
      </c>
      <c r="E12" s="15">
        <v>-0.14285714285714299</v>
      </c>
    </row>
    <row r="13" spans="1:5" x14ac:dyDescent="0.3">
      <c r="A13" s="181"/>
      <c r="B13" s="13" t="s">
        <v>1238</v>
      </c>
      <c r="C13" s="14">
        <v>43</v>
      </c>
      <c r="D13" s="14">
        <v>37</v>
      </c>
      <c r="E13" s="15">
        <v>0.162162162162162</v>
      </c>
    </row>
    <row r="14" spans="1:5" x14ac:dyDescent="0.3">
      <c r="A14" s="181"/>
      <c r="B14" s="13" t="s">
        <v>1239</v>
      </c>
      <c r="C14" s="14">
        <v>29</v>
      </c>
      <c r="D14" s="14">
        <v>40</v>
      </c>
      <c r="E14" s="15">
        <v>-0.27500000000000002</v>
      </c>
    </row>
    <row r="15" spans="1:5" x14ac:dyDescent="0.3">
      <c r="A15" s="181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81"/>
      <c r="B16" s="13" t="s">
        <v>1241</v>
      </c>
      <c r="C16" s="14">
        <v>0</v>
      </c>
      <c r="D16" s="14">
        <v>11</v>
      </c>
      <c r="E16" s="15">
        <v>-1</v>
      </c>
    </row>
    <row r="17" spans="1:5" x14ac:dyDescent="0.3">
      <c r="A17" s="181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81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2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3">
      <c r="A20" s="17"/>
    </row>
    <row r="21" spans="1:5" x14ac:dyDescent="0.3">
      <c r="A21" s="50" t="s">
        <v>1245</v>
      </c>
    </row>
    <row r="22" spans="1:5" x14ac:dyDescent="0.3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80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81"/>
      <c r="B24" s="13" t="s">
        <v>1248</v>
      </c>
      <c r="C24" s="14">
        <v>5</v>
      </c>
      <c r="D24" s="14">
        <v>4</v>
      </c>
      <c r="E24" s="15">
        <v>0.25</v>
      </c>
    </row>
    <row r="25" spans="1:5" x14ac:dyDescent="0.3">
      <c r="A25" s="181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82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7"/>
    </row>
    <row r="28" spans="1:5" x14ac:dyDescent="0.3">
      <c r="A28" s="50" t="s">
        <v>1250</v>
      </c>
    </row>
    <row r="29" spans="1:5" x14ac:dyDescent="0.3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80" t="s">
        <v>1251</v>
      </c>
      <c r="B30" s="13" t="s">
        <v>1252</v>
      </c>
      <c r="C30" s="14">
        <v>0</v>
      </c>
      <c r="D30" s="14">
        <v>0</v>
      </c>
      <c r="E30" s="15">
        <v>0</v>
      </c>
    </row>
    <row r="31" spans="1:5" x14ac:dyDescent="0.3">
      <c r="A31" s="181"/>
      <c r="B31" s="13" t="s">
        <v>1253</v>
      </c>
      <c r="C31" s="14">
        <v>0</v>
      </c>
      <c r="D31" s="14">
        <v>0</v>
      </c>
      <c r="E31" s="15">
        <v>0</v>
      </c>
    </row>
    <row r="32" spans="1:5" x14ac:dyDescent="0.3">
      <c r="A32" s="182"/>
      <c r="B32" s="13" t="s">
        <v>1254</v>
      </c>
      <c r="C32" s="14">
        <v>0</v>
      </c>
      <c r="D32" s="14">
        <v>0</v>
      </c>
      <c r="E32" s="15">
        <v>0</v>
      </c>
    </row>
  </sheetData>
  <sheetProtection algorithmName="SHA-512" hashValue="FyksD+/+i5niU6wVmDZmO5K2Yv/tj7D24AG85xUWr/jfg7CzaBELW3um998DauJkuxC6zwUAos9NEyNAl75JDg==" saltValue="PWsiteXyopMRxSq916ez9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50" t="s">
        <v>1256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80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81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81"/>
      <c r="B7" s="13" t="s">
        <v>1260</v>
      </c>
      <c r="C7" s="14">
        <v>3</v>
      </c>
      <c r="D7" s="14">
        <v>3</v>
      </c>
      <c r="E7" s="15">
        <v>0</v>
      </c>
    </row>
    <row r="8" spans="1:5" x14ac:dyDescent="0.3">
      <c r="A8" s="181"/>
      <c r="B8" s="13" t="s">
        <v>1261</v>
      </c>
      <c r="C8" s="14">
        <v>0</v>
      </c>
      <c r="D8" s="14">
        <v>0</v>
      </c>
      <c r="E8" s="15">
        <v>0</v>
      </c>
    </row>
    <row r="9" spans="1:5" x14ac:dyDescent="0.3">
      <c r="A9" s="181"/>
      <c r="B9" s="13" t="s">
        <v>1262</v>
      </c>
      <c r="C9" s="14">
        <v>0</v>
      </c>
      <c r="D9" s="14">
        <v>0</v>
      </c>
      <c r="E9" s="15">
        <v>0</v>
      </c>
    </row>
    <row r="10" spans="1:5" x14ac:dyDescent="0.3">
      <c r="A10" s="181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81"/>
      <c r="B11" s="13" t="s">
        <v>1264</v>
      </c>
      <c r="C11" s="14">
        <v>0</v>
      </c>
      <c r="D11" s="14">
        <v>0</v>
      </c>
      <c r="E11" s="15">
        <v>0</v>
      </c>
    </row>
    <row r="12" spans="1:5" x14ac:dyDescent="0.3">
      <c r="A12" s="181"/>
      <c r="B12" s="13" t="s">
        <v>1265</v>
      </c>
      <c r="C12" s="14">
        <v>0</v>
      </c>
      <c r="D12" s="14">
        <v>0</v>
      </c>
      <c r="E12" s="15">
        <v>0</v>
      </c>
    </row>
    <row r="13" spans="1:5" x14ac:dyDescent="0.3">
      <c r="A13" s="181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3">
      <c r="A14" s="181"/>
      <c r="B14" s="13" t="s">
        <v>1267</v>
      </c>
      <c r="C14" s="14">
        <v>5</v>
      </c>
      <c r="D14" s="14">
        <v>1</v>
      </c>
      <c r="E14" s="15">
        <v>4</v>
      </c>
    </row>
    <row r="15" spans="1:5" x14ac:dyDescent="0.3">
      <c r="A15" s="181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3">
      <c r="A16" s="182"/>
      <c r="B16" s="13" t="s">
        <v>106</v>
      </c>
      <c r="C16" s="14">
        <v>0</v>
      </c>
      <c r="D16" s="14">
        <v>0</v>
      </c>
      <c r="E16" s="15">
        <v>0</v>
      </c>
    </row>
  </sheetData>
  <sheetProtection algorithmName="SHA-512" hashValue="R8ycX0xklLrCPAaRKEZzO8cbiK3+QZidIBf5+M01k0Vu6twata/y8n9TNWYu4jkCmyGMJx9o8d+Zw9uTMrpsjg==" saltValue="9ifGXg+QKqxwcKDEkRayt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80" t="s">
        <v>1280</v>
      </c>
      <c r="B4" s="53" t="s">
        <v>1281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3">
      <c r="A5" s="181"/>
      <c r="B5" s="53" t="s">
        <v>1023</v>
      </c>
      <c r="C5" s="54">
        <v>4</v>
      </c>
      <c r="D5" s="54">
        <v>0</v>
      </c>
      <c r="E5" s="54">
        <v>1</v>
      </c>
      <c r="F5" s="54">
        <v>0</v>
      </c>
      <c r="G5" s="54">
        <v>0</v>
      </c>
      <c r="H5" s="54">
        <v>6</v>
      </c>
      <c r="I5" s="54">
        <v>0</v>
      </c>
      <c r="J5" s="54">
        <v>2</v>
      </c>
      <c r="K5" s="54">
        <v>0</v>
      </c>
      <c r="L5" s="55">
        <v>0</v>
      </c>
    </row>
    <row r="6" spans="1:12" x14ac:dyDescent="0.3">
      <c r="A6" s="181"/>
      <c r="B6" s="53" t="s">
        <v>1282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1</v>
      </c>
      <c r="I6" s="54">
        <v>0</v>
      </c>
      <c r="J6" s="54">
        <v>0</v>
      </c>
      <c r="K6" s="54">
        <v>0</v>
      </c>
      <c r="L6" s="55">
        <v>0</v>
      </c>
    </row>
    <row r="7" spans="1:12" x14ac:dyDescent="0.3">
      <c r="A7" s="182"/>
      <c r="B7" s="53" t="s">
        <v>1283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3">
      <c r="A8" s="180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3">
      <c r="A9" s="181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3">
      <c r="A10" s="181"/>
      <c r="B10" s="53" t="s">
        <v>1287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2</v>
      </c>
      <c r="K10" s="54">
        <v>0</v>
      </c>
      <c r="L10" s="55">
        <v>0</v>
      </c>
    </row>
    <row r="11" spans="1:12" x14ac:dyDescent="0.3">
      <c r="A11" s="181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3">
      <c r="A12" s="181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3">
      <c r="A13" s="181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3">
      <c r="A14" s="181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3">
      <c r="A15" s="181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3">
      <c r="A16" s="181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3">
      <c r="A17" s="181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3">
      <c r="A18" s="181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3">
      <c r="A19" s="181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3">
      <c r="A20" s="181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3">
      <c r="A21" s="181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3">
      <c r="A22" s="181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x14ac:dyDescent="0.3">
      <c r="A23" s="181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3">
      <c r="A24" s="181"/>
      <c r="B24" s="53" t="s">
        <v>1301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3">
      <c r="A25" s="181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3">
      <c r="A26" s="181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3">
      <c r="A27" s="181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3">
      <c r="A28" s="181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3">
      <c r="A29" s="181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3">
      <c r="A30" s="181"/>
      <c r="B30" s="53" t="s">
        <v>1307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1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3">
      <c r="A31" s="181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3">
      <c r="A32" s="181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3">
      <c r="A33" s="181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3">
      <c r="A34" s="181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3">
      <c r="A35" s="181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3">
      <c r="A36" s="181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3">
      <c r="A37" s="181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3">
      <c r="A38" s="181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3">
      <c r="A39" s="181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3">
      <c r="A40" s="181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3">
      <c r="A41" s="181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3">
      <c r="A42" s="181"/>
      <c r="B42" s="53" t="s">
        <v>1319</v>
      </c>
      <c r="C42" s="54">
        <v>1</v>
      </c>
      <c r="D42" s="54">
        <v>0</v>
      </c>
      <c r="E42" s="54">
        <v>0</v>
      </c>
      <c r="F42" s="54">
        <v>0</v>
      </c>
      <c r="G42" s="54">
        <v>0</v>
      </c>
      <c r="H42" s="54">
        <v>1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3">
      <c r="A43" s="181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3">
      <c r="A44" s="181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3">
      <c r="A45" s="181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3">
      <c r="A46" s="181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3">
      <c r="A47" s="181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3">
      <c r="A48" s="181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3">
      <c r="A49" s="181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3">
      <c r="A50" s="181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3">
      <c r="A51" s="181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3">
      <c r="A52" s="181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3">
      <c r="A53" s="181"/>
      <c r="B53" s="53" t="s">
        <v>1330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3">
      <c r="A54" s="181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3">
      <c r="A55" s="181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3">
      <c r="A56" s="181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3">
      <c r="A57" s="181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3">
      <c r="A58" s="181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3">
      <c r="A59" s="181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3">
      <c r="A60" s="181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3">
      <c r="A61" s="181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3">
      <c r="A62" s="181"/>
      <c r="B62" s="53" t="s">
        <v>1339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3">
      <c r="A63" s="181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3">
      <c r="A64" s="181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3">
      <c r="A65" s="181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3">
      <c r="A66" s="181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3">
      <c r="A67" s="181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3">
      <c r="A68" s="181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3">
      <c r="A69" s="181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3">
      <c r="A70" s="181"/>
      <c r="B70" s="53" t="s">
        <v>1347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3">
      <c r="A71" s="181"/>
      <c r="B71" s="53" t="s">
        <v>1348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3">
      <c r="A72" s="181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3">
      <c r="A73" s="181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3">
      <c r="A74" s="181"/>
      <c r="B74" s="53" t="s">
        <v>1351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3">
      <c r="A75" s="181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3">
      <c r="A76" s="181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3">
      <c r="A77" s="181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3">
      <c r="A78" s="181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3">
      <c r="A79" s="181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3">
      <c r="A80" s="181"/>
      <c r="B80" s="53" t="s">
        <v>1357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3">
      <c r="A81" s="181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3">
      <c r="A82" s="181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3">
      <c r="A83" s="181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3">
      <c r="A84" s="181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3">
      <c r="A85" s="181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3">
      <c r="A86" s="181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3">
      <c r="A87" s="181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3">
      <c r="A88" s="181"/>
      <c r="B88" s="53" t="s">
        <v>1365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3">
      <c r="A89" s="181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3">
      <c r="A90" s="181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3">
      <c r="A91" s="181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3">
      <c r="A92" s="181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3">
      <c r="A93" s="181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3">
      <c r="A94" s="181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3">
      <c r="A95" s="181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3">
      <c r="A96" s="181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3">
      <c r="A97" s="181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3">
      <c r="A98" s="181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3">
      <c r="A99" s="181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3">
      <c r="A100" s="181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3">
      <c r="A101" s="181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3">
      <c r="A102" s="181"/>
      <c r="B102" s="53" t="s">
        <v>1379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3">
      <c r="A103" s="181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3">
      <c r="A104" s="181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3">
      <c r="A105" s="181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3">
      <c r="A106" s="181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3">
      <c r="A107" s="181"/>
      <c r="B107" s="53" t="s">
        <v>1384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3">
      <c r="A108" s="181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3">
      <c r="A109" s="181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3">
      <c r="A110" s="181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3">
      <c r="A111" s="181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3">
      <c r="A112" s="181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3">
      <c r="A113" s="181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3">
      <c r="A114" s="181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3">
      <c r="A115" s="181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3">
      <c r="A116" s="181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3">
      <c r="A117" s="181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3">
      <c r="A118" s="181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3">
      <c r="A119" s="181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3">
      <c r="A120" s="181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3">
      <c r="A121" s="181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3">
      <c r="A122" s="181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3">
      <c r="A123" s="181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3">
      <c r="A124" s="181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3">
      <c r="A125" s="181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3">
      <c r="A126" s="181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3">
      <c r="A127" s="181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3">
      <c r="A128" s="181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3">
      <c r="A129" s="181"/>
      <c r="B129" s="53" t="s">
        <v>1406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3">
      <c r="A130" s="181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3">
      <c r="A131" s="181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3">
      <c r="A132" s="181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3">
      <c r="A133" s="181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3">
      <c r="A134" s="181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3">
      <c r="A135" s="181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3">
      <c r="A136" s="181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3">
      <c r="A137" s="181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3">
      <c r="A138" s="181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3">
      <c r="A139" s="181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3">
      <c r="A140" s="181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3">
      <c r="A141" s="181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3">
      <c r="A142" s="181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3">
      <c r="A143" s="181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3">
      <c r="A144" s="181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3">
      <c r="A145" s="181"/>
      <c r="B145" s="53" t="s">
        <v>1422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3">
      <c r="A146" s="181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3">
      <c r="A147" s="181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3">
      <c r="A148" s="181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3">
      <c r="A149" s="181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3">
      <c r="A150" s="181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3">
      <c r="A151" s="181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3">
      <c r="A152" s="181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3">
      <c r="A153" s="181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3">
      <c r="A154" s="181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3">
      <c r="A155" s="181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3">
      <c r="A156" s="181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3">
      <c r="A157" s="181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3">
      <c r="A158" s="181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3">
      <c r="A159" s="181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3">
      <c r="A160" s="181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3">
      <c r="A161" s="181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3">
      <c r="A162" s="181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3">
      <c r="A163" s="181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3">
      <c r="A164" s="181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3">
      <c r="A165" s="181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3">
      <c r="A166" s="181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3">
      <c r="A167" s="181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3">
      <c r="A168" s="181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3">
      <c r="A169" s="181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3">
      <c r="A170" s="181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3">
      <c r="A171" s="181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3">
      <c r="A172" s="181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3">
      <c r="A173" s="181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3">
      <c r="A174" s="181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3">
      <c r="A175" s="181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3">
      <c r="A176" s="181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3">
      <c r="A177" s="181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3">
      <c r="A178" s="181"/>
      <c r="B178" s="53" t="s">
        <v>1455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5">
        <v>0</v>
      </c>
    </row>
    <row r="179" spans="1:12" x14ac:dyDescent="0.3">
      <c r="A179" s="181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3">
      <c r="A180" s="181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3">
      <c r="A181" s="181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3">
      <c r="A182" s="181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3">
      <c r="A183" s="181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3">
      <c r="A184" s="181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3">
      <c r="A185" s="181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3">
      <c r="A186" s="181"/>
      <c r="B186" s="53" t="s">
        <v>1463</v>
      </c>
      <c r="C186" s="54">
        <v>2</v>
      </c>
      <c r="D186" s="54">
        <v>0</v>
      </c>
      <c r="E186" s="54">
        <v>0</v>
      </c>
      <c r="F186" s="54">
        <v>0</v>
      </c>
      <c r="G186" s="54">
        <v>0</v>
      </c>
      <c r="H186" s="54">
        <v>1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3">
      <c r="A187" s="181"/>
      <c r="B187" s="53" t="s">
        <v>1464</v>
      </c>
      <c r="C187" s="54">
        <v>1</v>
      </c>
      <c r="D187" s="54">
        <v>0</v>
      </c>
      <c r="E187" s="54">
        <v>1</v>
      </c>
      <c r="F187" s="54">
        <v>0</v>
      </c>
      <c r="G187" s="54">
        <v>0</v>
      </c>
      <c r="H187" s="54">
        <v>3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3">
      <c r="A188" s="181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3">
      <c r="A189" s="181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3">
      <c r="A190" s="181"/>
      <c r="B190" s="53" t="s">
        <v>1467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3">
      <c r="A191" s="181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3">
      <c r="A192" s="181"/>
      <c r="B192" s="53" t="s">
        <v>1469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3">
      <c r="A193" s="181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3">
      <c r="A194" s="181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3">
      <c r="A195" s="181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3">
      <c r="A196" s="181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3">
      <c r="A197" s="181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3">
      <c r="A198" s="181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3">
      <c r="A199" s="181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3">
      <c r="A200" s="181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3">
      <c r="A201" s="181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3">
      <c r="A202" s="181"/>
      <c r="B202" s="53" t="s">
        <v>1479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3">
      <c r="A203" s="181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3">
      <c r="A204" s="181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3">
      <c r="A205" s="181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3">
      <c r="A206" s="181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3">
      <c r="A207" s="181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3">
      <c r="A208" s="181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3">
      <c r="A209" s="181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3">
      <c r="A210" s="181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3">
      <c r="A211" s="181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3">
      <c r="A212" s="181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x14ac:dyDescent="0.3">
      <c r="A213" s="181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3">
      <c r="A214" s="181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3">
      <c r="A215" s="181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3">
      <c r="A216" s="181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3">
      <c r="A217" s="181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3">
      <c r="A218" s="181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3">
      <c r="A219" s="181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3">
      <c r="A220" s="181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3">
      <c r="A221" s="181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3">
      <c r="A222" s="181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3">
      <c r="A223" s="181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3">
      <c r="A224" s="181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3">
      <c r="A225" s="181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3">
      <c r="A226" s="181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3">
      <c r="A227" s="181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3">
      <c r="A228" s="181"/>
      <c r="B228" s="53" t="s">
        <v>1505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3">
      <c r="A229" s="181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3">
      <c r="A230" s="181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3">
      <c r="A231" s="181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3">
      <c r="A232" s="181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3">
      <c r="A233" s="181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3">
      <c r="A234" s="181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3">
      <c r="A235" s="181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3">
      <c r="A236" s="181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3">
      <c r="A237" s="181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3">
      <c r="A238" s="181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3">
      <c r="A239" s="181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3">
      <c r="A240" s="181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3">
      <c r="A241" s="181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3">
      <c r="A242" s="181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3">
      <c r="A243" s="181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3">
      <c r="A244" s="181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3">
      <c r="A245" s="181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3">
      <c r="A246" s="181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3">
      <c r="A247" s="181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3">
      <c r="A248" s="181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3">
      <c r="A249" s="181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3">
      <c r="A250" s="181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3">
      <c r="A251" s="181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3">
      <c r="A252" s="181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3">
      <c r="A253" s="181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3">
      <c r="A254" s="181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3">
      <c r="A255" s="181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3">
      <c r="A256" s="181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3">
      <c r="A257" s="181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3">
      <c r="A258" s="181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3">
      <c r="A259" s="182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3">
      <c r="A260" s="180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3">
      <c r="A261" s="181"/>
      <c r="B261" s="53" t="s">
        <v>1539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3">
      <c r="A262" s="181"/>
      <c r="B262" s="53" t="s">
        <v>1540</v>
      </c>
      <c r="C262" s="54">
        <v>4</v>
      </c>
      <c r="D262" s="54">
        <v>0</v>
      </c>
      <c r="E262" s="54">
        <v>1</v>
      </c>
      <c r="F262" s="54">
        <v>0</v>
      </c>
      <c r="G262" s="54">
        <v>0</v>
      </c>
      <c r="H262" s="54">
        <v>5</v>
      </c>
      <c r="I262" s="54">
        <v>0</v>
      </c>
      <c r="J262" s="54">
        <v>0</v>
      </c>
      <c r="K262" s="54">
        <v>0</v>
      </c>
      <c r="L262" s="55">
        <v>0</v>
      </c>
    </row>
    <row r="263" spans="1:12" x14ac:dyDescent="0.3">
      <c r="A263" s="181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3">
      <c r="A264" s="181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3">
      <c r="A265" s="181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3">
      <c r="A266" s="181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3">
      <c r="A267" s="181"/>
      <c r="B267" s="53" t="s">
        <v>1545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3">
      <c r="A268" s="181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3">
      <c r="A269" s="181"/>
      <c r="B269" s="53" t="s">
        <v>1547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3">
      <c r="A270" s="181"/>
      <c r="B270" s="53" t="s">
        <v>1548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3">
      <c r="A271" s="181"/>
      <c r="B271" s="53" t="s">
        <v>961</v>
      </c>
      <c r="C271" s="54">
        <v>0</v>
      </c>
      <c r="D271" s="54">
        <v>0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5">
        <v>0</v>
      </c>
    </row>
    <row r="272" spans="1:12" x14ac:dyDescent="0.3">
      <c r="A272" s="181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3">
      <c r="A273" s="181"/>
      <c r="B273" s="53" t="s">
        <v>1550</v>
      </c>
      <c r="C273" s="54">
        <v>0</v>
      </c>
      <c r="D273" s="54">
        <v>0</v>
      </c>
      <c r="E273" s="54">
        <v>0</v>
      </c>
      <c r="F273" s="54">
        <v>0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3">
      <c r="A274" s="181"/>
      <c r="B274" s="53" t="s">
        <v>1551</v>
      </c>
      <c r="C274" s="54">
        <v>0</v>
      </c>
      <c r="D274" s="54">
        <v>0</v>
      </c>
      <c r="E274" s="54">
        <v>0</v>
      </c>
      <c r="F274" s="54">
        <v>0</v>
      </c>
      <c r="G274" s="54">
        <v>0</v>
      </c>
      <c r="H274" s="54">
        <v>1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3">
      <c r="A275" s="181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3">
      <c r="A276" s="181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3">
      <c r="A277" s="181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3">
      <c r="A278" s="181"/>
      <c r="B278" s="53" t="s">
        <v>1555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3">
      <c r="A279" s="181"/>
      <c r="B279" s="53" t="s">
        <v>1556</v>
      </c>
      <c r="C279" s="54">
        <v>0</v>
      </c>
      <c r="D279" s="54"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3">
      <c r="A280" s="181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3">
      <c r="A281" s="181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3">
      <c r="A282" s="181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3">
      <c r="A283" s="181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3">
      <c r="A284" s="181"/>
      <c r="B284" s="53" t="s">
        <v>1561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3">
      <c r="A285" s="181"/>
      <c r="B285" s="53" t="s">
        <v>921</v>
      </c>
      <c r="C285" s="54">
        <v>0</v>
      </c>
      <c r="D285" s="54">
        <v>0</v>
      </c>
      <c r="E285" s="54">
        <v>0</v>
      </c>
      <c r="F285" s="54">
        <v>0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3">
      <c r="A286" s="181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3">
      <c r="A287" s="181"/>
      <c r="B287" s="53" t="s">
        <v>1562</v>
      </c>
      <c r="C287" s="54">
        <v>0</v>
      </c>
      <c r="D287" s="54">
        <v>0</v>
      </c>
      <c r="E287" s="54">
        <v>0</v>
      </c>
      <c r="F287" s="54">
        <v>0</v>
      </c>
      <c r="G287" s="54">
        <v>0</v>
      </c>
      <c r="H287" s="54">
        <v>0</v>
      </c>
      <c r="I287" s="54">
        <v>0</v>
      </c>
      <c r="J287" s="54">
        <v>2</v>
      </c>
      <c r="K287" s="54">
        <v>0</v>
      </c>
      <c r="L287" s="55">
        <v>0</v>
      </c>
    </row>
    <row r="288" spans="1:12" x14ac:dyDescent="0.3">
      <c r="A288" s="181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3">
      <c r="A289" s="181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3">
      <c r="A290" s="181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x14ac:dyDescent="0.3">
      <c r="A291" s="181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3">
      <c r="A292" s="182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3">
      <c r="A293" s="180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3">
      <c r="A294" s="181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5</v>
      </c>
      <c r="I294" s="54">
        <v>0</v>
      </c>
      <c r="J294" s="54">
        <v>0</v>
      </c>
      <c r="K294" s="54">
        <v>0</v>
      </c>
      <c r="L294" s="55">
        <v>0</v>
      </c>
    </row>
    <row r="295" spans="1:12" ht="20.399999999999999" x14ac:dyDescent="0.3">
      <c r="A295" s="181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5">
        <v>0</v>
      </c>
    </row>
    <row r="296" spans="1:12" ht="20.399999999999999" x14ac:dyDescent="0.3">
      <c r="A296" s="181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5">
        <v>0</v>
      </c>
    </row>
    <row r="297" spans="1:12" ht="20.399999999999999" x14ac:dyDescent="0.3">
      <c r="A297" s="181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1</v>
      </c>
      <c r="I297" s="54">
        <v>0</v>
      </c>
      <c r="J297" s="54">
        <v>0</v>
      </c>
      <c r="K297" s="54">
        <v>0</v>
      </c>
      <c r="L297" s="55">
        <v>0</v>
      </c>
    </row>
    <row r="298" spans="1:12" ht="20.399999999999999" x14ac:dyDescent="0.3">
      <c r="A298" s="181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1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3">
      <c r="A299" s="181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3">
      <c r="A300" s="181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40.799999999999997" x14ac:dyDescent="0.3">
      <c r="A301" s="181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5">
        <v>0</v>
      </c>
    </row>
    <row r="302" spans="1:12" ht="30.6" x14ac:dyDescent="0.3">
      <c r="A302" s="181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5">
        <v>0</v>
      </c>
    </row>
    <row r="303" spans="1:12" ht="20.399999999999999" x14ac:dyDescent="0.3">
      <c r="A303" s="181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1</v>
      </c>
      <c r="I303" s="54">
        <v>0</v>
      </c>
      <c r="J303" s="54">
        <v>0</v>
      </c>
      <c r="K303" s="54">
        <v>0</v>
      </c>
      <c r="L303" s="55">
        <v>0</v>
      </c>
    </row>
    <row r="304" spans="1:12" ht="20.399999999999999" x14ac:dyDescent="0.3">
      <c r="A304" s="181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1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3">
      <c r="A305" s="181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3">
      <c r="A306" s="181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3">
      <c r="A307" s="182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x2EZLEKRtEa6hlEhKPkOkIJYPTy56UhYw5+cS0fTyszhyMC2OUtSQehQdzQfsIw6Mc95P2cV/Uon6zDbTPwY/Q==" saltValue="795TXOGPS3xe8lowCqOeI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4" t="s">
        <v>1583</v>
      </c>
    </row>
    <row r="3" spans="1:5" x14ac:dyDescent="0.3">
      <c r="A3" s="35" t="s">
        <v>1584</v>
      </c>
    </row>
    <row r="4" spans="1:5" x14ac:dyDescent="0.3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0.399999999999999" x14ac:dyDescent="0.3">
      <c r="A5" s="38" t="s">
        <v>1585</v>
      </c>
      <c r="B5" s="44" t="s">
        <v>1586</v>
      </c>
      <c r="C5" s="45">
        <v>0</v>
      </c>
      <c r="D5" s="45">
        <v>65</v>
      </c>
      <c r="E5" s="57">
        <v>-1</v>
      </c>
    </row>
    <row r="6" spans="1:5" ht="20.399999999999999" x14ac:dyDescent="0.3">
      <c r="A6" s="38" t="s">
        <v>1587</v>
      </c>
      <c r="B6" s="44" t="s">
        <v>1588</v>
      </c>
      <c r="C6" s="45">
        <v>49</v>
      </c>
      <c r="D6" s="16"/>
      <c r="E6" s="57">
        <v>0</v>
      </c>
    </row>
    <row r="7" spans="1:5" ht="20.399999999999999" x14ac:dyDescent="0.3">
      <c r="A7" s="38" t="s">
        <v>1585</v>
      </c>
      <c r="B7" s="44" t="s">
        <v>1589</v>
      </c>
      <c r="C7" s="45">
        <v>32</v>
      </c>
      <c r="D7" s="45">
        <v>45</v>
      </c>
      <c r="E7" s="57">
        <v>-0.28888888888888897</v>
      </c>
    </row>
    <row r="8" spans="1:5" ht="20.399999999999999" x14ac:dyDescent="0.3">
      <c r="A8" s="38" t="s">
        <v>1587</v>
      </c>
      <c r="B8" s="44" t="s">
        <v>1590</v>
      </c>
      <c r="C8" s="45">
        <v>2</v>
      </c>
      <c r="D8" s="16"/>
      <c r="E8" s="57">
        <v>0</v>
      </c>
    </row>
    <row r="9" spans="1:5" ht="20.399999999999999" x14ac:dyDescent="0.3">
      <c r="A9" s="38" t="s">
        <v>1585</v>
      </c>
      <c r="B9" s="44" t="s">
        <v>1591</v>
      </c>
      <c r="C9" s="45">
        <v>4</v>
      </c>
      <c r="D9" s="45">
        <v>4</v>
      </c>
      <c r="E9" s="57">
        <v>0</v>
      </c>
    </row>
    <row r="10" spans="1:5" ht="20.399999999999999" x14ac:dyDescent="0.3">
      <c r="A10" s="38" t="s">
        <v>1587</v>
      </c>
      <c r="B10" s="44" t="s">
        <v>1592</v>
      </c>
      <c r="C10" s="45">
        <v>0</v>
      </c>
      <c r="D10" s="16"/>
      <c r="E10" s="57">
        <v>0</v>
      </c>
    </row>
    <row r="11" spans="1:5" x14ac:dyDescent="0.3">
      <c r="A11" s="38" t="s">
        <v>1593</v>
      </c>
      <c r="B11" s="18"/>
      <c r="C11" s="45">
        <v>9</v>
      </c>
      <c r="D11" s="45">
        <v>37</v>
      </c>
      <c r="E11" s="57">
        <v>-0.75675675675675702</v>
      </c>
    </row>
    <row r="12" spans="1:5" x14ac:dyDescent="0.3">
      <c r="A12" s="38" t="s">
        <v>1594</v>
      </c>
      <c r="B12" s="18"/>
      <c r="C12" s="45">
        <v>106</v>
      </c>
      <c r="D12" s="16"/>
      <c r="E12" s="57">
        <v>0</v>
      </c>
    </row>
    <row r="13" spans="1:5" x14ac:dyDescent="0.3">
      <c r="A13" s="196" t="s">
        <v>1595</v>
      </c>
      <c r="B13" s="44" t="s">
        <v>1596</v>
      </c>
      <c r="C13" s="45">
        <v>24</v>
      </c>
      <c r="D13" s="16"/>
      <c r="E13" s="57">
        <v>0</v>
      </c>
    </row>
    <row r="14" spans="1:5" x14ac:dyDescent="0.3">
      <c r="A14" s="198"/>
      <c r="B14" s="44" t="s">
        <v>1597</v>
      </c>
      <c r="C14" s="45">
        <v>24</v>
      </c>
      <c r="D14" s="16"/>
      <c r="E14" s="57">
        <v>0</v>
      </c>
    </row>
    <row r="15" spans="1:5" x14ac:dyDescent="0.3">
      <c r="A15" s="35" t="s">
        <v>1598</v>
      </c>
    </row>
    <row r="16" spans="1:5" x14ac:dyDescent="0.3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3">
      <c r="A17" s="199" t="s">
        <v>1599</v>
      </c>
      <c r="B17" s="44" t="s">
        <v>1600</v>
      </c>
      <c r="C17" s="16"/>
      <c r="D17" s="16"/>
      <c r="E17" s="23"/>
    </row>
    <row r="18" spans="1:5" x14ac:dyDescent="0.3">
      <c r="A18" s="200"/>
      <c r="B18" s="44" t="s">
        <v>1601</v>
      </c>
      <c r="C18" s="45">
        <v>58</v>
      </c>
      <c r="D18" s="45">
        <v>61</v>
      </c>
      <c r="E18" s="40">
        <v>23</v>
      </c>
    </row>
    <row r="19" spans="1:5" x14ac:dyDescent="0.3">
      <c r="A19" s="200"/>
      <c r="B19" s="44" t="s">
        <v>1602</v>
      </c>
      <c r="C19" s="16"/>
      <c r="D19" s="16"/>
      <c r="E19" s="23"/>
    </row>
    <row r="20" spans="1:5" x14ac:dyDescent="0.3">
      <c r="A20" s="200"/>
      <c r="B20" s="44" t="s">
        <v>1603</v>
      </c>
      <c r="C20" s="16"/>
      <c r="D20" s="16"/>
      <c r="E20" s="23"/>
    </row>
    <row r="21" spans="1:5" x14ac:dyDescent="0.3">
      <c r="A21" s="200"/>
      <c r="B21" s="44" t="s">
        <v>1604</v>
      </c>
      <c r="C21" s="45">
        <v>1</v>
      </c>
      <c r="D21" s="45">
        <v>1</v>
      </c>
      <c r="E21" s="40">
        <v>0</v>
      </c>
    </row>
    <row r="22" spans="1:5" x14ac:dyDescent="0.3">
      <c r="A22" s="200"/>
      <c r="B22" s="44" t="s">
        <v>975</v>
      </c>
      <c r="C22" s="45">
        <v>64</v>
      </c>
      <c r="D22" s="45">
        <v>96</v>
      </c>
      <c r="E22" s="40">
        <v>0</v>
      </c>
    </row>
    <row r="23" spans="1:5" x14ac:dyDescent="0.3">
      <c r="A23" s="200"/>
      <c r="B23" s="44" t="s">
        <v>1605</v>
      </c>
      <c r="C23" s="16"/>
      <c r="D23" s="16"/>
      <c r="E23" s="23"/>
    </row>
    <row r="24" spans="1:5" x14ac:dyDescent="0.3">
      <c r="A24" s="200"/>
      <c r="B24" s="44" t="s">
        <v>1606</v>
      </c>
      <c r="C24" s="16"/>
      <c r="D24" s="16"/>
      <c r="E24" s="23"/>
    </row>
    <row r="25" spans="1:5" x14ac:dyDescent="0.3">
      <c r="A25" s="200"/>
      <c r="B25" s="44" t="s">
        <v>1607</v>
      </c>
      <c r="C25" s="45">
        <v>1</v>
      </c>
      <c r="D25" s="45">
        <v>10</v>
      </c>
      <c r="E25" s="40">
        <v>0</v>
      </c>
    </row>
    <row r="26" spans="1:5" x14ac:dyDescent="0.3">
      <c r="A26" s="200"/>
      <c r="B26" s="44" t="s">
        <v>1608</v>
      </c>
      <c r="C26" s="45">
        <v>1</v>
      </c>
      <c r="D26" s="45">
        <v>3</v>
      </c>
      <c r="E26" s="40">
        <v>0</v>
      </c>
    </row>
    <row r="27" spans="1:5" x14ac:dyDescent="0.3">
      <c r="A27" s="200"/>
      <c r="B27" s="44" t="s">
        <v>1609</v>
      </c>
      <c r="C27" s="45">
        <v>10</v>
      </c>
      <c r="D27" s="45">
        <v>6</v>
      </c>
      <c r="E27" s="40">
        <v>3</v>
      </c>
    </row>
    <row r="28" spans="1:5" x14ac:dyDescent="0.3">
      <c r="A28" s="200"/>
      <c r="B28" s="44" t="s">
        <v>1610</v>
      </c>
      <c r="C28" s="45">
        <v>457</v>
      </c>
      <c r="D28" s="45">
        <v>52</v>
      </c>
      <c r="E28" s="40">
        <v>55</v>
      </c>
    </row>
    <row r="29" spans="1:5" x14ac:dyDescent="0.3">
      <c r="A29" s="200"/>
      <c r="B29" s="44" t="s">
        <v>1611</v>
      </c>
      <c r="C29" s="45">
        <v>62</v>
      </c>
      <c r="D29" s="45">
        <v>22</v>
      </c>
      <c r="E29" s="40">
        <v>15</v>
      </c>
    </row>
    <row r="30" spans="1:5" x14ac:dyDescent="0.3">
      <c r="A30" s="201"/>
      <c r="B30" s="44" t="s">
        <v>1612</v>
      </c>
      <c r="C30" s="16"/>
      <c r="D30" s="16"/>
      <c r="E30" s="23"/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HwNAINnmijr9o3s2hy+9O4fkP22KyLIK3C4LcCJvDS4HlviUWULlLSmKGbfPTatHZX/LdoEccoI9w+aPb4vvkw==" saltValue="RTWgHqtlvTDr1DsXO2G95A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9560-B89B-456D-A9FB-099C9D9B7FE5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8" customWidth="1"/>
    <col min="2" max="2" width="4.44140625" style="108" customWidth="1"/>
    <col min="3" max="3" width="18.6640625" style="108" customWidth="1"/>
    <col min="4" max="4" width="36.44140625" style="108" customWidth="1"/>
    <col min="5" max="5" width="18.6640625" style="108" customWidth="1"/>
    <col min="6" max="6" width="7.44140625" style="108" customWidth="1"/>
    <col min="7" max="7" width="2.6640625" style="108" customWidth="1"/>
    <col min="8" max="8" width="10.109375" style="108" customWidth="1"/>
    <col min="9" max="13" width="11.44140625" style="108"/>
    <col min="14" max="14" width="5.5546875" style="108" customWidth="1"/>
    <col min="15" max="15" width="11" style="108" customWidth="1"/>
    <col min="16" max="16" width="2.6640625" style="108" customWidth="1"/>
    <col min="17" max="17" width="11.44140625" style="108"/>
    <col min="18" max="19" width="12.88671875" style="108" customWidth="1"/>
    <col min="20" max="23" width="11.44140625" style="108"/>
    <col min="24" max="24" width="2.6640625" style="108" customWidth="1"/>
    <col min="25" max="25" width="6.33203125" style="108" customWidth="1"/>
    <col min="26" max="29" width="13.88671875" style="108" customWidth="1"/>
    <col min="30" max="30" width="11.44140625" style="108"/>
    <col min="31" max="31" width="9.44140625" style="108" customWidth="1"/>
    <col min="32" max="32" width="2.6640625" style="108" customWidth="1"/>
    <col min="33" max="38" width="11.44140625" style="108"/>
    <col min="39" max="39" width="14.5546875" style="108" customWidth="1"/>
    <col min="40" max="40" width="2.6640625" style="108" customWidth="1"/>
    <col min="41" max="41" width="11.44140625" style="108"/>
    <col min="42" max="44" width="19.33203125" style="108" customWidth="1"/>
    <col min="45" max="45" width="14.88671875" style="108" customWidth="1"/>
    <col min="46" max="46" width="2.6640625" style="108" customWidth="1"/>
    <col min="47" max="47" width="7" style="108" customWidth="1"/>
    <col min="48" max="48" width="14" style="108" customWidth="1"/>
    <col min="49" max="53" width="11.44140625" style="108"/>
    <col min="54" max="54" width="5.44140625" style="108" customWidth="1"/>
    <col min="55" max="55" width="2.6640625" style="108" customWidth="1"/>
    <col min="56" max="56" width="11.44140625" style="108"/>
    <col min="57" max="59" width="13.88671875" style="108" customWidth="1"/>
    <col min="60" max="60" width="11.44140625" style="108"/>
    <col min="61" max="61" width="19.33203125" style="108" customWidth="1"/>
    <col min="62" max="62" width="2.6640625" style="108" customWidth="1"/>
    <col min="63" max="63" width="7.109375" style="108" customWidth="1"/>
    <col min="64" max="65" width="6.5546875" style="108" customWidth="1"/>
    <col min="66" max="66" width="9" style="108" customWidth="1"/>
    <col min="67" max="67" width="7.109375" style="108" bestFit="1" customWidth="1"/>
    <col min="68" max="68" width="7" style="108" customWidth="1"/>
    <col min="69" max="69" width="8.6640625" style="108" customWidth="1"/>
    <col min="70" max="70" width="6.6640625" style="108" customWidth="1"/>
    <col min="71" max="71" width="9" style="108" customWidth="1"/>
    <col min="72" max="73" width="6.109375" style="108" customWidth="1"/>
    <col min="74" max="74" width="6.6640625" style="108" customWidth="1"/>
    <col min="75" max="75" width="2.6640625" style="108" customWidth="1"/>
    <col min="76" max="76" width="21.109375" style="108" customWidth="1"/>
    <col min="77" max="80" width="11.44140625" style="108"/>
    <col min="81" max="81" width="16.44140625" style="108" customWidth="1"/>
    <col min="82" max="82" width="2.6640625" style="108" customWidth="1"/>
    <col min="83" max="83" width="17" style="108" customWidth="1"/>
    <col min="84" max="85" width="21.109375" style="108" customWidth="1"/>
    <col min="86" max="88" width="11.44140625" style="108"/>
    <col min="89" max="89" width="2.6640625" style="108" customWidth="1"/>
    <col min="90" max="90" width="15.109375" style="108" customWidth="1"/>
    <col min="91" max="91" width="8.33203125" style="108" customWidth="1"/>
    <col min="92" max="92" width="23.44140625" style="108" customWidth="1"/>
    <col min="93" max="93" width="14.88671875" style="108" customWidth="1"/>
    <col min="94" max="94" width="18" style="108" customWidth="1"/>
    <col min="95" max="16384" width="11.44140625" style="108"/>
  </cols>
  <sheetData>
    <row r="1" spans="1:93" ht="17.399999999999999" x14ac:dyDescent="0.3">
      <c r="A1" s="106"/>
      <c r="B1" s="107"/>
      <c r="C1" s="208" t="s">
        <v>1735</v>
      </c>
      <c r="D1" s="208"/>
      <c r="E1" s="208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0.199999999999999" x14ac:dyDescent="0.3">
      <c r="A2" s="109">
        <v>0</v>
      </c>
      <c r="H2" s="111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1736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11"/>
    </row>
    <row r="3" spans="1:93" s="110" customFormat="1" ht="10.199999999999999" x14ac:dyDescent="0.3">
      <c r="Z3" s="206" t="s">
        <v>1737</v>
      </c>
      <c r="AA3" s="206"/>
      <c r="AB3" s="206"/>
      <c r="AC3" s="206"/>
      <c r="AH3" s="206" t="s">
        <v>1738</v>
      </c>
      <c r="AI3" s="206"/>
      <c r="AJ3" s="206"/>
      <c r="AK3" s="206"/>
      <c r="AV3" s="207" t="s">
        <v>1054</v>
      </c>
      <c r="AW3" s="207"/>
      <c r="AX3" s="207"/>
      <c r="AY3" s="207"/>
      <c r="AZ3" s="207"/>
      <c r="BA3" s="207"/>
      <c r="CL3" s="111"/>
    </row>
    <row r="4" spans="1:93" s="112" customFormat="1" ht="21.75" customHeight="1" x14ac:dyDescent="0.3">
      <c r="C4" s="206" t="s">
        <v>8</v>
      </c>
      <c r="D4" s="206"/>
      <c r="E4" s="206"/>
      <c r="I4" s="206" t="s">
        <v>35</v>
      </c>
      <c r="J4" s="206"/>
      <c r="K4" s="206"/>
      <c r="L4" s="206"/>
      <c r="M4" s="206"/>
      <c r="Q4" s="206" t="s">
        <v>1739</v>
      </c>
      <c r="R4" s="206"/>
      <c r="S4" s="206"/>
      <c r="T4" s="206"/>
      <c r="U4" s="206"/>
      <c r="V4" s="206"/>
      <c r="AP4" s="206" t="s">
        <v>1740</v>
      </c>
      <c r="AQ4" s="206"/>
      <c r="AR4" s="206"/>
      <c r="BE4" s="206" t="s">
        <v>1054</v>
      </c>
      <c r="BF4" s="206"/>
      <c r="BG4" s="206"/>
      <c r="BK4" s="210" t="s">
        <v>1741</v>
      </c>
      <c r="BL4" s="209" t="s">
        <v>1742</v>
      </c>
      <c r="BM4" s="209" t="s">
        <v>1743</v>
      </c>
      <c r="BN4" s="209" t="s">
        <v>169</v>
      </c>
      <c r="BO4" s="209" t="s">
        <v>1744</v>
      </c>
      <c r="BP4" s="209" t="s">
        <v>1745</v>
      </c>
      <c r="BQ4" s="209" t="s">
        <v>1746</v>
      </c>
      <c r="BR4" s="209" t="s">
        <v>204</v>
      </c>
      <c r="BS4" s="211" t="s">
        <v>1747</v>
      </c>
      <c r="BT4" s="211" t="s">
        <v>1748</v>
      </c>
      <c r="BU4" s="211" t="s">
        <v>284</v>
      </c>
      <c r="BV4" s="212"/>
      <c r="BY4" s="213" t="s">
        <v>163</v>
      </c>
      <c r="BZ4" s="213"/>
      <c r="CA4" s="213"/>
      <c r="CF4" s="206" t="s">
        <v>1749</v>
      </c>
      <c r="CG4" s="206"/>
      <c r="CL4" s="206" t="s">
        <v>43</v>
      </c>
      <c r="CM4" s="206"/>
      <c r="CN4" s="206"/>
      <c r="CO4" s="206"/>
    </row>
    <row r="5" spans="1:93" s="112" customFormat="1" ht="14.25" customHeight="1" x14ac:dyDescent="0.3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10" t="s">
        <v>1752</v>
      </c>
      <c r="AW5" s="209" t="s">
        <v>1753</v>
      </c>
      <c r="AX5" s="209" t="s">
        <v>1754</v>
      </c>
      <c r="AY5" s="209" t="s">
        <v>104</v>
      </c>
      <c r="AZ5" s="209" t="s">
        <v>105</v>
      </c>
      <c r="BA5" s="211" t="s">
        <v>106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12" customFormat="1" ht="14.25" customHeight="1" x14ac:dyDescent="0.3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10"/>
      <c r="AW6" s="209"/>
      <c r="AX6" s="209"/>
      <c r="AY6" s="209"/>
      <c r="AZ6" s="209"/>
      <c r="BA6" s="211"/>
      <c r="BE6" s="118" t="s">
        <v>108</v>
      </c>
      <c r="BF6" s="117" t="s">
        <v>109</v>
      </c>
      <c r="BG6" s="119" t="s">
        <v>1767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3">
      <c r="C7" s="125">
        <f>DatosGenerales!C8</f>
        <v>6056</v>
      </c>
      <c r="D7" s="126">
        <f>SUM(DatosGenerales!C15:C19)</f>
        <v>1015</v>
      </c>
      <c r="E7" s="125">
        <f>SUM(DatosGenerales!C12:C14)</f>
        <v>5055</v>
      </c>
      <c r="I7" s="127">
        <f>DatosGenerales!C31</f>
        <v>475</v>
      </c>
      <c r="J7" s="126">
        <f>DatosGenerales!C32</f>
        <v>18</v>
      </c>
      <c r="K7" s="125">
        <f>SUM(DatosGenerales!C33:C34)</f>
        <v>10</v>
      </c>
      <c r="L7" s="126">
        <f>DatosGenerales!C36</f>
        <v>373</v>
      </c>
      <c r="M7" s="125">
        <f>DatosGenerales!C95</f>
        <v>246</v>
      </c>
      <c r="N7" s="128">
        <f>L7-M7</f>
        <v>127</v>
      </c>
      <c r="O7" s="128"/>
      <c r="Q7" s="127">
        <f>DatosGenerales!C36</f>
        <v>373</v>
      </c>
      <c r="R7" s="126">
        <f>DatosGenerales!C49</f>
        <v>628</v>
      </c>
      <c r="S7" s="126">
        <f>DatosGenerales!C50</f>
        <v>18</v>
      </c>
      <c r="T7" s="126">
        <f>DatosGenerales!C62</f>
        <v>7</v>
      </c>
      <c r="U7" s="126">
        <f>DatosGenerales!C78</f>
        <v>1</v>
      </c>
      <c r="V7" s="129">
        <f>SUM(Q7:U7)</f>
        <v>1027</v>
      </c>
      <c r="Z7" s="127">
        <f>SUM(DatosGenerales!C106,DatosGenerales!C107,DatosGenerales!C109)</f>
        <v>525</v>
      </c>
      <c r="AA7" s="126">
        <f>SUM(DatosGenerales!C108,DatosGenerales!C110)</f>
        <v>159</v>
      </c>
      <c r="AB7" s="126">
        <f>DatosGenerales!C106</f>
        <v>132</v>
      </c>
      <c r="AC7" s="129">
        <f>DatosGenerales!C107</f>
        <v>281</v>
      </c>
      <c r="AH7" s="127">
        <f>SUM(DatosGenerales!C115,DatosGenerales!C116,DatosGenerales!C118)</f>
        <v>21</v>
      </c>
      <c r="AI7" s="126">
        <f>SUM(DatosGenerales!C117,DatosGenerales!C119)</f>
        <v>10</v>
      </c>
      <c r="AJ7" s="126">
        <f>DatosGenerales!C115</f>
        <v>4</v>
      </c>
      <c r="AK7" s="129">
        <f>DatosGenerales!C116</f>
        <v>9</v>
      </c>
      <c r="AP7" s="127">
        <f>SUM(DatosGenerales!C135:C136)</f>
        <v>30</v>
      </c>
      <c r="AQ7" s="126">
        <f>SUM(DatosGenerales!C137:C138)</f>
        <v>0</v>
      </c>
      <c r="AR7" s="129">
        <f>SUM(DatosGenerales!C139:C140)</f>
        <v>1</v>
      </c>
      <c r="AV7" s="127">
        <f>DatosGenerales!C145</f>
        <v>2</v>
      </c>
      <c r="AW7" s="126">
        <f>DatosGenerales!C146</f>
        <v>29</v>
      </c>
      <c r="AX7" s="126">
        <f>DatosGenerales!C147</f>
        <v>15</v>
      </c>
      <c r="AY7" s="126">
        <f>DatosGenerales!C148</f>
        <v>2</v>
      </c>
      <c r="AZ7" s="126">
        <f>DatosGenerales!C149</f>
        <v>28</v>
      </c>
      <c r="BA7" s="129">
        <f>DatosGenerales!C150</f>
        <v>2</v>
      </c>
      <c r="BE7" s="127">
        <f>DatosGenerales!C151</f>
        <v>46</v>
      </c>
      <c r="BF7" s="126">
        <f>DatosGenerales!C152</f>
        <v>37</v>
      </c>
      <c r="BG7" s="129">
        <f>DatosGenerales!C154</f>
        <v>9</v>
      </c>
      <c r="BK7" s="127">
        <f>SUM(DatosGenerales!C297:C311)</f>
        <v>368</v>
      </c>
      <c r="BL7" s="126">
        <f>SUM(DatosGenerales!C294:C296)</f>
        <v>4</v>
      </c>
      <c r="BM7" s="126">
        <f>SUM(DatosGenerales!C312:C344)</f>
        <v>79</v>
      </c>
      <c r="BN7" s="126">
        <f>SUM(DatosGenerales!C289)</f>
        <v>0</v>
      </c>
      <c r="BO7" s="126">
        <f>SUM(DatosGenerales!C356:C364)</f>
        <v>3</v>
      </c>
      <c r="BP7" s="126">
        <f>SUM(DatosGenerales!C286:C288)</f>
        <v>0</v>
      </c>
      <c r="BQ7" s="126">
        <f>SUM(DatosGenerales!C345:C355)</f>
        <v>2</v>
      </c>
      <c r="BR7" s="126">
        <f>SUM(DatosGenerales!C290:C292)</f>
        <v>35</v>
      </c>
      <c r="BS7" s="129">
        <f>SUM(DatosGenerales!C283:C285)</f>
        <v>173</v>
      </c>
      <c r="BT7" s="129">
        <f>SUM(DatosGenerales!C293)</f>
        <v>0</v>
      </c>
      <c r="BU7" s="129">
        <f>SUM(DatosGenerales!C365:C377)</f>
        <v>5</v>
      </c>
      <c r="BY7" s="127">
        <f>DatosGenerales!C246</f>
        <v>25</v>
      </c>
      <c r="BZ7" s="126">
        <f>DatosGenerales!C247</f>
        <v>49</v>
      </c>
      <c r="CA7" s="129">
        <f>DatosGenerales!C248</f>
        <v>61</v>
      </c>
      <c r="CF7" s="127">
        <f>DatosDiscapacidad!C5</f>
        <v>0</v>
      </c>
      <c r="CG7" s="129">
        <f>DatosDiscapacidad!C11</f>
        <v>9</v>
      </c>
      <c r="CM7" s="127">
        <f>DatosGenerales!C40</f>
        <v>1118</v>
      </c>
      <c r="CN7" s="129">
        <f>DatosGenerales!C41</f>
        <v>498</v>
      </c>
    </row>
    <row r="8" spans="1:93" x14ac:dyDescent="0.3">
      <c r="B8" s="130"/>
    </row>
    <row r="11" spans="1:93" x14ac:dyDescent="0.3">
      <c r="R11" s="108" t="s">
        <v>1771</v>
      </c>
    </row>
    <row r="16" spans="1:93" ht="12.75" customHeight="1" x14ac:dyDescent="0.3">
      <c r="AV16" s="131"/>
      <c r="AW16" s="131"/>
      <c r="AX16" s="131"/>
      <c r="AY16" s="131"/>
      <c r="AZ16" s="131"/>
      <c r="BA16" s="131"/>
    </row>
    <row r="17" spans="19:93" x14ac:dyDescent="0.3">
      <c r="AV17" s="131"/>
      <c r="AW17" s="131"/>
      <c r="AX17" s="131"/>
      <c r="AY17" s="131"/>
      <c r="AZ17" s="131"/>
      <c r="BA17" s="131"/>
    </row>
    <row r="19" spans="19:93" x14ac:dyDescent="0.3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3">
      <c r="S23" s="133"/>
      <c r="Z23" s="134"/>
      <c r="AH23" s="134"/>
    </row>
    <row r="30" spans="19:93" x14ac:dyDescent="0.3">
      <c r="BJ30" s="135"/>
    </row>
    <row r="31" spans="19:93" s="112" customFormat="1" ht="12.75" customHeight="1" x14ac:dyDescent="0.3">
      <c r="BJ31" s="136"/>
    </row>
    <row r="32" spans="19:93" s="124" customFormat="1" ht="12" x14ac:dyDescent="0.3">
      <c r="BJ32" s="137"/>
    </row>
    <row r="33" spans="62:67" x14ac:dyDescent="0.3">
      <c r="BJ33" s="135"/>
    </row>
    <row r="38" spans="62:67" ht="15.6" x14ac:dyDescent="0.3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3">
      <c r="BK51" s="136" t="s">
        <v>1776</v>
      </c>
      <c r="BL51" s="136" t="s">
        <v>1776</v>
      </c>
      <c r="BM51" s="135"/>
    </row>
    <row r="52" spans="63:74" x14ac:dyDescent="0.3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3">
      <c r="BK53" s="137">
        <f>SUM(DatosGenerales!C310,DatosGenerales!C299,DatosGenerales!C308)</f>
        <v>116</v>
      </c>
      <c r="BL53" s="137">
        <f>SUM(DatosGenerales!C311,DatosGenerales!C300,DatosGenerales!C309)</f>
        <v>121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3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3">
      <c r="BK66" s="137">
        <f>SUM(DatosGenerales!C310:C311)</f>
        <v>0</v>
      </c>
      <c r="BL66" s="137">
        <f>SUM(DatosGenerales!C299:C300)</f>
        <v>161</v>
      </c>
      <c r="BM66" s="137">
        <f>SUM(DatosGenerales!C308:C309)</f>
        <v>76</v>
      </c>
      <c r="BN66" s="137"/>
      <c r="BO66" s="124"/>
      <c r="BP66" s="124"/>
      <c r="BQ66" s="124"/>
      <c r="BR66" s="124"/>
      <c r="BS66" s="124"/>
    </row>
  </sheetData>
  <sheetProtection algorithmName="SHA-512" hashValue="j41cadp9HI/LWfVYmdK0SJy4P0LhgT/NCsgM1Ugj5fcax2nIuFkHnZCTyyRDYtnoi3wFlhGGVuRSgmhmssEdbQ==" saltValue="jqkXS0w0Vn8R6dLTgx4y2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4B42-8011-409F-B6BB-CD956CFEC210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1" customWidth="1"/>
    <col min="2" max="2" width="7.88671875" style="141" customWidth="1"/>
    <col min="3" max="3" width="11.44140625" style="141"/>
    <col min="4" max="4" width="12" style="141" customWidth="1"/>
    <col min="5" max="5" width="51.33203125" style="141" customWidth="1"/>
    <col min="6" max="6" width="2.6640625" style="141" customWidth="1"/>
    <col min="7" max="7" width="7.88671875" style="141" customWidth="1"/>
    <col min="8" max="9" width="11.44140625" style="141"/>
    <col min="10" max="10" width="51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1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1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1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1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1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1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1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1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1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1.33203125" style="141" customWidth="1"/>
    <col min="61" max="61" width="2.6640625" style="141" customWidth="1"/>
    <col min="62" max="16384" width="11.44140625" style="141"/>
  </cols>
  <sheetData>
    <row r="1" spans="1:61" ht="18.75" customHeight="1" x14ac:dyDescent="0.25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5">
      <c r="BG2" s="142"/>
    </row>
    <row r="3" spans="1:61" s="132" customFormat="1" ht="11.4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3" customFormat="1" ht="15.6" x14ac:dyDescent="0.3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EnUwODjOStq5qPaUnqdkt2qT2jFef4zQEbByv9d5qcRFEGsCSZgGCqjLHEaCpMp0NeMDZYWtNPEyd5y0dazUVA==" saltValue="GpPkaWhDSsyYvn8wAqXBp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ADC5-2A0C-40AF-8819-1ED98A3F8EA7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8" customWidth="1"/>
    <col min="2" max="2" width="4.44140625" style="108" customWidth="1"/>
    <col min="3" max="8" width="18.88671875" style="108" customWidth="1"/>
    <col min="9" max="9" width="4.44140625" style="108" customWidth="1"/>
    <col min="10" max="10" width="2.6640625" style="108" customWidth="1"/>
    <col min="11" max="11" width="4.5546875" style="108" customWidth="1"/>
    <col min="12" max="12" width="20.88671875" style="108" customWidth="1"/>
    <col min="13" max="13" width="20.6640625" style="108" customWidth="1"/>
    <col min="14" max="16" width="20.88671875" style="108" customWidth="1"/>
    <col min="17" max="17" width="2.6640625" style="108" customWidth="1"/>
    <col min="18" max="18" width="4.5546875" style="108" customWidth="1"/>
    <col min="19" max="27" width="14.88671875" style="108" customWidth="1"/>
    <col min="28" max="28" width="4.5546875" style="108" customWidth="1"/>
    <col min="29" max="29" width="2.6640625" style="108" customWidth="1"/>
    <col min="30" max="30" width="4.5546875" style="108" customWidth="1"/>
    <col min="31" max="38" width="13.88671875" style="108" customWidth="1"/>
    <col min="39" max="39" width="13.44140625" style="108" customWidth="1"/>
    <col min="40" max="40" width="2.6640625" style="108" customWidth="1"/>
    <col min="41" max="41" width="4.5546875" style="108" customWidth="1"/>
    <col min="42" max="47" width="13.88671875" style="108" customWidth="1"/>
    <col min="48" max="48" width="4.5546875" style="108" customWidth="1"/>
    <col min="49" max="50" width="11.44140625" style="108" hidden="1" customWidth="1"/>
    <col min="51" max="16384" width="11.44140625" style="108"/>
  </cols>
  <sheetData>
    <row r="1" spans="1:50" ht="19.649999999999999" customHeight="1" x14ac:dyDescent="0.3">
      <c r="A1" s="106"/>
      <c r="B1" s="107"/>
      <c r="C1" s="215" t="s">
        <v>1796</v>
      </c>
      <c r="D1" s="215"/>
      <c r="E1" s="215"/>
      <c r="F1" s="215"/>
      <c r="G1" s="215"/>
      <c r="H1" s="215"/>
      <c r="J1" s="106"/>
      <c r="Q1" s="106"/>
      <c r="AC1" s="106"/>
      <c r="AN1" s="106"/>
    </row>
    <row r="2" spans="1:50" s="110" customFormat="1" ht="12.45" customHeight="1" x14ac:dyDescent="0.3">
      <c r="I2" s="111"/>
      <c r="S2" s="111"/>
      <c r="T2" s="111"/>
    </row>
    <row r="3" spans="1:50" s="110" customFormat="1" ht="14.85" customHeight="1" x14ac:dyDescent="0.3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3">
      <c r="C4" s="206" t="s">
        <v>998</v>
      </c>
      <c r="D4" s="206"/>
      <c r="E4" s="206"/>
      <c r="F4" s="206"/>
      <c r="G4" s="206"/>
      <c r="H4" s="206"/>
      <c r="I4" s="108"/>
      <c r="L4" s="206" t="s">
        <v>1222</v>
      </c>
      <c r="M4" s="206"/>
      <c r="N4" s="206"/>
      <c r="O4" s="206"/>
      <c r="P4" s="206"/>
      <c r="T4" s="206" t="s">
        <v>973</v>
      </c>
      <c r="U4" s="206"/>
      <c r="V4" s="206"/>
      <c r="W4" s="206"/>
      <c r="X4" s="206"/>
      <c r="Y4" s="206"/>
      <c r="Z4" s="206"/>
      <c r="AA4" s="206"/>
      <c r="AE4" s="206" t="s">
        <v>1797</v>
      </c>
      <c r="AF4" s="206"/>
      <c r="AG4" s="206"/>
      <c r="AH4" s="206"/>
      <c r="AI4" s="206"/>
      <c r="AJ4" s="206"/>
      <c r="AK4" s="206"/>
      <c r="AL4" s="206"/>
      <c r="AP4" s="206" t="s">
        <v>1661</v>
      </c>
      <c r="AQ4" s="206"/>
      <c r="AR4" s="206"/>
      <c r="AS4" s="206"/>
      <c r="AT4" s="206"/>
      <c r="AU4" s="206"/>
    </row>
    <row r="5" spans="1:50" s="112" customFormat="1" ht="14.25" customHeight="1" x14ac:dyDescent="0.3">
      <c r="I5" s="108"/>
      <c r="AC5" s="110"/>
      <c r="AN5" s="110"/>
    </row>
    <row r="6" spans="1:50" s="112" customFormat="1" ht="14.25" customHeight="1" x14ac:dyDescent="0.3">
      <c r="I6" s="108"/>
      <c r="L6" s="216" t="s">
        <v>77</v>
      </c>
      <c r="M6" s="217" t="s">
        <v>1798</v>
      </c>
      <c r="N6" s="217" t="s">
        <v>1799</v>
      </c>
      <c r="O6" s="218" t="s">
        <v>995</v>
      </c>
      <c r="P6" s="218"/>
      <c r="AC6" s="110"/>
      <c r="AN6" s="110"/>
    </row>
    <row r="7" spans="1:50" s="112" customFormat="1" ht="20.85" customHeight="1" x14ac:dyDescent="0.3">
      <c r="C7" s="214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6"/>
      <c r="M7" s="217"/>
      <c r="N7" s="217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17</v>
      </c>
    </row>
    <row r="8" spans="1:50" s="124" customFormat="1" ht="14.85" customHeight="1" x14ac:dyDescent="0.3">
      <c r="C8" s="214"/>
      <c r="D8" s="126">
        <f>DatosMenores!C56</f>
        <v>178</v>
      </c>
      <c r="E8" s="126">
        <f>DatosMenores!C57</f>
        <v>25</v>
      </c>
      <c r="F8" s="126">
        <f>DatosMenores!C58</f>
        <v>6</v>
      </c>
      <c r="G8" s="126">
        <f>DatosMenores!C59</f>
        <v>87</v>
      </c>
      <c r="H8" s="125">
        <f>DatosMenores!C60</f>
        <v>6</v>
      </c>
      <c r="I8" s="108"/>
      <c r="L8" s="125">
        <f>DatosMenores!C48</f>
        <v>7</v>
      </c>
      <c r="M8" s="126">
        <f>DatosMenores!C49</f>
        <v>21</v>
      </c>
      <c r="N8" s="126">
        <f>DatosMenores!C50</f>
        <v>19</v>
      </c>
      <c r="O8" s="126">
        <f>DatosMenores!C51</f>
        <v>0</v>
      </c>
      <c r="P8" s="125">
        <f>DatosMenores!C52</f>
        <v>0</v>
      </c>
      <c r="S8" s="125">
        <f>DatosMenores!C28</f>
        <v>36</v>
      </c>
      <c r="T8" s="126">
        <f>SUM(DatosMenores!C29:C32)</f>
        <v>1</v>
      </c>
      <c r="U8" s="126">
        <f>DatosMenores!C33</f>
        <v>0</v>
      </c>
      <c r="V8" s="126">
        <f>DatosMenores!C34</f>
        <v>14</v>
      </c>
      <c r="W8" s="126">
        <f>DatosMenores!C35</f>
        <v>5</v>
      </c>
      <c r="X8" s="126">
        <f>DatosMenores!C36</f>
        <v>1</v>
      </c>
      <c r="Y8" s="126">
        <f>DatosMenores!C38</f>
        <v>0</v>
      </c>
      <c r="Z8" s="126">
        <f>DatosMenores!C37</f>
        <v>2</v>
      </c>
      <c r="AA8" s="125">
        <f>DatosMenores!C39</f>
        <v>17</v>
      </c>
      <c r="AC8" s="110"/>
      <c r="AE8" s="127">
        <f>DatosMenores!C5</f>
        <v>0</v>
      </c>
      <c r="AF8" s="126">
        <f>DatosMenores!C6</f>
        <v>2</v>
      </c>
      <c r="AG8" s="126">
        <f>DatosMenores!C7</f>
        <v>0</v>
      </c>
      <c r="AH8" s="126">
        <f>DatosMenores!C8</f>
        <v>5</v>
      </c>
      <c r="AI8" s="126">
        <f>DatosMenores!C9</f>
        <v>5</v>
      </c>
      <c r="AJ8" s="125">
        <f>DatosMenores!C10</f>
        <v>6</v>
      </c>
      <c r="AK8" s="126">
        <f>DatosMenores!C11</f>
        <v>7</v>
      </c>
      <c r="AL8" s="126">
        <f>DatosMenores!C12</f>
        <v>8</v>
      </c>
      <c r="AM8" s="125">
        <f>DatosMenores!C13</f>
        <v>0</v>
      </c>
      <c r="AN8" s="110"/>
      <c r="AP8" s="127">
        <f>DatosMenores!C69</f>
        <v>17</v>
      </c>
      <c r="AQ8" s="127">
        <f>DatosMenores!C70</f>
        <v>2</v>
      </c>
      <c r="AR8" s="126">
        <f>DatosMenores!C71</f>
        <v>57</v>
      </c>
      <c r="AS8" s="126">
        <f>DatosMenores!C74</f>
        <v>0</v>
      </c>
      <c r="AT8" s="126">
        <f>DatosMenores!C75</f>
        <v>0</v>
      </c>
      <c r="AU8" s="125">
        <f>DatosMenores!C76</f>
        <v>0</v>
      </c>
      <c r="AW8" s="148" t="s">
        <v>1663</v>
      </c>
      <c r="AX8" s="149">
        <f>DatosMenores!C70</f>
        <v>2</v>
      </c>
    </row>
    <row r="9" spans="1:50" ht="14.85" customHeight="1" x14ac:dyDescent="0.3">
      <c r="B9" s="130"/>
      <c r="C9" s="214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57</v>
      </c>
    </row>
    <row r="10" spans="1:50" ht="29.85" customHeight="1" x14ac:dyDescent="0.3">
      <c r="C10" s="214"/>
      <c r="D10" s="125">
        <f>DatosMenores!C61</f>
        <v>87</v>
      </c>
      <c r="E10" s="126">
        <f>DatosMenores!C62</f>
        <v>5</v>
      </c>
      <c r="F10" s="129">
        <f>DatosMenores!C63</f>
        <v>9</v>
      </c>
      <c r="G10" s="129">
        <f>DatosMenores!C64</f>
        <v>60</v>
      </c>
      <c r="H10" s="129">
        <f>DatosMenores!C65</f>
        <v>49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3">
      <c r="AE11" s="127">
        <f>DatosMenores!C14</f>
        <v>1</v>
      </c>
      <c r="AF11" s="126">
        <f>DatosMenores!C15</f>
        <v>0</v>
      </c>
      <c r="AG11" s="126">
        <f>DatosMenores!C16</f>
        <v>4</v>
      </c>
      <c r="AH11" s="126">
        <f>DatosMenores!C17</f>
        <v>1</v>
      </c>
      <c r="AI11" s="126">
        <f>DatosMenores!C18</f>
        <v>2</v>
      </c>
      <c r="AJ11" s="126">
        <f>DatosMenores!C20</f>
        <v>3</v>
      </c>
      <c r="AK11" s="126">
        <f>DatosMenores!C21</f>
        <v>0</v>
      </c>
      <c r="AL11" s="125">
        <f>DatosMenores!C19</f>
        <v>9</v>
      </c>
      <c r="AP11" s="127">
        <f>DatosMenores!C78</f>
        <v>0</v>
      </c>
      <c r="AQ11" s="126">
        <f>DatosMenores!C77</f>
        <v>7</v>
      </c>
      <c r="AR11" s="126">
        <f>DatosMenores!C79</f>
        <v>0</v>
      </c>
      <c r="AS11" s="127">
        <f>DatosMenores!C72</f>
        <v>0</v>
      </c>
      <c r="AT11" s="125">
        <f>DatosMenores!C73</f>
        <v>0</v>
      </c>
      <c r="AW11" s="148" t="s">
        <v>1804</v>
      </c>
      <c r="AX11" s="149">
        <f>DatosMenores!C73</f>
        <v>0</v>
      </c>
    </row>
    <row r="12" spans="1:50" ht="12.75" customHeight="1" x14ac:dyDescent="0.3">
      <c r="AW12" s="148" t="s">
        <v>1665</v>
      </c>
      <c r="AX12" s="149">
        <f>DatosMenores!C74</f>
        <v>0</v>
      </c>
    </row>
    <row r="13" spans="1:50" ht="12.75" customHeight="1" x14ac:dyDescent="0.3">
      <c r="AW13" s="148" t="s">
        <v>1016</v>
      </c>
      <c r="AX13" s="149">
        <f>DatosMenores!C75</f>
        <v>0</v>
      </c>
    </row>
    <row r="14" spans="1:50" ht="12.75" customHeight="1" x14ac:dyDescent="0.3">
      <c r="AW14" s="148" t="s">
        <v>1666</v>
      </c>
      <c r="AX14" s="149">
        <f>DatosMenores!C76</f>
        <v>0</v>
      </c>
    </row>
    <row r="15" spans="1:50" ht="12.75" customHeight="1" x14ac:dyDescent="0.3">
      <c r="AW15" s="148" t="s">
        <v>1667</v>
      </c>
      <c r="AX15" s="149">
        <f>DatosMenores!C77</f>
        <v>7</v>
      </c>
    </row>
    <row r="16" spans="1:50" ht="12.75" customHeight="1" x14ac:dyDescent="0.3">
      <c r="AW16" s="148" t="s">
        <v>260</v>
      </c>
      <c r="AX16" s="149">
        <f>DatosMenores!C78</f>
        <v>0</v>
      </c>
    </row>
    <row r="17" spans="49:50" ht="12.75" customHeight="1" x14ac:dyDescent="0.3">
      <c r="AW17" s="148" t="s">
        <v>1668</v>
      </c>
      <c r="AX17" s="149">
        <f>DatosMenores!C79</f>
        <v>0</v>
      </c>
    </row>
  </sheetData>
  <sheetProtection algorithmName="SHA-512" hashValue="ELuBCEEQUmMw6SI1mDeRk55g0mfMhLKub/WSilYjixyTAByHuispaoZSNPHSmTYkBMN1Gql/DsTn+0lD5Vckow==" saltValue="CjfPhLWhDZKks3wSpy4os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21D2-62B9-4B94-8541-1CD30414D54A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customWidth="1"/>
    <col min="20" max="20" width="7.88671875" style="157" customWidth="1"/>
    <col min="21" max="22" width="11.44140625" style="157"/>
    <col min="23" max="23" width="51.33203125" style="157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9" t="s">
        <v>1805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1811</v>
      </c>
      <c r="D4" s="163">
        <f>DatosViolenciaDoméstica!C5</f>
        <v>1</v>
      </c>
      <c r="F4" s="162" t="s">
        <v>1812</v>
      </c>
      <c r="G4" s="164">
        <f>DatosViolenciaDoméstica!E67</f>
        <v>0</v>
      </c>
      <c r="H4" s="165"/>
    </row>
    <row r="5" spans="1:30" x14ac:dyDescent="0.25">
      <c r="C5" s="162" t="s">
        <v>8</v>
      </c>
      <c r="D5" s="163">
        <f>DatosViolenciaDoméstica!C6</f>
        <v>45</v>
      </c>
      <c r="F5" s="162" t="s">
        <v>1813</v>
      </c>
      <c r="G5" s="166">
        <f>DatosViolenciaDoméstica!F67</f>
        <v>3</v>
      </c>
      <c r="H5" s="165"/>
    </row>
    <row r="6" spans="1:30" ht="26.4" x14ac:dyDescent="0.25">
      <c r="C6" s="162" t="s">
        <v>1814</v>
      </c>
      <c r="D6" s="163">
        <f>DatosViolenciaDoméstica!C7</f>
        <v>4</v>
      </c>
    </row>
    <row r="7" spans="1:30" x14ac:dyDescent="0.25">
      <c r="C7" s="162" t="s">
        <v>55</v>
      </c>
      <c r="D7" s="163">
        <f>DatosViolenciaDoméstica!C8</f>
        <v>0</v>
      </c>
    </row>
    <row r="8" spans="1:30" x14ac:dyDescent="0.25">
      <c r="C8" s="162" t="s">
        <v>1815</v>
      </c>
      <c r="D8" s="163">
        <f>DatosViolenciaDoméstica!C9</f>
        <v>0</v>
      </c>
    </row>
    <row r="9" spans="1:30" x14ac:dyDescent="0.25">
      <c r="C9" s="162" t="s">
        <v>1816</v>
      </c>
      <c r="D9" s="167">
        <f>SUM(DatosViolenciaDoméstica!C10:C11)</f>
        <v>0</v>
      </c>
    </row>
    <row r="21" spans="6:32" x14ac:dyDescent="0.25">
      <c r="F21" s="168"/>
      <c r="G21" s="168"/>
    </row>
    <row r="22" spans="6:32" s="168" customFormat="1" ht="12.75" customHeight="1" x14ac:dyDescent="0.25">
      <c r="F22" s="169"/>
      <c r="G22" s="169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9" customFormat="1" x14ac:dyDescent="0.25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5">
      <c r="AB24" s="155"/>
    </row>
    <row r="25" spans="6:32" ht="15.6" x14ac:dyDescent="0.3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rf4DE6gc5Pb5lROT/TI5nGeB/0NeMpWh8Sg/bdPXFyIJ807+tmZo9ISLjZ2/VtVEi5EzFdgDlg4d7ktFA8AwQw==" saltValue="4EFjvBJh52nY1EMUXg+DJ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2C8D-9A73-47EA-B6D6-05EB0FFB4981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hidden="1" customWidth="1"/>
    <col min="20" max="20" width="7.88671875" style="157" hidden="1" customWidth="1"/>
    <col min="21" max="22" width="0" style="157" hidden="1" customWidth="1"/>
    <col min="23" max="23" width="51.33203125" style="157" hidden="1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9" t="s">
        <v>1817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8</v>
      </c>
      <c r="D4" s="163">
        <f>DatosViolenciaGénero!C7</f>
        <v>282</v>
      </c>
      <c r="F4" s="162" t="s">
        <v>1812</v>
      </c>
      <c r="G4" s="164">
        <f>DatosViolenciaGénero!E82</f>
        <v>98</v>
      </c>
      <c r="H4" s="165"/>
    </row>
    <row r="5" spans="1:30" x14ac:dyDescent="0.25">
      <c r="C5" s="162" t="s">
        <v>35</v>
      </c>
      <c r="D5" s="163">
        <f>DatosViolenciaGénero!C5</f>
        <v>99</v>
      </c>
      <c r="F5" s="162" t="s">
        <v>1813</v>
      </c>
      <c r="G5" s="164">
        <f>DatosViolenciaGénero!F82</f>
        <v>19</v>
      </c>
      <c r="H5" s="165"/>
    </row>
    <row r="6" spans="1:30" ht="26.4" x14ac:dyDescent="0.25">
      <c r="C6" s="162" t="s">
        <v>1814</v>
      </c>
      <c r="D6" s="173">
        <f>DatosViolenciaGénero!C8</f>
        <v>55</v>
      </c>
    </row>
    <row r="7" spans="1:30" x14ac:dyDescent="0.25">
      <c r="C7" s="162" t="s">
        <v>55</v>
      </c>
      <c r="D7" s="173">
        <f>DatosViolenciaGénero!C9</f>
        <v>0</v>
      </c>
    </row>
    <row r="8" spans="1:30" x14ac:dyDescent="0.25">
      <c r="C8" s="162" t="s">
        <v>1818</v>
      </c>
      <c r="D8" s="163">
        <f>DatosViolenciaGénero!C11</f>
        <v>0</v>
      </c>
    </row>
    <row r="9" spans="1:30" x14ac:dyDescent="0.25">
      <c r="C9" s="162" t="s">
        <v>1819</v>
      </c>
      <c r="D9" s="163">
        <f>DatosViolenciaGénero!C12</f>
        <v>0</v>
      </c>
    </row>
    <row r="10" spans="1:30" x14ac:dyDescent="0.25">
      <c r="C10" s="162" t="s">
        <v>1811</v>
      </c>
      <c r="D10" s="173">
        <f>DatosViolenciaGénero!C6</f>
        <v>38</v>
      </c>
    </row>
    <row r="11" spans="1:30" x14ac:dyDescent="0.25">
      <c r="C11" s="162" t="s">
        <v>1815</v>
      </c>
      <c r="D11" s="173">
        <f>DatosViolenciaGénero!C10</f>
        <v>0</v>
      </c>
    </row>
    <row r="20" spans="3:32" x14ac:dyDescent="0.25">
      <c r="C20" s="168"/>
      <c r="D20" s="168"/>
    </row>
    <row r="21" spans="3:32" x14ac:dyDescent="0.25">
      <c r="C21" s="169"/>
      <c r="D21" s="169"/>
    </row>
    <row r="22" spans="3:32" s="168" customFormat="1" ht="12.75" customHeight="1" x14ac:dyDescent="0.25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9" customFormat="1" x14ac:dyDescent="0.25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5">
      <c r="AB24" s="155"/>
    </row>
    <row r="25" spans="3:32" ht="15.6" x14ac:dyDescent="0.3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58rJOGkSK5WlaLW22KEqbNtylIgwZT9MxOZ+HudJ7vvz20ivwYDE+insyYa6K4HFHEBpza0sxVlEwk8aVqG66A==" saltValue="ixN8qgeVqT+gtJEcD7yyd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52DA-9473-494A-901F-EE6CF2D2D787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441406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441406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44140625" style="141" customWidth="1"/>
    <col min="26" max="26" width="2.6640625" style="141" customWidth="1"/>
    <col min="27" max="16384" width="11.44140625" style="108"/>
  </cols>
  <sheetData>
    <row r="1" spans="1:26" x14ac:dyDescent="0.25">
      <c r="A1" s="140"/>
      <c r="C1" s="215" t="s">
        <v>1820</v>
      </c>
      <c r="D1" s="215"/>
      <c r="E1" s="215"/>
      <c r="F1" s="140"/>
      <c r="H1" s="174"/>
      <c r="I1" s="174"/>
      <c r="J1" s="174"/>
      <c r="K1" s="140"/>
      <c r="P1" s="140"/>
      <c r="U1" s="140"/>
      <c r="Z1" s="140"/>
    </row>
    <row r="2" spans="1:26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8iKBaJDaGK1H+m4SiIRBP79zCWr00rPN6F6lu5EyREkkg5BG2EXXchhr1fd4vsB8BdYIASL4SRUyuT+bENPPKw==" saltValue="Znp+114T47jgxd7ToRs16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B892-955C-4986-B962-91A19221DA59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4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4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4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4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4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4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4.33203125" style="141" customWidth="1"/>
    <col min="61" max="61" width="2.6640625" style="141" customWidth="1"/>
    <col min="62" max="16384" width="11.44140625" style="108"/>
  </cols>
  <sheetData>
    <row r="1" spans="1:61" x14ac:dyDescent="0.25">
      <c r="A1" s="140"/>
      <c r="C1" s="215" t="s">
        <v>1825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40"/>
      <c r="R1" s="174"/>
      <c r="S1" s="174"/>
      <c r="T1" s="174"/>
      <c r="U1" s="140"/>
      <c r="W1" s="174"/>
      <c r="X1" s="174"/>
      <c r="Y1" s="174"/>
      <c r="Z1" s="140"/>
      <c r="AB1" s="174"/>
      <c r="AC1" s="174"/>
      <c r="AD1" s="174"/>
      <c r="AE1" s="140"/>
      <c r="AG1" s="174"/>
      <c r="AH1" s="174"/>
      <c r="AI1" s="174"/>
      <c r="AJ1" s="140"/>
      <c r="AL1" s="174"/>
      <c r="AM1" s="174"/>
      <c r="AN1" s="174"/>
      <c r="AO1" s="140"/>
      <c r="AQ1" s="174"/>
      <c r="AR1" s="174"/>
      <c r="AS1" s="174"/>
      <c r="AT1" s="140"/>
      <c r="AV1" s="174"/>
      <c r="AW1" s="174"/>
      <c r="AX1" s="174"/>
      <c r="AY1" s="140"/>
      <c r="BA1" s="174"/>
      <c r="BB1" s="174"/>
      <c r="BC1" s="174"/>
      <c r="BD1" s="140"/>
      <c r="BF1" s="174"/>
      <c r="BG1" s="174"/>
      <c r="BH1" s="174"/>
      <c r="BI1" s="140"/>
    </row>
    <row r="2" spans="1:61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bXXKtB4BZKjj3o8zQtnrLWbX3TRoA9X2aJYcHt/1ad747SsP71pMu9+k2w+e3WMBodq9LaA3NLgs86fBSprduA==" saltValue="EnjkbtakbBqeRkQzzhTQa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E85C-AD41-4446-AC9B-B581386179D0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7" width="11.44140625" style="141"/>
    <col min="18" max="18" width="11.44140625" style="92"/>
    <col min="19" max="19" width="2.6640625" style="141" customWidth="1"/>
    <col min="20" max="20" width="7.88671875" style="141" customWidth="1"/>
    <col min="21" max="25" width="11.44140625" style="141"/>
    <col min="26" max="16384" width="11.44140625" style="92"/>
  </cols>
  <sheetData>
    <row r="1" spans="1:26" x14ac:dyDescent="0.25">
      <c r="A1" s="140"/>
      <c r="C1" s="215" t="s">
        <v>1829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74"/>
      <c r="Q1" s="174"/>
      <c r="S1" s="140"/>
      <c r="U1" s="174"/>
      <c r="V1" s="174"/>
      <c r="W1" s="174"/>
      <c r="X1" s="174"/>
      <c r="Y1" s="174"/>
    </row>
    <row r="3" spans="1:26" x14ac:dyDescent="0.25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5">
      <c r="M5" s="175" t="s">
        <v>1179</v>
      </c>
      <c r="N5" s="175" t="s">
        <v>1180</v>
      </c>
      <c r="O5" s="175" t="s">
        <v>1181</v>
      </c>
      <c r="P5" s="175" t="s">
        <v>1182</v>
      </c>
      <c r="Q5" s="175" t="s">
        <v>610</v>
      </c>
      <c r="R5" s="175" t="s">
        <v>1183</v>
      </c>
      <c r="S5" s="176"/>
      <c r="U5" s="177" t="s">
        <v>1179</v>
      </c>
      <c r="V5" s="177" t="s">
        <v>1180</v>
      </c>
      <c r="W5" s="177" t="s">
        <v>1181</v>
      </c>
      <c r="X5" s="177" t="s">
        <v>1182</v>
      </c>
      <c r="Y5" s="177" t="s">
        <v>610</v>
      </c>
      <c r="Z5" s="177" t="s">
        <v>1183</v>
      </c>
    </row>
    <row r="6" spans="1:26" x14ac:dyDescent="0.25">
      <c r="M6" s="178">
        <f>DatosMedioAmbiente!C53</f>
        <v>0</v>
      </c>
      <c r="N6" s="178">
        <f>DatosMedioAmbiente!C55</f>
        <v>0</v>
      </c>
      <c r="O6" s="178">
        <f>DatosMedioAmbiente!C57</f>
        <v>0</v>
      </c>
      <c r="P6" s="178">
        <f>DatosMedioAmbiente!C59</f>
        <v>1</v>
      </c>
      <c r="Q6" s="178">
        <f>DatosMedioAmbiente!C61</f>
        <v>0</v>
      </c>
      <c r="R6" s="178">
        <f>DatosMedioAmbiente!C63</f>
        <v>1</v>
      </c>
      <c r="S6" s="176"/>
      <c r="U6" s="179">
        <f>DatosMedioAmbiente!C54</f>
        <v>0</v>
      </c>
      <c r="V6" s="179">
        <f>DatosMedioAmbiente!C56</f>
        <v>2</v>
      </c>
      <c r="W6" s="179">
        <f>DatosMedioAmbiente!C58</f>
        <v>0</v>
      </c>
      <c r="X6" s="179">
        <f>DatosMedioAmbiente!C60</f>
        <v>0</v>
      </c>
      <c r="Y6" s="179">
        <f>DatosMedioAmbiente!C62</f>
        <v>0</v>
      </c>
      <c r="Z6" s="179">
        <f>DatosMedioAmbiente!C64</f>
        <v>0</v>
      </c>
    </row>
    <row r="25" spans="1:20" s="92" customFormat="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nisuOpEwpFyWcAOU94g7sC5MllyORQCOouECehSy0i9lChc1YZE/Cc/5Y1Hx+MtF5LPnJvv8k1AFOT42AgLeCw==" saltValue="Qv77XML1/i20MYuqOmCqS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69DC-EF31-44F2-94CC-74F78AE10B6F}">
  <dimension ref="A1:BI13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2" customWidth="1"/>
    <col min="19" max="20" width="25.109375" style="92" customWidth="1"/>
    <col min="21" max="21" width="14.44140625" style="92" customWidth="1"/>
    <col min="22" max="22" width="20.44140625" style="92" customWidth="1"/>
    <col min="23" max="23" width="16.6640625" style="92" customWidth="1"/>
    <col min="24" max="24" width="5.33203125" style="92" customWidth="1"/>
    <col min="25" max="25" width="4" style="92" customWidth="1"/>
    <col min="26" max="26" width="13.6640625" style="92" customWidth="1"/>
    <col min="27" max="27" width="22.109375" style="92" customWidth="1"/>
    <col min="28" max="16384" width="11.5546875" style="92"/>
  </cols>
  <sheetData>
    <row r="1" spans="1:61" s="105" customFormat="1" ht="92.4" x14ac:dyDescent="0.3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5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1624</v>
      </c>
      <c r="F2" s="92" t="s">
        <v>1634</v>
      </c>
      <c r="G2" s="92" t="s">
        <v>1625</v>
      </c>
      <c r="H2" s="92" t="s">
        <v>1625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1624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1127</v>
      </c>
      <c r="AB2" s="92" t="s">
        <v>1126</v>
      </c>
      <c r="AC2" s="92" t="s">
        <v>1133</v>
      </c>
      <c r="AD2" s="92" t="s">
        <v>642</v>
      </c>
      <c r="AE2" s="92" t="s">
        <v>1180</v>
      </c>
      <c r="AF2" s="92" t="s">
        <v>1189</v>
      </c>
      <c r="AI2" s="92" t="s">
        <v>224</v>
      </c>
      <c r="AL2" s="92" t="s">
        <v>642</v>
      </c>
      <c r="AM2" s="92" t="s">
        <v>642</v>
      </c>
      <c r="AN2" s="92" t="s">
        <v>644</v>
      </c>
      <c r="AO2" s="92" t="s">
        <v>644</v>
      </c>
      <c r="AT2" s="92" t="s">
        <v>644</v>
      </c>
      <c r="AV2" s="92" t="s">
        <v>642</v>
      </c>
      <c r="AW2" s="92" t="s">
        <v>1182</v>
      </c>
      <c r="AX2" s="92" t="s">
        <v>1180</v>
      </c>
      <c r="AY2" s="92" t="s">
        <v>15</v>
      </c>
      <c r="AZ2" s="92" t="s">
        <v>1004</v>
      </c>
      <c r="BA2" s="92" t="s">
        <v>77</v>
      </c>
      <c r="BC2" s="92" t="s">
        <v>974</v>
      </c>
      <c r="BD2" s="92" t="s">
        <v>329</v>
      </c>
      <c r="BE2" s="92" t="s">
        <v>1662</v>
      </c>
      <c r="BF2" s="92" t="s">
        <v>99</v>
      </c>
      <c r="BG2" s="92" t="s">
        <v>99</v>
      </c>
      <c r="BH2" s="92" t="s">
        <v>1138</v>
      </c>
      <c r="BI2" s="92" t="s">
        <v>1143</v>
      </c>
    </row>
    <row r="3" spans="1:61" x14ac:dyDescent="0.25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1625</v>
      </c>
      <c r="F3" s="92" t="s">
        <v>1639</v>
      </c>
      <c r="G3" s="92" t="s">
        <v>1639</v>
      </c>
      <c r="H3" s="92" t="s">
        <v>1626</v>
      </c>
      <c r="I3" s="92" t="s">
        <v>1625</v>
      </c>
      <c r="J3" s="92" t="s">
        <v>970</v>
      </c>
      <c r="K3" s="92" t="s">
        <v>1625</v>
      </c>
      <c r="L3" s="92" t="s">
        <v>1628</v>
      </c>
      <c r="M3" s="92" t="s">
        <v>970</v>
      </c>
      <c r="O3" s="92" t="s">
        <v>1625</v>
      </c>
      <c r="P3" s="92" t="s">
        <v>1626</v>
      </c>
      <c r="Q3" s="92" t="s">
        <v>1676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109</v>
      </c>
      <c r="AB3" s="92" t="s">
        <v>1127</v>
      </c>
      <c r="AC3" s="92" t="s">
        <v>1134</v>
      </c>
      <c r="AD3" s="92" t="s">
        <v>644</v>
      </c>
      <c r="AE3" s="92" t="s">
        <v>1182</v>
      </c>
      <c r="AF3" s="92" t="s">
        <v>1122</v>
      </c>
      <c r="AI3" s="92" t="s">
        <v>225</v>
      </c>
      <c r="AL3" s="92" t="s">
        <v>644</v>
      </c>
      <c r="AM3" s="92" t="s">
        <v>644</v>
      </c>
      <c r="AN3" s="92" t="s">
        <v>646</v>
      </c>
      <c r="AO3" s="92" t="s">
        <v>646</v>
      </c>
      <c r="AT3" s="92" t="s">
        <v>652</v>
      </c>
      <c r="AV3" s="92" t="s">
        <v>644</v>
      </c>
      <c r="AW3" s="92" t="s">
        <v>1183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957</v>
      </c>
      <c r="BE3" s="92" t="s">
        <v>1663</v>
      </c>
      <c r="BF3" s="92" t="s">
        <v>109</v>
      </c>
      <c r="BG3" s="92" t="s">
        <v>109</v>
      </c>
      <c r="BI3" s="92" t="s">
        <v>1144</v>
      </c>
    </row>
    <row r="4" spans="1:61" x14ac:dyDescent="0.25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970</v>
      </c>
      <c r="F4" s="92" t="s">
        <v>106</v>
      </c>
      <c r="G4" s="92" t="s">
        <v>1642</v>
      </c>
      <c r="H4" s="92" t="s">
        <v>1637</v>
      </c>
      <c r="I4" s="92" t="s">
        <v>970</v>
      </c>
      <c r="J4" s="92" t="s">
        <v>1639</v>
      </c>
      <c r="K4" s="92" t="s">
        <v>1628</v>
      </c>
      <c r="L4" s="92" t="s">
        <v>970</v>
      </c>
      <c r="O4" s="92" t="s">
        <v>970</v>
      </c>
      <c r="P4" s="92" t="s">
        <v>1676</v>
      </c>
      <c r="R4" s="92" t="s">
        <v>1038</v>
      </c>
      <c r="S4" s="92" t="s">
        <v>1672</v>
      </c>
      <c r="T4" s="92" t="s">
        <v>1672</v>
      </c>
      <c r="V4" s="92" t="s">
        <v>26</v>
      </c>
      <c r="W4" s="92" t="s">
        <v>1767</v>
      </c>
      <c r="AC4" s="92" t="s">
        <v>1135</v>
      </c>
      <c r="AD4" s="92" t="s">
        <v>646</v>
      </c>
      <c r="AE4" s="92" t="s">
        <v>1183</v>
      </c>
      <c r="AF4" s="92" t="s">
        <v>1190</v>
      </c>
      <c r="AI4" s="92" t="s">
        <v>106</v>
      </c>
      <c r="AL4" s="92" t="s">
        <v>646</v>
      </c>
      <c r="AM4" s="92" t="s">
        <v>646</v>
      </c>
      <c r="AN4" s="92" t="s">
        <v>650</v>
      </c>
      <c r="AO4" s="92" t="s">
        <v>652</v>
      </c>
      <c r="AV4" s="92" t="s">
        <v>646</v>
      </c>
      <c r="AY4" s="92" t="s">
        <v>1000</v>
      </c>
      <c r="AZ4" s="92" t="s">
        <v>1006</v>
      </c>
      <c r="BA4" s="92" t="s">
        <v>1799</v>
      </c>
      <c r="BC4" s="92" t="s">
        <v>981</v>
      </c>
      <c r="BD4" s="92" t="s">
        <v>958</v>
      </c>
      <c r="BE4" s="92" t="s">
        <v>1664</v>
      </c>
      <c r="BG4" s="92" t="s">
        <v>1055</v>
      </c>
    </row>
    <row r="5" spans="1:61" x14ac:dyDescent="0.25">
      <c r="A5" s="92" t="s">
        <v>1026</v>
      </c>
      <c r="B5" s="92" t="s">
        <v>104</v>
      </c>
      <c r="C5" s="92" t="s">
        <v>1744</v>
      </c>
      <c r="D5" s="92" t="s">
        <v>970</v>
      </c>
      <c r="E5" s="92" t="s">
        <v>1637</v>
      </c>
      <c r="G5" s="92" t="s">
        <v>106</v>
      </c>
      <c r="H5" s="92" t="s">
        <v>1638</v>
      </c>
      <c r="I5" s="92" t="s">
        <v>1639</v>
      </c>
      <c r="J5" s="92" t="s">
        <v>1642</v>
      </c>
      <c r="O5" s="92" t="s">
        <v>1639</v>
      </c>
      <c r="R5" s="92" t="s">
        <v>1039</v>
      </c>
      <c r="S5" s="92" t="s">
        <v>1676</v>
      </c>
      <c r="T5" s="92" t="s">
        <v>1676</v>
      </c>
      <c r="V5" s="92" t="s">
        <v>27</v>
      </c>
      <c r="AD5" s="92" t="s">
        <v>648</v>
      </c>
      <c r="AL5" s="92" t="s">
        <v>650</v>
      </c>
      <c r="AM5" s="92" t="s">
        <v>650</v>
      </c>
      <c r="AN5" s="92" t="s">
        <v>652</v>
      </c>
      <c r="AV5" s="92" t="s">
        <v>650</v>
      </c>
      <c r="AY5" s="92" t="s">
        <v>1001</v>
      </c>
      <c r="AZ5" s="92" t="s">
        <v>1007</v>
      </c>
      <c r="BC5" s="92" t="s">
        <v>982</v>
      </c>
      <c r="BD5" s="92" t="s">
        <v>959</v>
      </c>
      <c r="BE5" s="92" t="s">
        <v>1667</v>
      </c>
    </row>
    <row r="6" spans="1:61" x14ac:dyDescent="0.25">
      <c r="A6" s="92" t="s">
        <v>1761</v>
      </c>
      <c r="B6" s="92" t="s">
        <v>105</v>
      </c>
      <c r="C6" s="92" t="s">
        <v>1746</v>
      </c>
      <c r="D6" s="92" t="s">
        <v>1639</v>
      </c>
      <c r="E6" s="92" t="s">
        <v>1638</v>
      </c>
      <c r="H6" s="92" t="s">
        <v>1639</v>
      </c>
      <c r="I6" s="92" t="s">
        <v>1642</v>
      </c>
      <c r="J6" s="92" t="s">
        <v>106</v>
      </c>
      <c r="O6" s="92" t="s">
        <v>1642</v>
      </c>
      <c r="R6" s="92" t="s">
        <v>1040</v>
      </c>
      <c r="V6" s="92" t="s">
        <v>28</v>
      </c>
      <c r="AD6" s="92" t="s">
        <v>650</v>
      </c>
      <c r="AL6" s="92" t="s">
        <v>652</v>
      </c>
      <c r="AM6" s="92" t="s">
        <v>652</v>
      </c>
      <c r="AV6" s="92" t="s">
        <v>652</v>
      </c>
      <c r="AY6" s="92" t="s">
        <v>1002</v>
      </c>
      <c r="AZ6" s="92" t="s">
        <v>1002</v>
      </c>
      <c r="BC6" s="92" t="s">
        <v>983</v>
      </c>
      <c r="BD6" s="92" t="s">
        <v>960</v>
      </c>
    </row>
    <row r="7" spans="1:61" x14ac:dyDescent="0.25">
      <c r="B7" s="92" t="s">
        <v>106</v>
      </c>
      <c r="C7" s="92" t="s">
        <v>204</v>
      </c>
      <c r="D7" s="92" t="s">
        <v>1642</v>
      </c>
      <c r="E7" s="92" t="s">
        <v>1642</v>
      </c>
      <c r="H7" s="92" t="s">
        <v>1642</v>
      </c>
      <c r="I7" s="92" t="s">
        <v>106</v>
      </c>
      <c r="O7" s="92" t="s">
        <v>106</v>
      </c>
      <c r="R7" s="92" t="s">
        <v>1041</v>
      </c>
      <c r="AD7" s="92" t="s">
        <v>652</v>
      </c>
      <c r="BC7" s="92" t="s">
        <v>984</v>
      </c>
      <c r="BD7" s="92" t="s">
        <v>513</v>
      </c>
    </row>
    <row r="8" spans="1:61" x14ac:dyDescent="0.25">
      <c r="C8" s="92" t="s">
        <v>1747</v>
      </c>
      <c r="D8" s="92" t="s">
        <v>1648</v>
      </c>
      <c r="H8" s="92" t="s">
        <v>106</v>
      </c>
      <c r="R8" s="92" t="s">
        <v>1042</v>
      </c>
      <c r="AD8" s="92" t="s">
        <v>654</v>
      </c>
      <c r="BC8" s="92" t="s">
        <v>972</v>
      </c>
      <c r="BD8" s="92" t="s">
        <v>962</v>
      </c>
    </row>
    <row r="9" spans="1:61" x14ac:dyDescent="0.25">
      <c r="C9" s="92" t="s">
        <v>284</v>
      </c>
      <c r="D9" s="92" t="s">
        <v>106</v>
      </c>
      <c r="R9" s="92" t="s">
        <v>1044</v>
      </c>
      <c r="BD9" s="92" t="s">
        <v>963</v>
      </c>
    </row>
    <row r="10" spans="1:61" x14ac:dyDescent="0.25">
      <c r="BD10" s="92" t="s">
        <v>964</v>
      </c>
    </row>
    <row r="11" spans="1:61" x14ac:dyDescent="0.25">
      <c r="BD11" s="92" t="s">
        <v>965</v>
      </c>
    </row>
    <row r="12" spans="1:61" x14ac:dyDescent="0.25">
      <c r="BD12" s="92" t="s">
        <v>106</v>
      </c>
    </row>
    <row r="13" spans="1:61" x14ac:dyDescent="0.25">
      <c r="BD13" s="92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EAD7-7F78-44D0-BFD8-E0A7EB93535F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SUM(DatosViolenciaGénero!C63:C69)</f>
        <v>236</v>
      </c>
      <c r="D4" s="100">
        <f>SUM(DatosViolenciaGénero!D63:D69)</f>
        <v>112</v>
      </c>
    </row>
    <row r="5" spans="2:4" x14ac:dyDescent="0.25">
      <c r="B5" s="99" t="s">
        <v>1626</v>
      </c>
      <c r="C5" s="100">
        <f>SUM(DatosViolenciaGénero!C70:C73)</f>
        <v>17</v>
      </c>
      <c r="D5" s="100">
        <f>SUM(DatosViolenciaGénero!D70:D73)</f>
        <v>32</v>
      </c>
    </row>
    <row r="6" spans="2:4" ht="12.75" customHeight="1" x14ac:dyDescent="0.25">
      <c r="B6" s="99" t="s">
        <v>1672</v>
      </c>
      <c r="C6" s="100">
        <f>DatosViolenciaGénero!C74</f>
        <v>2</v>
      </c>
      <c r="D6" s="100">
        <f>DatosViolenciaGénero!D74</f>
        <v>1</v>
      </c>
    </row>
    <row r="7" spans="2:4" ht="12.75" customHeight="1" x14ac:dyDescent="0.25">
      <c r="B7" s="99" t="s">
        <v>1673</v>
      </c>
      <c r="C7" s="100">
        <f>SUM(DatosViolenciaGénero!C75:C77)</f>
        <v>0</v>
      </c>
      <c r="D7" s="100">
        <f>SUM(DatosViolenciaGénero!D75:D77)</f>
        <v>0</v>
      </c>
    </row>
    <row r="8" spans="2:4" ht="12.75" customHeight="1" x14ac:dyDescent="0.25">
      <c r="B8" s="99" t="s">
        <v>1674</v>
      </c>
      <c r="C8" s="100">
        <f>DatosViolenciaGénero!C81</f>
        <v>0</v>
      </c>
      <c r="D8" s="100">
        <f>DatosViolenciaGénero!D81</f>
        <v>0</v>
      </c>
    </row>
    <row r="9" spans="2:4" ht="12.75" customHeight="1" x14ac:dyDescent="0.25">
      <c r="B9" s="99" t="s">
        <v>1675</v>
      </c>
      <c r="C9" s="100">
        <f>DatosViolenciaGénero!C78</f>
        <v>0</v>
      </c>
      <c r="D9" s="100">
        <f>DatosViolenciaGénero!D78</f>
        <v>0</v>
      </c>
    </row>
    <row r="10" spans="2:4" ht="12.75" customHeight="1" x14ac:dyDescent="0.25">
      <c r="B10" s="99" t="s">
        <v>1676</v>
      </c>
      <c r="C10" s="100">
        <f>SUM(DatosViolenciaGénero!C79:C80)</f>
        <v>105</v>
      </c>
      <c r="D10" s="100">
        <f>SUM(DatosViolenciaGénero!D79:D80)</f>
        <v>72</v>
      </c>
    </row>
    <row r="14" spans="2:4" ht="12.9" customHeight="1" thickTop="1" thickBot="1" x14ac:dyDescent="0.3">
      <c r="B14" s="221" t="s">
        <v>1680</v>
      </c>
      <c r="C14" s="221"/>
    </row>
    <row r="15" spans="2:4" ht="13.8" thickTop="1" x14ac:dyDescent="0.25">
      <c r="B15" s="101" t="s">
        <v>1678</v>
      </c>
      <c r="C15" s="102">
        <f>DatosViolenciaGénero!C38</f>
        <v>3</v>
      </c>
    </row>
    <row r="16" spans="2:4" ht="13.8" thickBot="1" x14ac:dyDescent="0.3">
      <c r="B16" s="103" t="s">
        <v>1679</v>
      </c>
      <c r="C16" s="104">
        <f>DatosViolenciaGénero!C39</f>
        <v>173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A91F-DD8E-4D00-AE35-AB50D8F2DCE6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SUM(DatosViolenciaDoméstica!C48:C54)</f>
        <v>35</v>
      </c>
      <c r="D4" s="100">
        <f>SUM(DatosViolenciaDoméstica!D48:D54)</f>
        <v>44</v>
      </c>
    </row>
    <row r="5" spans="2:4" x14ac:dyDescent="0.25">
      <c r="B5" s="99" t="s">
        <v>1626</v>
      </c>
      <c r="C5" s="100">
        <f>SUM(DatosViolenciaDoméstica!C55:C58)</f>
        <v>1</v>
      </c>
      <c r="D5" s="100">
        <f>SUM(DatosViolenciaDoméstica!D55:D58)</f>
        <v>0</v>
      </c>
    </row>
    <row r="6" spans="2:4" ht="12.75" customHeight="1" x14ac:dyDescent="0.25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5">
      <c r="B7" s="99" t="s">
        <v>1673</v>
      </c>
      <c r="C7" s="100">
        <f>SUM(DatosViolenciaDoméstica!C60:C62)</f>
        <v>0</v>
      </c>
      <c r="D7" s="100">
        <f>SUM(DatosViolenciaDoméstica!D60:D62)</f>
        <v>0</v>
      </c>
    </row>
    <row r="8" spans="2:4" ht="12.75" customHeight="1" x14ac:dyDescent="0.25">
      <c r="B8" s="99" t="s">
        <v>1674</v>
      </c>
      <c r="C8" s="100">
        <f>DatosViolenciaDoméstica!C66</f>
        <v>0</v>
      </c>
      <c r="D8" s="100">
        <f>DatosViolenciaDoméstica!D66</f>
        <v>0</v>
      </c>
    </row>
    <row r="9" spans="2:4" ht="12.75" customHeight="1" x14ac:dyDescent="0.25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5">
      <c r="B10" s="99" t="s">
        <v>1676</v>
      </c>
      <c r="C10" s="100">
        <f>SUM(DatosViolenciaDoméstica!C64:C65)</f>
        <v>3</v>
      </c>
      <c r="D10" s="100">
        <f>SUM(DatosViolenciaDoméstica!D64:D65)</f>
        <v>15</v>
      </c>
    </row>
    <row r="14" spans="2:4" ht="12.9" customHeight="1" thickTop="1" thickBot="1" x14ac:dyDescent="0.3">
      <c r="B14" s="221" t="s">
        <v>1677</v>
      </c>
      <c r="C14" s="221"/>
    </row>
    <row r="15" spans="2:4" ht="13.8" thickTop="1" x14ac:dyDescent="0.25">
      <c r="B15" s="101" t="s">
        <v>1678</v>
      </c>
      <c r="C15" s="102">
        <f>DatosViolenciaDoméstica!C33</f>
        <v>0</v>
      </c>
    </row>
    <row r="16" spans="2:4" ht="13.8" thickBot="1" x14ac:dyDescent="0.3">
      <c r="B16" s="103" t="s">
        <v>1679</v>
      </c>
      <c r="C16" s="104">
        <f>DatosViolenciaDoméstica!C34</f>
        <v>15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BC85-2B27-47B3-A3EB-73262258B197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2" customWidth="1"/>
    <col min="2" max="2" width="20.88671875" style="92" customWidth="1"/>
    <col min="3" max="3" width="44" style="92" customWidth="1"/>
    <col min="4" max="4" width="6.33203125" style="92" customWidth="1"/>
    <col min="5" max="16384" width="11.44140625" style="92"/>
  </cols>
  <sheetData>
    <row r="3" spans="2:3" ht="12.9" customHeight="1" x14ac:dyDescent="0.25">
      <c r="B3" s="222" t="s">
        <v>1661</v>
      </c>
      <c r="C3" s="222"/>
    </row>
    <row r="4" spans="2:3" x14ac:dyDescent="0.25">
      <c r="B4" s="93" t="s">
        <v>1662</v>
      </c>
      <c r="C4" s="94">
        <f>DatosMenores!C69</f>
        <v>17</v>
      </c>
    </row>
    <row r="5" spans="2:3" x14ac:dyDescent="0.25">
      <c r="B5" s="93" t="s">
        <v>1663</v>
      </c>
      <c r="C5" s="95">
        <f>DatosMenores!C70</f>
        <v>2</v>
      </c>
    </row>
    <row r="6" spans="2:3" x14ac:dyDescent="0.25">
      <c r="B6" s="93" t="s">
        <v>1664</v>
      </c>
      <c r="C6" s="95">
        <f>DatosMenores!C71</f>
        <v>57</v>
      </c>
    </row>
    <row r="7" spans="2:3" ht="26.4" x14ac:dyDescent="0.25">
      <c r="B7" s="93" t="s">
        <v>1665</v>
      </c>
      <c r="C7" s="95">
        <f>DatosMenores!C74</f>
        <v>0</v>
      </c>
    </row>
    <row r="8" spans="2:3" ht="26.4" x14ac:dyDescent="0.25">
      <c r="B8" s="93" t="s">
        <v>1016</v>
      </c>
      <c r="C8" s="95">
        <f>DatosMenores!C75</f>
        <v>0</v>
      </c>
    </row>
    <row r="9" spans="2:3" ht="26.4" x14ac:dyDescent="0.25">
      <c r="B9" s="93" t="s">
        <v>1666</v>
      </c>
      <c r="C9" s="95">
        <f>DatosMenores!C76</f>
        <v>0</v>
      </c>
    </row>
    <row r="10" spans="2:3" ht="26.4" x14ac:dyDescent="0.25">
      <c r="B10" s="93" t="s">
        <v>260</v>
      </c>
      <c r="C10" s="95">
        <f>DatosMenores!C78</f>
        <v>0</v>
      </c>
    </row>
    <row r="11" spans="2:3" x14ac:dyDescent="0.25">
      <c r="B11" s="93" t="s">
        <v>1667</v>
      </c>
      <c r="C11" s="95">
        <f>DatosMenores!C77</f>
        <v>7</v>
      </c>
    </row>
    <row r="12" spans="2:3" x14ac:dyDescent="0.25">
      <c r="B12" s="93" t="s">
        <v>1668</v>
      </c>
      <c r="C12" s="95">
        <f>DatosMenores!C79</f>
        <v>0</v>
      </c>
    </row>
    <row r="13" spans="2:3" ht="26.4" x14ac:dyDescent="0.25">
      <c r="B13" s="93" t="s">
        <v>1669</v>
      </c>
      <c r="C13" s="95">
        <f>DatosMenores!C72</f>
        <v>0</v>
      </c>
    </row>
    <row r="14" spans="2:3" ht="26.4" x14ac:dyDescent="0.25">
      <c r="B14" s="93" t="s">
        <v>1670</v>
      </c>
      <c r="C14" s="95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6108-D527-44A7-94F4-482D3D76D35B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4" customWidth="1"/>
    <col min="2" max="4" width="13.88671875" style="64" customWidth="1"/>
    <col min="5" max="6" width="15" style="64" customWidth="1"/>
    <col min="7" max="13" width="13.88671875" style="64" customWidth="1"/>
    <col min="14" max="16384" width="11.44140625" style="64"/>
  </cols>
  <sheetData>
    <row r="2" spans="2:13" s="60" customFormat="1" ht="15.6" x14ac:dyDescent="0.3">
      <c r="B2" s="60" t="s">
        <v>1613</v>
      </c>
    </row>
    <row r="4" spans="2:13" ht="40.200000000000003" thickBot="1" x14ac:dyDescent="0.3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5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6" x14ac:dyDescent="0.3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40.200000000000003" thickBot="1" x14ac:dyDescent="0.3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2" customHeight="1" x14ac:dyDescent="0.25">
      <c r="B11" s="223" t="s">
        <v>1624</v>
      </c>
      <c r="C11" s="223"/>
      <c r="D11" s="77">
        <f>DatosDelitos!C5+DatosDelitos!C13-DatosDelitos!C17</f>
        <v>2484</v>
      </c>
      <c r="E11" s="78">
        <f>DatosDelitos!H5+DatosDelitos!H13-DatosDelitos!H17</f>
        <v>85</v>
      </c>
      <c r="F11" s="78">
        <f>DatosDelitos!I5+DatosDelitos!I13-DatosDelitos!I17</f>
        <v>71</v>
      </c>
      <c r="G11" s="78">
        <f>DatosDelitos!J5+DatosDelitos!J13-DatosDelitos!J17</f>
        <v>1</v>
      </c>
      <c r="H11" s="79">
        <f>DatosDelitos!K5+DatosDelitos!K13-DatosDelitos!K17</f>
        <v>1</v>
      </c>
      <c r="I11" s="79">
        <f>DatosDelitos!L5+DatosDelitos!L13-DatosDelitos!L17</f>
        <v>1</v>
      </c>
      <c r="J11" s="79">
        <f>DatosDelitos!M5+DatosDelitos!M13-DatosDelitos!M17</f>
        <v>1</v>
      </c>
      <c r="K11" s="79">
        <f>DatosDelitos!O5+DatosDelitos!O13-DatosDelitos!O17</f>
        <v>6</v>
      </c>
      <c r="L11" s="80">
        <f>DatosDelitos!P5+DatosDelitos!P13-DatosDelitos!P17</f>
        <v>78</v>
      </c>
    </row>
    <row r="12" spans="2:13" ht="13.2" customHeight="1" x14ac:dyDescent="0.25">
      <c r="B12" s="224" t="s">
        <v>324</v>
      </c>
      <c r="C12" s="224"/>
      <c r="D12" s="81">
        <f>DatosDelitos!C10</f>
        <v>0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0</v>
      </c>
    </row>
    <row r="13" spans="2:13" ht="13.2" customHeight="1" x14ac:dyDescent="0.25">
      <c r="B13" s="224" t="s">
        <v>342</v>
      </c>
      <c r="C13" s="224"/>
      <c r="D13" s="81">
        <f>DatosDelitos!C20</f>
        <v>0</v>
      </c>
      <c r="E13" s="82">
        <f>DatosDelitos!H20</f>
        <v>0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0</v>
      </c>
    </row>
    <row r="14" spans="2:13" ht="13.2" customHeight="1" x14ac:dyDescent="0.25">
      <c r="B14" s="224" t="s">
        <v>347</v>
      </c>
      <c r="C14" s="224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2" customHeight="1" x14ac:dyDescent="0.25">
      <c r="B15" s="224" t="s">
        <v>1625</v>
      </c>
      <c r="C15" s="224"/>
      <c r="D15" s="81">
        <f>DatosDelitos!C17+DatosDelitos!C44</f>
        <v>456</v>
      </c>
      <c r="E15" s="82">
        <f>DatosDelitos!H17+DatosDelitos!H44</f>
        <v>126</v>
      </c>
      <c r="F15" s="82">
        <f>DatosDelitos!I16+DatosDelitos!I44</f>
        <v>21</v>
      </c>
      <c r="G15" s="82">
        <f>DatosDelitos!J17+DatosDelitos!J44</f>
        <v>1</v>
      </c>
      <c r="H15" s="82">
        <f>DatosDelitos!K17+DatosDelitos!K44</f>
        <v>0</v>
      </c>
      <c r="I15" s="82">
        <f>DatosDelitos!L17+DatosDelitos!L44</f>
        <v>0</v>
      </c>
      <c r="J15" s="82">
        <f>DatosDelitos!M17+DatosDelitos!M44</f>
        <v>0</v>
      </c>
      <c r="K15" s="82">
        <f>DatosDelitos!O17+DatosDelitos!O44</f>
        <v>3</v>
      </c>
      <c r="L15" s="83">
        <f>DatosDelitos!P17+DatosDelitos!P44</f>
        <v>213</v>
      </c>
    </row>
    <row r="16" spans="2:13" ht="13.2" customHeight="1" x14ac:dyDescent="0.25">
      <c r="B16" s="224" t="s">
        <v>1626</v>
      </c>
      <c r="C16" s="224"/>
      <c r="D16" s="81">
        <f>DatosDelitos!C30</f>
        <v>166</v>
      </c>
      <c r="E16" s="82">
        <f>DatosDelitos!H30</f>
        <v>27</v>
      </c>
      <c r="F16" s="82">
        <f>DatosDelitos!I30</f>
        <v>37</v>
      </c>
      <c r="G16" s="82">
        <f>DatosDelitos!J30</f>
        <v>0</v>
      </c>
      <c r="H16" s="82">
        <f>DatosDelitos!K30</f>
        <v>0</v>
      </c>
      <c r="I16" s="82">
        <f>DatosDelitos!L30</f>
        <v>0</v>
      </c>
      <c r="J16" s="82">
        <f>DatosDelitos!M30</f>
        <v>0</v>
      </c>
      <c r="K16" s="82">
        <f>DatosDelitos!O30</f>
        <v>0</v>
      </c>
      <c r="L16" s="83">
        <f>DatosDelitos!P30</f>
        <v>47</v>
      </c>
    </row>
    <row r="17" spans="2:12" ht="13.2" customHeight="1" x14ac:dyDescent="0.25">
      <c r="B17" s="225" t="s">
        <v>1627</v>
      </c>
      <c r="C17" s="225"/>
      <c r="D17" s="81">
        <f>DatosDelitos!C42-DatosDelitos!C44</f>
        <v>5</v>
      </c>
      <c r="E17" s="82">
        <f>DatosDelitos!H42-DatosDelitos!H44</f>
        <v>3</v>
      </c>
      <c r="F17" s="82">
        <f>DatosDelitos!I42-DatosDelitos!I44</f>
        <v>1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1</v>
      </c>
    </row>
    <row r="18" spans="2:12" ht="13.2" customHeight="1" x14ac:dyDescent="0.25">
      <c r="B18" s="224" t="s">
        <v>1628</v>
      </c>
      <c r="C18" s="224"/>
      <c r="D18" s="81">
        <f>DatosDelitos!C50</f>
        <v>79</v>
      </c>
      <c r="E18" s="82">
        <f>DatosDelitos!H50</f>
        <v>20</v>
      </c>
      <c r="F18" s="82">
        <f>DatosDelitos!I50</f>
        <v>12</v>
      </c>
      <c r="G18" s="82">
        <f>DatosDelitos!J50</f>
        <v>14</v>
      </c>
      <c r="H18" s="82">
        <f>DatosDelitos!K50</f>
        <v>4</v>
      </c>
      <c r="I18" s="82">
        <f>DatosDelitos!L50</f>
        <v>0</v>
      </c>
      <c r="J18" s="82">
        <f>DatosDelitos!M50</f>
        <v>0</v>
      </c>
      <c r="K18" s="82">
        <f>DatosDelitos!O50</f>
        <v>0</v>
      </c>
      <c r="L18" s="83">
        <f>DatosDelitos!P50</f>
        <v>10</v>
      </c>
    </row>
    <row r="19" spans="2:12" ht="13.2" customHeight="1" x14ac:dyDescent="0.25">
      <c r="B19" s="224" t="s">
        <v>1629</v>
      </c>
      <c r="C19" s="224"/>
      <c r="D19" s="81">
        <f>DatosDelitos!C72</f>
        <v>1</v>
      </c>
      <c r="E19" s="82">
        <f>DatosDelitos!H72</f>
        <v>0</v>
      </c>
      <c r="F19" s="82">
        <f>DatosDelitos!I72</f>
        <v>0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1</v>
      </c>
    </row>
    <row r="20" spans="2:12" ht="27" customHeight="1" x14ac:dyDescent="0.25">
      <c r="B20" s="224" t="s">
        <v>1630</v>
      </c>
      <c r="C20" s="224"/>
      <c r="D20" s="81">
        <f>DatosDelitos!C74</f>
        <v>17</v>
      </c>
      <c r="E20" s="82">
        <f>DatosDelitos!H74</f>
        <v>4</v>
      </c>
      <c r="F20" s="82">
        <f>DatosDelitos!I74</f>
        <v>2</v>
      </c>
      <c r="G20" s="82">
        <f>DatosDelitos!J74</f>
        <v>0</v>
      </c>
      <c r="H20" s="82">
        <f>DatosDelitos!K74</f>
        <v>0</v>
      </c>
      <c r="I20" s="82">
        <f>DatosDelitos!L74</f>
        <v>0</v>
      </c>
      <c r="J20" s="82">
        <f>DatosDelitos!M74</f>
        <v>0</v>
      </c>
      <c r="K20" s="82">
        <f>DatosDelitos!O74</f>
        <v>0</v>
      </c>
      <c r="L20" s="83">
        <f>DatosDelitos!P74</f>
        <v>1</v>
      </c>
    </row>
    <row r="21" spans="2:12" ht="13.2" customHeight="1" x14ac:dyDescent="0.25">
      <c r="B21" s="225" t="s">
        <v>1631</v>
      </c>
      <c r="C21" s="225"/>
      <c r="D21" s="81">
        <f>DatosDelitos!C82</f>
        <v>31</v>
      </c>
      <c r="E21" s="82">
        <f>DatosDelitos!H82</f>
        <v>2</v>
      </c>
      <c r="F21" s="82">
        <f>DatosDelitos!I82</f>
        <v>2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1</v>
      </c>
    </row>
    <row r="22" spans="2:12" ht="13.2" customHeight="1" x14ac:dyDescent="0.25">
      <c r="B22" s="224" t="s">
        <v>1632</v>
      </c>
      <c r="C22" s="224"/>
      <c r="D22" s="81">
        <f>DatosDelitos!C85</f>
        <v>77</v>
      </c>
      <c r="E22" s="82">
        <f>DatosDelitos!H85</f>
        <v>30</v>
      </c>
      <c r="F22" s="82">
        <f>DatosDelitos!I85</f>
        <v>20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13</v>
      </c>
    </row>
    <row r="23" spans="2:12" ht="13.2" customHeight="1" x14ac:dyDescent="0.25">
      <c r="B23" s="224" t="s">
        <v>970</v>
      </c>
      <c r="C23" s="224"/>
      <c r="D23" s="81">
        <f>DatosDelitos!C97</f>
        <v>888</v>
      </c>
      <c r="E23" s="82">
        <f>DatosDelitos!H97</f>
        <v>244</v>
      </c>
      <c r="F23" s="82">
        <f>DatosDelitos!I97</f>
        <v>190</v>
      </c>
      <c r="G23" s="82">
        <f>DatosDelitos!J97</f>
        <v>0</v>
      </c>
      <c r="H23" s="82">
        <f>DatosDelitos!K97</f>
        <v>2</v>
      </c>
      <c r="I23" s="82">
        <f>DatosDelitos!L97</f>
        <v>1</v>
      </c>
      <c r="J23" s="82">
        <f>DatosDelitos!M97</f>
        <v>0</v>
      </c>
      <c r="K23" s="82">
        <f>DatosDelitos!O97</f>
        <v>5</v>
      </c>
      <c r="L23" s="83">
        <f>DatosDelitos!P97</f>
        <v>118</v>
      </c>
    </row>
    <row r="24" spans="2:12" ht="27" customHeight="1" x14ac:dyDescent="0.25">
      <c r="B24" s="224" t="s">
        <v>1633</v>
      </c>
      <c r="C24" s="224"/>
      <c r="D24" s="81">
        <f>DatosDelitos!C131</f>
        <v>2</v>
      </c>
      <c r="E24" s="82">
        <f>DatosDelitos!H131</f>
        <v>0</v>
      </c>
      <c r="F24" s="82">
        <f>DatosDelitos!I131</f>
        <v>1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1</v>
      </c>
    </row>
    <row r="25" spans="2:12" ht="13.2" customHeight="1" x14ac:dyDescent="0.25">
      <c r="B25" s="224" t="s">
        <v>1634</v>
      </c>
      <c r="C25" s="224"/>
      <c r="D25" s="81">
        <f>DatosDelitos!C137</f>
        <v>18</v>
      </c>
      <c r="E25" s="82">
        <f>DatosDelitos!H137</f>
        <v>6</v>
      </c>
      <c r="F25" s="82">
        <f>DatosDelitos!I137</f>
        <v>3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9</v>
      </c>
    </row>
    <row r="26" spans="2:12" ht="13.2" customHeight="1" x14ac:dyDescent="0.25">
      <c r="B26" s="225" t="s">
        <v>1635</v>
      </c>
      <c r="C26" s="225"/>
      <c r="D26" s="81">
        <f>DatosDelitos!C144</f>
        <v>2</v>
      </c>
      <c r="E26" s="82">
        <f>DatosDelitos!H144</f>
        <v>0</v>
      </c>
      <c r="F26" s="82">
        <f>DatosDelitos!I144</f>
        <v>2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0</v>
      </c>
      <c r="L26" s="83">
        <f>DatosDelitos!P144</f>
        <v>1</v>
      </c>
    </row>
    <row r="27" spans="2:12" ht="38.25" customHeight="1" x14ac:dyDescent="0.25">
      <c r="B27" s="224" t="s">
        <v>1636</v>
      </c>
      <c r="C27" s="224"/>
      <c r="D27" s="81">
        <f>DatosDelitos!C147</f>
        <v>20</v>
      </c>
      <c r="E27" s="82">
        <f>DatosDelitos!H147</f>
        <v>7</v>
      </c>
      <c r="F27" s="82">
        <f>DatosDelitos!I147</f>
        <v>5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4</v>
      </c>
    </row>
    <row r="28" spans="2:12" ht="13.2" customHeight="1" x14ac:dyDescent="0.25">
      <c r="B28" s="224" t="s">
        <v>1637</v>
      </c>
      <c r="C28" s="224"/>
      <c r="D28" s="81">
        <f>DatosDelitos!C156+SUM(DatosDelitos!C167:C172)</f>
        <v>46</v>
      </c>
      <c r="E28" s="82">
        <f>DatosDelitos!H156+SUM(DatosDelitos!H167:H172)</f>
        <v>12</v>
      </c>
      <c r="F28" s="82">
        <f>DatosDelitos!I156+SUM(DatosDelitos!I167:I172)</f>
        <v>6</v>
      </c>
      <c r="G28" s="82">
        <f>DatosDelitos!J156+SUM(DatosDelitos!J167:J172)</f>
        <v>0</v>
      </c>
      <c r="H28" s="82">
        <f>DatosDelitos!K156+SUM(DatosDelitos!K167:K172)</f>
        <v>0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2</v>
      </c>
      <c r="L28" s="82">
        <f>DatosDelitos!P156+SUM(DatosDelitos!P167:Q172)</f>
        <v>2</v>
      </c>
    </row>
    <row r="29" spans="2:12" ht="13.2" customHeight="1" x14ac:dyDescent="0.25">
      <c r="B29" s="224" t="s">
        <v>1638</v>
      </c>
      <c r="C29" s="224"/>
      <c r="D29" s="81">
        <f>SUM(DatosDelitos!C173:C177)</f>
        <v>33</v>
      </c>
      <c r="E29" s="82">
        <f>SUM(DatosDelitos!H173:H177)</f>
        <v>23</v>
      </c>
      <c r="F29" s="82">
        <f>SUM(DatosDelitos!I173:I177)</f>
        <v>14</v>
      </c>
      <c r="G29" s="82">
        <f>SUM(DatosDelitos!J173:J177)</f>
        <v>0</v>
      </c>
      <c r="H29" s="82">
        <f>SUM(DatosDelitos!K173:K177)</f>
        <v>0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12</v>
      </c>
      <c r="L29" s="82">
        <f>SUM(DatosDelitos!P173:P177)</f>
        <v>15</v>
      </c>
    </row>
    <row r="30" spans="2:12" ht="13.2" customHeight="1" x14ac:dyDescent="0.25">
      <c r="B30" s="224" t="s">
        <v>1639</v>
      </c>
      <c r="C30" s="224"/>
      <c r="D30" s="81">
        <f>DatosDelitos!C178</f>
        <v>156</v>
      </c>
      <c r="E30" s="82">
        <f>DatosDelitos!H178</f>
        <v>76</v>
      </c>
      <c r="F30" s="82">
        <f>DatosDelitos!I178</f>
        <v>77</v>
      </c>
      <c r="G30" s="82">
        <f>DatosDelitos!J178</f>
        <v>0</v>
      </c>
      <c r="H30" s="82">
        <f>DatosDelitos!K178</f>
        <v>0</v>
      </c>
      <c r="I30" s="82">
        <f>DatosDelitos!L178</f>
        <v>0</v>
      </c>
      <c r="J30" s="82">
        <f>DatosDelitos!M178</f>
        <v>0</v>
      </c>
      <c r="K30" s="82">
        <f>DatosDelitos!O178</f>
        <v>0</v>
      </c>
      <c r="L30" s="82">
        <f>DatosDelitos!P178</f>
        <v>331</v>
      </c>
    </row>
    <row r="31" spans="2:12" ht="13.2" customHeight="1" x14ac:dyDescent="0.25">
      <c r="B31" s="224" t="s">
        <v>1640</v>
      </c>
      <c r="C31" s="224"/>
      <c r="D31" s="81">
        <f>DatosDelitos!C186</f>
        <v>54</v>
      </c>
      <c r="E31" s="82">
        <f>DatosDelitos!H186</f>
        <v>18</v>
      </c>
      <c r="F31" s="82">
        <f>DatosDelitos!I186</f>
        <v>13</v>
      </c>
      <c r="G31" s="82">
        <f>DatosDelitos!J186</f>
        <v>0</v>
      </c>
      <c r="H31" s="82">
        <f>DatosDelitos!K186</f>
        <v>0</v>
      </c>
      <c r="I31" s="82">
        <f>DatosDelitos!L186</f>
        <v>0</v>
      </c>
      <c r="J31" s="82">
        <f>DatosDelitos!M186</f>
        <v>0</v>
      </c>
      <c r="K31" s="82">
        <f>DatosDelitos!O186</f>
        <v>0</v>
      </c>
      <c r="L31" s="82">
        <f>DatosDelitos!P186</f>
        <v>14</v>
      </c>
    </row>
    <row r="32" spans="2:12" ht="13.2" customHeight="1" x14ac:dyDescent="0.25">
      <c r="B32" s="224" t="s">
        <v>1641</v>
      </c>
      <c r="C32" s="224"/>
      <c r="D32" s="81">
        <f>DatosDelitos!C201</f>
        <v>13</v>
      </c>
      <c r="E32" s="82">
        <f>DatosDelitos!H201</f>
        <v>5</v>
      </c>
      <c r="F32" s="82">
        <f>DatosDelitos!I201</f>
        <v>4</v>
      </c>
      <c r="G32" s="82">
        <f>DatosDelitos!J201</f>
        <v>0</v>
      </c>
      <c r="H32" s="82">
        <f>DatosDelitos!K201</f>
        <v>0</v>
      </c>
      <c r="I32" s="82">
        <f>DatosDelitos!L201</f>
        <v>0</v>
      </c>
      <c r="J32" s="82">
        <f>DatosDelitos!M201</f>
        <v>0</v>
      </c>
      <c r="K32" s="82">
        <f>DatosDelitos!O201</f>
        <v>0</v>
      </c>
      <c r="L32" s="82">
        <f>DatosDelitos!P201</f>
        <v>3</v>
      </c>
    </row>
    <row r="33" spans="2:13" ht="13.2" customHeight="1" x14ac:dyDescent="0.25">
      <c r="B33" s="224" t="s">
        <v>1642</v>
      </c>
      <c r="C33" s="224"/>
      <c r="D33" s="81">
        <f>DatosDelitos!C223</f>
        <v>195</v>
      </c>
      <c r="E33" s="82">
        <f>DatosDelitos!H223</f>
        <v>80</v>
      </c>
      <c r="F33" s="82">
        <f>DatosDelitos!I223</f>
        <v>69</v>
      </c>
      <c r="G33" s="82">
        <f>DatosDelitos!J223</f>
        <v>0</v>
      </c>
      <c r="H33" s="82">
        <f>DatosDelitos!K223</f>
        <v>0</v>
      </c>
      <c r="I33" s="82">
        <f>DatosDelitos!L223</f>
        <v>0</v>
      </c>
      <c r="J33" s="82">
        <f>DatosDelitos!M223</f>
        <v>0</v>
      </c>
      <c r="K33" s="82">
        <f>DatosDelitos!O223</f>
        <v>2</v>
      </c>
      <c r="L33" s="82">
        <f>DatosDelitos!P223</f>
        <v>82</v>
      </c>
    </row>
    <row r="34" spans="2:13" ht="13.2" customHeight="1" x14ac:dyDescent="0.25">
      <c r="B34" s="224" t="s">
        <v>1643</v>
      </c>
      <c r="C34" s="224"/>
      <c r="D34" s="81">
        <f>DatosDelitos!C244</f>
        <v>1</v>
      </c>
      <c r="E34" s="82">
        <f>DatosDelitos!H244</f>
        <v>0</v>
      </c>
      <c r="F34" s="82">
        <f>DatosDelitos!I244</f>
        <v>0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0</v>
      </c>
    </row>
    <row r="35" spans="2:13" ht="13.2" customHeight="1" x14ac:dyDescent="0.25">
      <c r="B35" s="224" t="s">
        <v>1644</v>
      </c>
      <c r="C35" s="224"/>
      <c r="D35" s="81">
        <f>DatosDelitos!C271</f>
        <v>31</v>
      </c>
      <c r="E35" s="82">
        <f>DatosDelitos!H271</f>
        <v>28</v>
      </c>
      <c r="F35" s="82">
        <f>DatosDelitos!I271</f>
        <v>26</v>
      </c>
      <c r="G35" s="82">
        <f>DatosDelitos!J271</f>
        <v>0</v>
      </c>
      <c r="H35" s="82">
        <f>DatosDelitos!K271</f>
        <v>0</v>
      </c>
      <c r="I35" s="82">
        <f>DatosDelitos!L271</f>
        <v>0</v>
      </c>
      <c r="J35" s="82">
        <f>DatosDelitos!M271</f>
        <v>0</v>
      </c>
      <c r="K35" s="82">
        <f>DatosDelitos!O271</f>
        <v>0</v>
      </c>
      <c r="L35" s="82">
        <f>DatosDelitos!P271</f>
        <v>16</v>
      </c>
    </row>
    <row r="36" spans="2:13" ht="38.25" customHeight="1" x14ac:dyDescent="0.25">
      <c r="B36" s="224" t="s">
        <v>1645</v>
      </c>
      <c r="C36" s="224"/>
      <c r="D36" s="81">
        <f>DatosDelitos!C301</f>
        <v>0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0</v>
      </c>
    </row>
    <row r="37" spans="2:13" ht="13.2" customHeight="1" x14ac:dyDescent="0.25">
      <c r="B37" s="224" t="s">
        <v>1646</v>
      </c>
      <c r="C37" s="224"/>
      <c r="D37" s="81">
        <f>DatosDelitos!C305</f>
        <v>0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0</v>
      </c>
    </row>
    <row r="38" spans="2:13" ht="13.2" customHeight="1" x14ac:dyDescent="0.25">
      <c r="B38" s="224" t="s">
        <v>1647</v>
      </c>
      <c r="C38" s="224"/>
      <c r="D38" s="81">
        <f>DatosDelitos!C312+DatosDelitos!C318+DatosDelitos!C320</f>
        <v>0</v>
      </c>
      <c r="E38" s="82">
        <f>DatosDelitos!H312+DatosDelitos!H318+DatosDelitos!H320</f>
        <v>0</v>
      </c>
      <c r="F38" s="82">
        <f>DatosDelitos!I312+DatosDelitos!I318+DatosDelitos!I320</f>
        <v>0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0</v>
      </c>
      <c r="L38" s="82">
        <f>DatosDelitos!P312+DatosDelitos!P318+DatosDelitos!P320</f>
        <v>0</v>
      </c>
    </row>
    <row r="39" spans="2:13" ht="13.2" customHeight="1" x14ac:dyDescent="0.25">
      <c r="B39" s="224" t="s">
        <v>1648</v>
      </c>
      <c r="C39" s="224"/>
      <c r="D39" s="81">
        <f>DatosDelitos!C323</f>
        <v>1281</v>
      </c>
      <c r="E39" s="82">
        <f>DatosDelitos!H323</f>
        <v>0</v>
      </c>
      <c r="F39" s="82">
        <f>DatosDelitos!I323</f>
        <v>0</v>
      </c>
      <c r="G39" s="82">
        <f>DatosDelitos!J323</f>
        <v>0</v>
      </c>
      <c r="H39" s="82">
        <f>DatosDelitos!K323</f>
        <v>0</v>
      </c>
      <c r="I39" s="82">
        <f>DatosDelitos!L323</f>
        <v>0</v>
      </c>
      <c r="J39" s="82">
        <f>DatosDelitos!M323</f>
        <v>0</v>
      </c>
      <c r="K39" s="82">
        <f>DatosDelitos!O323</f>
        <v>0</v>
      </c>
      <c r="L39" s="82">
        <f>DatosDelitos!P323</f>
        <v>0</v>
      </c>
    </row>
    <row r="40" spans="2:13" ht="13.2" customHeight="1" x14ac:dyDescent="0.25">
      <c r="B40" s="224" t="s">
        <v>1649</v>
      </c>
      <c r="C40" s="224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2" customHeight="1" x14ac:dyDescent="0.25">
      <c r="B41" s="224" t="s">
        <v>947</v>
      </c>
      <c r="C41" s="224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2" customHeight="1" x14ac:dyDescent="0.25">
      <c r="B42" s="224" t="s">
        <v>1650</v>
      </c>
      <c r="C42" s="224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5" customHeight="1" thickBot="1" x14ac:dyDescent="0.3">
      <c r="B43" s="227" t="s">
        <v>951</v>
      </c>
      <c r="C43" s="227"/>
      <c r="D43" s="84">
        <f>SUM(D11:D42)</f>
        <v>6056</v>
      </c>
      <c r="E43" s="84">
        <f t="shared" ref="E43:L43" si="0">SUM(E11:E42)</f>
        <v>796</v>
      </c>
      <c r="F43" s="84">
        <f t="shared" si="0"/>
        <v>576</v>
      </c>
      <c r="G43" s="84">
        <f t="shared" si="0"/>
        <v>16</v>
      </c>
      <c r="H43" s="84">
        <f t="shared" si="0"/>
        <v>7</v>
      </c>
      <c r="I43" s="84">
        <f t="shared" si="0"/>
        <v>2</v>
      </c>
      <c r="J43" s="84">
        <f t="shared" si="0"/>
        <v>1</v>
      </c>
      <c r="K43" s="84">
        <f t="shared" si="0"/>
        <v>30</v>
      </c>
      <c r="L43" s="84">
        <f t="shared" si="0"/>
        <v>961</v>
      </c>
    </row>
    <row r="46" spans="2:13" ht="15.6" x14ac:dyDescent="0.3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40.200000000000003" thickBot="1" x14ac:dyDescent="0.3">
      <c r="D48" s="61" t="s">
        <v>1614</v>
      </c>
      <c r="E48" s="63" t="s">
        <v>1615</v>
      </c>
    </row>
    <row r="49" spans="2:5" ht="13.2" customHeight="1" x14ac:dyDescent="0.3">
      <c r="B49" s="226" t="s">
        <v>1652</v>
      </c>
      <c r="C49" s="226"/>
      <c r="D49" s="87">
        <f>DatosDelitos!F5</f>
        <v>0</v>
      </c>
      <c r="E49" s="87">
        <f>DatosDelitos!G5</f>
        <v>0</v>
      </c>
    </row>
    <row r="50" spans="2:5" ht="13.2" customHeight="1" x14ac:dyDescent="0.3">
      <c r="B50" s="226" t="s">
        <v>1653</v>
      </c>
      <c r="C50" s="226"/>
      <c r="D50" s="87">
        <f>DatosDelitos!F13-DatosDelitos!F17</f>
        <v>7</v>
      </c>
      <c r="E50" s="87">
        <f>DatosDelitos!G13-DatosDelitos!G17</f>
        <v>5</v>
      </c>
    </row>
    <row r="51" spans="2:5" ht="13.2" customHeight="1" x14ac:dyDescent="0.3">
      <c r="B51" s="226" t="s">
        <v>324</v>
      </c>
      <c r="C51" s="226"/>
      <c r="D51" s="87">
        <f>DatosDelitos!F10</f>
        <v>0</v>
      </c>
      <c r="E51" s="87">
        <f>DatosDelitos!G10</f>
        <v>0</v>
      </c>
    </row>
    <row r="52" spans="2:5" ht="13.2" customHeight="1" x14ac:dyDescent="0.3">
      <c r="B52" s="226" t="s">
        <v>342</v>
      </c>
      <c r="C52" s="226"/>
      <c r="D52" s="87">
        <f>DatosDelitos!F20</f>
        <v>0</v>
      </c>
      <c r="E52" s="87">
        <f>DatosDelitos!G20</f>
        <v>0</v>
      </c>
    </row>
    <row r="53" spans="2:5" ht="13.2" customHeight="1" x14ac:dyDescent="0.3">
      <c r="B53" s="226" t="s">
        <v>347</v>
      </c>
      <c r="C53" s="226"/>
      <c r="D53" s="87">
        <f>DatosDelitos!F23</f>
        <v>0</v>
      </c>
      <c r="E53" s="87">
        <f>DatosDelitos!G23</f>
        <v>0</v>
      </c>
    </row>
    <row r="54" spans="2:5" ht="13.2" customHeight="1" x14ac:dyDescent="0.3">
      <c r="B54" s="226" t="s">
        <v>1625</v>
      </c>
      <c r="C54" s="226"/>
      <c r="D54" s="87">
        <f>DatosDelitos!F17+DatosDelitos!F44</f>
        <v>125</v>
      </c>
      <c r="E54" s="87">
        <f>DatosDelitos!G17+DatosDelitos!G44</f>
        <v>80</v>
      </c>
    </row>
    <row r="55" spans="2:5" ht="13.2" customHeight="1" x14ac:dyDescent="0.3">
      <c r="B55" s="226" t="s">
        <v>1626</v>
      </c>
      <c r="C55" s="226"/>
      <c r="D55" s="87">
        <f>DatosDelitos!F30</f>
        <v>12</v>
      </c>
      <c r="E55" s="87">
        <f>DatosDelitos!G30</f>
        <v>20</v>
      </c>
    </row>
    <row r="56" spans="2:5" ht="13.2" customHeight="1" x14ac:dyDescent="0.3">
      <c r="B56" s="226" t="s">
        <v>1627</v>
      </c>
      <c r="C56" s="226"/>
      <c r="D56" s="87">
        <f>DatosDelitos!F42-DatosDelitos!F44</f>
        <v>3</v>
      </c>
      <c r="E56" s="87">
        <f>DatosDelitos!G42-DatosDelitos!G44</f>
        <v>0</v>
      </c>
    </row>
    <row r="57" spans="2:5" ht="13.2" customHeight="1" x14ac:dyDescent="0.3">
      <c r="B57" s="226" t="s">
        <v>1628</v>
      </c>
      <c r="C57" s="226"/>
      <c r="D57" s="87">
        <f>DatosDelitos!F50</f>
        <v>0</v>
      </c>
      <c r="E57" s="87">
        <f>DatosDelitos!G50</f>
        <v>0</v>
      </c>
    </row>
    <row r="58" spans="2:5" ht="13.2" customHeight="1" x14ac:dyDescent="0.3">
      <c r="B58" s="226" t="s">
        <v>1629</v>
      </c>
      <c r="C58" s="226"/>
      <c r="D58" s="87">
        <f>DatosDelitos!F72</f>
        <v>0</v>
      </c>
      <c r="E58" s="87">
        <f>DatosDelitos!G72</f>
        <v>0</v>
      </c>
    </row>
    <row r="59" spans="2:5" ht="27" customHeight="1" x14ac:dyDescent="0.3">
      <c r="B59" s="226" t="s">
        <v>1654</v>
      </c>
      <c r="C59" s="226"/>
      <c r="D59" s="87">
        <f>DatosDelitos!F74</f>
        <v>0</v>
      </c>
      <c r="E59" s="87">
        <f>DatosDelitos!G74</f>
        <v>0</v>
      </c>
    </row>
    <row r="60" spans="2:5" ht="13.2" customHeight="1" x14ac:dyDescent="0.3">
      <c r="B60" s="226" t="s">
        <v>1631</v>
      </c>
      <c r="C60" s="226"/>
      <c r="D60" s="87">
        <f>DatosDelitos!F82</f>
        <v>0</v>
      </c>
      <c r="E60" s="87">
        <f>DatosDelitos!G82</f>
        <v>0</v>
      </c>
    </row>
    <row r="61" spans="2:5" ht="13.2" customHeight="1" x14ac:dyDescent="0.3">
      <c r="B61" s="226" t="s">
        <v>1632</v>
      </c>
      <c r="C61" s="226"/>
      <c r="D61" s="87">
        <f>DatosDelitos!F85</f>
        <v>0</v>
      </c>
      <c r="E61" s="87">
        <f>DatosDelitos!G85</f>
        <v>2</v>
      </c>
    </row>
    <row r="62" spans="2:5" ht="13.2" customHeight="1" x14ac:dyDescent="0.3">
      <c r="B62" s="226" t="s">
        <v>970</v>
      </c>
      <c r="C62" s="226"/>
      <c r="D62" s="87">
        <f>DatosDelitos!F97</f>
        <v>3</v>
      </c>
      <c r="E62" s="87">
        <f>DatosDelitos!G97</f>
        <v>2</v>
      </c>
    </row>
    <row r="63" spans="2:5" ht="27" customHeight="1" x14ac:dyDescent="0.3">
      <c r="B63" s="226" t="s">
        <v>1655</v>
      </c>
      <c r="C63" s="226"/>
      <c r="D63" s="87">
        <f>DatosDelitos!F131</f>
        <v>0</v>
      </c>
      <c r="E63" s="87">
        <f>DatosDelitos!G131</f>
        <v>0</v>
      </c>
    </row>
    <row r="64" spans="2:5" ht="13.2" customHeight="1" x14ac:dyDescent="0.3">
      <c r="B64" s="226" t="s">
        <v>1634</v>
      </c>
      <c r="C64" s="226"/>
      <c r="D64" s="87">
        <f>DatosDelitos!F137</f>
        <v>0</v>
      </c>
      <c r="E64" s="87">
        <f>DatosDelitos!G137</f>
        <v>0</v>
      </c>
    </row>
    <row r="65" spans="2:5" ht="13.2" customHeight="1" x14ac:dyDescent="0.3">
      <c r="B65" s="226" t="s">
        <v>1635</v>
      </c>
      <c r="C65" s="226"/>
      <c r="D65" s="87">
        <f>DatosDelitos!F144</f>
        <v>0</v>
      </c>
      <c r="E65" s="87">
        <f>DatosDelitos!G144</f>
        <v>0</v>
      </c>
    </row>
    <row r="66" spans="2:5" ht="40.5" customHeight="1" x14ac:dyDescent="0.3">
      <c r="B66" s="226" t="s">
        <v>1636</v>
      </c>
      <c r="C66" s="226"/>
      <c r="D66" s="87">
        <f>DatosDelitos!F147</f>
        <v>0</v>
      </c>
      <c r="E66" s="87">
        <f>DatosDelitos!G147</f>
        <v>0</v>
      </c>
    </row>
    <row r="67" spans="2:5" ht="13.2" customHeight="1" x14ac:dyDescent="0.3">
      <c r="B67" s="226" t="s">
        <v>1637</v>
      </c>
      <c r="C67" s="226"/>
      <c r="D67" s="87">
        <f>DatosDelitos!F156+SUM(DatosDelitos!F167:G172)</f>
        <v>0</v>
      </c>
      <c r="E67" s="87">
        <f>DatosDelitos!G156+SUM(DatosDelitos!G167:H172)</f>
        <v>12</v>
      </c>
    </row>
    <row r="68" spans="2:5" ht="13.2" customHeight="1" x14ac:dyDescent="0.3">
      <c r="B68" s="226" t="s">
        <v>1638</v>
      </c>
      <c r="C68" s="226"/>
      <c r="D68" s="87">
        <f>SUM(DatosDelitos!F173:G177)</f>
        <v>3</v>
      </c>
      <c r="E68" s="87">
        <f>SUM(DatosDelitos!G173:H177)</f>
        <v>24</v>
      </c>
    </row>
    <row r="69" spans="2:5" ht="13.2" customHeight="1" x14ac:dyDescent="0.3">
      <c r="B69" s="226" t="s">
        <v>1639</v>
      </c>
      <c r="C69" s="226"/>
      <c r="D69" s="87">
        <f>DatosDelitos!F178</f>
        <v>265</v>
      </c>
      <c r="E69" s="87">
        <f>DatosDelitos!G178</f>
        <v>222</v>
      </c>
    </row>
    <row r="70" spans="2:5" ht="13.2" customHeight="1" x14ac:dyDescent="0.3">
      <c r="B70" s="226" t="s">
        <v>1640</v>
      </c>
      <c r="C70" s="226"/>
      <c r="D70" s="87">
        <f>DatosDelitos!F186</f>
        <v>2</v>
      </c>
      <c r="E70" s="87">
        <f>DatosDelitos!G186</f>
        <v>1</v>
      </c>
    </row>
    <row r="71" spans="2:5" ht="13.2" customHeight="1" x14ac:dyDescent="0.3">
      <c r="B71" s="226" t="s">
        <v>1641</v>
      </c>
      <c r="C71" s="226"/>
      <c r="D71" s="87">
        <f>DatosDelitos!F201</f>
        <v>0</v>
      </c>
      <c r="E71" s="87">
        <f>DatosDelitos!G201</f>
        <v>1</v>
      </c>
    </row>
    <row r="72" spans="2:5" ht="13.2" customHeight="1" x14ac:dyDescent="0.3">
      <c r="B72" s="226" t="s">
        <v>1642</v>
      </c>
      <c r="C72" s="226"/>
      <c r="D72" s="87">
        <f>DatosDelitos!F223</f>
        <v>53</v>
      </c>
      <c r="E72" s="87">
        <f>DatosDelitos!G223</f>
        <v>39</v>
      </c>
    </row>
    <row r="73" spans="2:5" ht="13.2" customHeight="1" x14ac:dyDescent="0.3">
      <c r="B73" s="226" t="s">
        <v>1643</v>
      </c>
      <c r="C73" s="226"/>
      <c r="D73" s="87">
        <f>DatosDelitos!F244</f>
        <v>0</v>
      </c>
      <c r="E73" s="87">
        <f>DatosDelitos!G244</f>
        <v>0</v>
      </c>
    </row>
    <row r="74" spans="2:5" ht="13.2" customHeight="1" x14ac:dyDescent="0.3">
      <c r="B74" s="226" t="s">
        <v>1644</v>
      </c>
      <c r="C74" s="226"/>
      <c r="D74" s="87">
        <f>DatosDelitos!F271</f>
        <v>3</v>
      </c>
      <c r="E74" s="87">
        <f>DatosDelitos!G271</f>
        <v>0</v>
      </c>
    </row>
    <row r="75" spans="2:5" ht="38.25" customHeight="1" x14ac:dyDescent="0.3">
      <c r="B75" s="226" t="s">
        <v>1645</v>
      </c>
      <c r="C75" s="226"/>
      <c r="D75" s="87">
        <f>DatosDelitos!F301</f>
        <v>0</v>
      </c>
      <c r="E75" s="87">
        <f>DatosDelitos!G301</f>
        <v>0</v>
      </c>
    </row>
    <row r="76" spans="2:5" ht="13.2" customHeight="1" x14ac:dyDescent="0.3">
      <c r="B76" s="226" t="s">
        <v>1646</v>
      </c>
      <c r="C76" s="226"/>
      <c r="D76" s="87">
        <f>DatosDelitos!F305</f>
        <v>0</v>
      </c>
      <c r="E76" s="87">
        <f>DatosDelitos!G305</f>
        <v>0</v>
      </c>
    </row>
    <row r="77" spans="2:5" ht="13.2" customHeight="1" x14ac:dyDescent="0.3">
      <c r="B77" s="226" t="s">
        <v>1647</v>
      </c>
      <c r="C77" s="226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5" customHeight="1" x14ac:dyDescent="0.3">
      <c r="B78" s="226" t="s">
        <v>1648</v>
      </c>
      <c r="C78" s="226"/>
      <c r="D78" s="87">
        <f>DatosDelitos!F323</f>
        <v>0</v>
      </c>
      <c r="E78" s="87">
        <f>DatosDelitos!G323</f>
        <v>0</v>
      </c>
    </row>
    <row r="79" spans="2:5" ht="15" customHeight="1" x14ac:dyDescent="0.3">
      <c r="B79" s="228" t="s">
        <v>1649</v>
      </c>
      <c r="C79" s="228"/>
      <c r="D79" s="87">
        <f>DatosDelitos!F325</f>
        <v>0</v>
      </c>
      <c r="E79" s="87">
        <f>DatosDelitos!G325</f>
        <v>0</v>
      </c>
    </row>
    <row r="80" spans="2:5" ht="15" customHeight="1" x14ac:dyDescent="0.3">
      <c r="B80" s="228" t="s">
        <v>947</v>
      </c>
      <c r="C80" s="228"/>
      <c r="D80" s="87">
        <f>DatosDelitos!F337</f>
        <v>0</v>
      </c>
      <c r="E80" s="87">
        <f>DatosDelitos!G337</f>
        <v>0</v>
      </c>
    </row>
    <row r="81" spans="2:13" ht="15" customHeight="1" x14ac:dyDescent="0.3">
      <c r="B81" s="228" t="s">
        <v>1650</v>
      </c>
      <c r="C81" s="228"/>
      <c r="D81" s="87">
        <f>DatosDelitos!F339</f>
        <v>0</v>
      </c>
      <c r="E81" s="87">
        <f>DatosDelitos!G339</f>
        <v>0</v>
      </c>
    </row>
    <row r="82" spans="2:13" ht="15" customHeight="1" x14ac:dyDescent="0.3">
      <c r="B82" s="228" t="s">
        <v>1656</v>
      </c>
      <c r="C82" s="228"/>
      <c r="D82" s="87">
        <f>SUM(D49:D81)</f>
        <v>476</v>
      </c>
      <c r="E82" s="87">
        <f>SUM(E49:E81)</f>
        <v>408</v>
      </c>
    </row>
    <row r="84" spans="2:13" s="90" customFormat="1" ht="15.6" x14ac:dyDescent="0.3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6.4" x14ac:dyDescent="0.25">
      <c r="D86" s="91" t="s">
        <v>310</v>
      </c>
    </row>
    <row r="87" spans="2:13" ht="13.2" customHeight="1" x14ac:dyDescent="0.3">
      <c r="B87" s="226" t="s">
        <v>1624</v>
      </c>
      <c r="C87" s="226"/>
      <c r="D87" s="87">
        <f>DatosDelitos!N5+DatosDelitos!N13-DatosDelitos!N17</f>
        <v>1</v>
      </c>
    </row>
    <row r="88" spans="2:13" ht="13.2" customHeight="1" x14ac:dyDescent="0.3">
      <c r="B88" s="226" t="s">
        <v>324</v>
      </c>
      <c r="C88" s="226"/>
      <c r="D88" s="87">
        <f>DatosDelitos!N10</f>
        <v>0</v>
      </c>
    </row>
    <row r="89" spans="2:13" ht="13.2" customHeight="1" x14ac:dyDescent="0.3">
      <c r="B89" s="226" t="s">
        <v>342</v>
      </c>
      <c r="C89" s="226"/>
      <c r="D89" s="87">
        <f>DatosDelitos!N20</f>
        <v>0</v>
      </c>
    </row>
    <row r="90" spans="2:13" ht="13.2" customHeight="1" x14ac:dyDescent="0.3">
      <c r="B90" s="226" t="s">
        <v>347</v>
      </c>
      <c r="C90" s="226"/>
      <c r="D90" s="87">
        <f>DatosDelitos!N23</f>
        <v>0</v>
      </c>
    </row>
    <row r="91" spans="2:13" ht="13.2" customHeight="1" x14ac:dyDescent="0.3">
      <c r="B91" s="226" t="s">
        <v>1658</v>
      </c>
      <c r="C91" s="226"/>
      <c r="D91" s="87">
        <f>SUM(DatosDelitos!N17,DatosDelitos!N44)</f>
        <v>1</v>
      </c>
    </row>
    <row r="92" spans="2:13" ht="13.2" customHeight="1" x14ac:dyDescent="0.3">
      <c r="B92" s="226" t="s">
        <v>1626</v>
      </c>
      <c r="C92" s="226"/>
      <c r="D92" s="87">
        <f>DatosDelitos!N30</f>
        <v>6</v>
      </c>
    </row>
    <row r="93" spans="2:13" ht="13.2" customHeight="1" x14ac:dyDescent="0.3">
      <c r="B93" s="226" t="s">
        <v>1627</v>
      </c>
      <c r="C93" s="226"/>
      <c r="D93" s="87">
        <f>DatosDelitos!N42-DatosDelitos!N44</f>
        <v>2</v>
      </c>
    </row>
    <row r="94" spans="2:13" ht="13.2" customHeight="1" x14ac:dyDescent="0.3">
      <c r="B94" s="226" t="s">
        <v>1628</v>
      </c>
      <c r="C94" s="226"/>
      <c r="D94" s="87">
        <f>DatosDelitos!N50</f>
        <v>9</v>
      </c>
    </row>
    <row r="95" spans="2:13" ht="13.2" customHeight="1" x14ac:dyDescent="0.3">
      <c r="B95" s="226" t="s">
        <v>1629</v>
      </c>
      <c r="C95" s="226"/>
      <c r="D95" s="87">
        <f>DatosDelitos!N72</f>
        <v>0</v>
      </c>
    </row>
    <row r="96" spans="2:13" ht="27" customHeight="1" x14ac:dyDescent="0.3">
      <c r="B96" s="226" t="s">
        <v>1654</v>
      </c>
      <c r="C96" s="226"/>
      <c r="D96" s="87">
        <f>DatosDelitos!N74</f>
        <v>0</v>
      </c>
    </row>
    <row r="97" spans="2:4" ht="13.2" customHeight="1" x14ac:dyDescent="0.3">
      <c r="B97" s="226" t="s">
        <v>1631</v>
      </c>
      <c r="C97" s="226"/>
      <c r="D97" s="87">
        <f>DatosDelitos!N82</f>
        <v>1</v>
      </c>
    </row>
    <row r="98" spans="2:4" ht="13.2" customHeight="1" x14ac:dyDescent="0.3">
      <c r="B98" s="226" t="s">
        <v>1632</v>
      </c>
      <c r="C98" s="226"/>
      <c r="D98" s="87">
        <f>DatosDelitos!N85</f>
        <v>5</v>
      </c>
    </row>
    <row r="99" spans="2:4" ht="13.2" customHeight="1" x14ac:dyDescent="0.3">
      <c r="B99" s="226" t="s">
        <v>970</v>
      </c>
      <c r="C99" s="226"/>
      <c r="D99" s="87">
        <f>DatosDelitos!N97</f>
        <v>4</v>
      </c>
    </row>
    <row r="100" spans="2:4" ht="27" customHeight="1" x14ac:dyDescent="0.3">
      <c r="B100" s="226" t="s">
        <v>1655</v>
      </c>
      <c r="C100" s="226"/>
      <c r="D100" s="87">
        <f>DatosDelitos!N131</f>
        <v>0</v>
      </c>
    </row>
    <row r="101" spans="2:4" ht="13.2" customHeight="1" x14ac:dyDescent="0.3">
      <c r="B101" s="226" t="s">
        <v>1634</v>
      </c>
      <c r="C101" s="226"/>
      <c r="D101" s="87">
        <f>DatosDelitos!N137</f>
        <v>11</v>
      </c>
    </row>
    <row r="102" spans="2:4" ht="13.2" customHeight="1" x14ac:dyDescent="0.3">
      <c r="B102" s="226" t="s">
        <v>1635</v>
      </c>
      <c r="C102" s="226"/>
      <c r="D102" s="87">
        <f>DatosDelitos!N144</f>
        <v>0</v>
      </c>
    </row>
    <row r="103" spans="2:4" ht="13.2" customHeight="1" x14ac:dyDescent="0.3">
      <c r="B103" s="226" t="s">
        <v>1659</v>
      </c>
      <c r="C103" s="226"/>
      <c r="D103" s="87">
        <f>DatosDelitos!N148</f>
        <v>1</v>
      </c>
    </row>
    <row r="104" spans="2:4" ht="13.2" customHeight="1" x14ac:dyDescent="0.3">
      <c r="B104" s="226" t="s">
        <v>1181</v>
      </c>
      <c r="C104" s="226"/>
      <c r="D104" s="87">
        <f>SUM(DatosDelitos!N149,DatosDelitos!N150)</f>
        <v>0</v>
      </c>
    </row>
    <row r="105" spans="2:4" ht="13.2" customHeight="1" x14ac:dyDescent="0.3">
      <c r="B105" s="226" t="s">
        <v>1179</v>
      </c>
      <c r="C105" s="226"/>
      <c r="D105" s="87">
        <f>SUM(DatosDelitos!N151:N155)</f>
        <v>3</v>
      </c>
    </row>
    <row r="106" spans="2:4" ht="13.2" customHeight="1" x14ac:dyDescent="0.3">
      <c r="B106" s="226" t="s">
        <v>1637</v>
      </c>
      <c r="C106" s="226"/>
      <c r="D106" s="87">
        <f>SUM(SUM(DatosDelitos!N157:N160),SUM(DatosDelitos!N167:N172))</f>
        <v>0</v>
      </c>
    </row>
    <row r="107" spans="2:4" ht="13.2" customHeight="1" x14ac:dyDescent="0.3">
      <c r="B107" s="226" t="s">
        <v>1660</v>
      </c>
      <c r="C107" s="226"/>
      <c r="D107" s="87">
        <f>SUM(DatosDelitos!N161:N165)</f>
        <v>0</v>
      </c>
    </row>
    <row r="108" spans="2:4" ht="13.2" customHeight="1" x14ac:dyDescent="0.3">
      <c r="B108" s="226" t="s">
        <v>1638</v>
      </c>
      <c r="C108" s="226"/>
      <c r="D108" s="87">
        <f>SUM(DatosDelitos!N173:N177)</f>
        <v>0</v>
      </c>
    </row>
    <row r="109" spans="2:4" ht="13.2" customHeight="1" x14ac:dyDescent="0.3">
      <c r="B109" s="226" t="s">
        <v>1639</v>
      </c>
      <c r="C109" s="226"/>
      <c r="D109" s="87">
        <f>DatosDelitos!N178</f>
        <v>12</v>
      </c>
    </row>
    <row r="110" spans="2:4" ht="13.2" customHeight="1" x14ac:dyDescent="0.3">
      <c r="B110" s="226" t="s">
        <v>1640</v>
      </c>
      <c r="C110" s="226"/>
      <c r="D110" s="87">
        <f>DatosDelitos!N186</f>
        <v>5</v>
      </c>
    </row>
    <row r="111" spans="2:4" ht="13.2" customHeight="1" x14ac:dyDescent="0.3">
      <c r="B111" s="226" t="s">
        <v>1641</v>
      </c>
      <c r="C111" s="226"/>
      <c r="D111" s="87">
        <f>DatosDelitos!N201</f>
        <v>10</v>
      </c>
    </row>
    <row r="112" spans="2:4" ht="13.2" customHeight="1" x14ac:dyDescent="0.3">
      <c r="B112" s="226" t="s">
        <v>1642</v>
      </c>
      <c r="C112" s="226"/>
      <c r="D112" s="87">
        <f>DatosDelitos!N223</f>
        <v>3</v>
      </c>
    </row>
    <row r="113" spans="2:4" ht="13.2" customHeight="1" x14ac:dyDescent="0.3">
      <c r="B113" s="226" t="s">
        <v>1643</v>
      </c>
      <c r="C113" s="226"/>
      <c r="D113" s="87">
        <f>DatosDelitos!N244</f>
        <v>0</v>
      </c>
    </row>
    <row r="114" spans="2:4" ht="13.2" customHeight="1" x14ac:dyDescent="0.3">
      <c r="B114" s="226" t="s">
        <v>1644</v>
      </c>
      <c r="C114" s="226"/>
      <c r="D114" s="87">
        <f>DatosDelitos!N271</f>
        <v>1</v>
      </c>
    </row>
    <row r="115" spans="2:4" ht="38.25" customHeight="1" x14ac:dyDescent="0.3">
      <c r="B115" s="226" t="s">
        <v>1645</v>
      </c>
      <c r="C115" s="226"/>
      <c r="D115" s="87">
        <f>DatosDelitos!N301</f>
        <v>0</v>
      </c>
    </row>
    <row r="116" spans="2:4" ht="13.2" customHeight="1" x14ac:dyDescent="0.3">
      <c r="B116" s="226" t="s">
        <v>1646</v>
      </c>
      <c r="C116" s="226"/>
      <c r="D116" s="87">
        <f>DatosDelitos!N305</f>
        <v>0</v>
      </c>
    </row>
    <row r="117" spans="2:4" ht="13.2" customHeight="1" x14ac:dyDescent="0.3">
      <c r="B117" s="226" t="s">
        <v>1647</v>
      </c>
      <c r="C117" s="226"/>
      <c r="D117" s="87">
        <f>DatosDelitos!N312+DatosDelitos!N320</f>
        <v>0</v>
      </c>
    </row>
    <row r="118" spans="2:4" ht="13.2" customHeight="1" x14ac:dyDescent="0.3">
      <c r="B118" s="226" t="s">
        <v>913</v>
      </c>
      <c r="C118" s="226"/>
      <c r="D118" s="87">
        <f>DatosDelitos!N318</f>
        <v>0</v>
      </c>
    </row>
    <row r="119" spans="2:4" ht="13.95" customHeight="1" x14ac:dyDescent="0.3">
      <c r="B119" s="226" t="s">
        <v>1648</v>
      </c>
      <c r="C119" s="226"/>
      <c r="D119" s="87">
        <f>DatosDelitos!N323</f>
        <v>2</v>
      </c>
    </row>
    <row r="120" spans="2:4" ht="12.75" customHeight="1" x14ac:dyDescent="0.3">
      <c r="B120" s="228" t="s">
        <v>1649</v>
      </c>
      <c r="C120" s="228"/>
      <c r="D120" s="87">
        <f>DatosDelitos!N325</f>
        <v>1</v>
      </c>
    </row>
    <row r="121" spans="2:4" ht="15" customHeight="1" x14ac:dyDescent="0.3">
      <c r="B121" s="228" t="s">
        <v>947</v>
      </c>
      <c r="C121" s="228"/>
      <c r="D121" s="87">
        <f>DatosDelitos!N337</f>
        <v>0</v>
      </c>
    </row>
    <row r="122" spans="2:4" ht="15" customHeight="1" x14ac:dyDescent="0.3">
      <c r="B122" s="228" t="s">
        <v>1650</v>
      </c>
      <c r="C122" s="228"/>
      <c r="D122" s="87">
        <f>DatosDelitos!N339</f>
        <v>0</v>
      </c>
    </row>
    <row r="123" spans="2:4" ht="15" customHeight="1" x14ac:dyDescent="0.3">
      <c r="B123" s="226" t="s">
        <v>1656</v>
      </c>
      <c r="C123" s="226"/>
      <c r="D123" s="87">
        <f>SUM(D87:D122)</f>
        <v>78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EE0816-1527-4CCB-AD2C-C97A0BE8BEB5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9787F76A-F30D-4E70-9E65-40897FF545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D0ADD9-6882-4022-AC85-B78DD24EB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2023-04-13T08:09:46Z</dcterms:created>
  <dcterms:modified xsi:type="dcterms:W3CDTF">2023-05-29T09:03:38Z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