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1" documentId="13_ncr:1_{CDB94559-C931-4A39-9605-374502D80070}" xr6:coauthVersionLast="47" xr6:coauthVersionMax="47" xr10:uidLastSave="{F4F2D3C8-52EC-4506-9FC5-BCDAF8FC014C}"/>
  <workbookProtection workbookAlgorithmName="SHA-512" workbookHashValue="FcbSyFqb5nv1PH7/VMN9szinLEt5TYU6ftp+r/a4Hk8/WW/6Ig64evG9Qu6ycgvKgzNPklLUkrgeMFGjst6FOQ==" workbookSaltValue="yvLmda2xDArPMyRB7CWpo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N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5929CE9-7CD7-4072-8D25-5786AC83D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DD874A-4DDA-4088-A150-162D050B5A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DAD378-14CF-414E-984E-92DC79A4A3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89159F-0330-40AC-A6AF-A631FDEC7B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0057BCC-151F-4F50-8AEB-6C06A4255B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7DA3504-F826-484B-9DC1-C16C876CF3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E9A481C-779A-43AE-86F2-CA5E695638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128E2A6-DFB1-4E5B-BCBE-C38578D745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F48B628-529C-4EC3-8497-BEDB112D6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0F26BE3-1E25-45AD-8C31-2801D9CA3C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E48C375-896D-4C2A-9BB2-4D7FC8DA71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76CB8D5-9331-4D59-A26B-CD0843ED6B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08D94A9-580C-4A7B-BC24-C86808498A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361EDD7-106F-487E-B51E-98588C348B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75F8A61-002F-45A9-9E52-1D3BF71957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4978D01-F45A-4601-8380-0C7A685C03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265C4AF-CEEC-44D3-A6F9-BB17AC9F5F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95DD7E4-AC3A-4AAD-B5D5-A54BDD174D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18DEFEB-689F-4E81-8C40-FB2127B36B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B436C60-8867-4886-BB9D-5A9AF3FA52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D1BE18C-D7EA-4F50-9DBB-13ADFA74AF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946DA84-178D-4104-BC65-FA14A77979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8FD2AC8-0FD2-4638-80D7-E02A913E11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216B48B-006C-4220-AC9F-F781913AF6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80762D5-5BC9-48AF-AC00-5DB6B27BEB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A8A4744-45D3-4C18-B9C7-C7C504D3FF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6DC4687-BE8F-4F38-9DE9-5E3A5E1EAC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01D3C8F-C254-46E0-94A8-132804668A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61FD968-CF52-4EB3-9BC2-B0B4727FD6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1F462D3-8B73-4BBE-B893-31679A1897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97957F8-4775-4962-B102-BF992B0C92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814D622-CF7D-48FC-A43D-04F6F38DD2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<sst xmlns="http://schemas.openxmlformats.org/spreadsheetml/2006/main" count="2998" uniqueCount="1831">
  <si>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</si>
  <si>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</si>
  <si>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</si>
  <si>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</si>
  <si>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</si>
  <si>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</si>
  <si>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Cádiz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</si>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</sst>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6A99E6E4-C460-4CC9-B983-6BE8A31DAA42}"/>
    <cellStyle name="Normal" xfId="0" builtinId="0"/>
    <cellStyle name="Normal 2" xfId="1" xr:uid="{34D66EAA-E760-4895-98D5-14B6E1D6A66C}"/>
    <cellStyle name="Normal 3" xfId="3" xr:uid="{C08CA09E-2356-427C-8BAC-FD6E0D6DC8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55-4BD7-9AE4-3C89EF4059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55-4BD7-9AE4-3C89EF4059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7124</c:v>
                </c:pt>
                <c:pt idx="1">
                  <c:v>29345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5-4BD7-9AE4-3C89EF40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0F-4C69-BE9C-7346EA91D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0F-4C69-BE9C-7346EA91DB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0F-4C69-BE9C-7346EA91DBA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60</c:v>
                </c:pt>
                <c:pt idx="1">
                  <c:v>1623</c:v>
                </c:pt>
                <c:pt idx="2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F-4C69-BE9C-7346EA91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9D-44A6-B047-08D40B182B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9D-44A6-B047-08D40B182B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9D-44A6-B047-08D40B182B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D-44A6-B047-08D40B182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D-410C-8961-B4DD8A1F90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D-410C-8961-B4DD8A1F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32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D-410C-8961-B4DD8A1F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65-4AC1-B7FD-7A93E5126B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65-4AC1-B7FD-7A93E5126B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3346</c:v>
                </c:pt>
                <c:pt idx="1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5-4AC1-B7FD-7A93E5126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637</c:v>
              </c:pt>
              <c:pt idx="1">
                <c:v>6118</c:v>
              </c:pt>
              <c:pt idx="2">
                <c:v>62</c:v>
              </c:pt>
              <c:pt idx="3">
                <c:v>16</c:v>
              </c:pt>
              <c:pt idx="4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0-C7C3-4D5E-8572-7FC8DAB19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6658</c:v>
              </c:pt>
              <c:pt idx="1">
                <c:v>4369</c:v>
              </c:pt>
              <c:pt idx="2">
                <c:v>391</c:v>
              </c:pt>
              <c:pt idx="3">
                <c:v>106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F15D-4AE5-A27D-507AADE3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937</c:v>
              </c:pt>
              <c:pt idx="2">
                <c:v>60</c:v>
              </c:pt>
              <c:pt idx="3">
                <c:v>310</c:v>
              </c:pt>
              <c:pt idx="4">
                <c:v>88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C4B-4AB2-9DD0-2C5A73F5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376</c:v>
              </c:pt>
              <c:pt idx="1">
                <c:v>1016</c:v>
              </c:pt>
              <c:pt idx="2">
                <c:v>442</c:v>
              </c:pt>
            </c:numLit>
          </c:val>
          <c:extLst>
            <c:ext xmlns:c16="http://schemas.microsoft.com/office/drawing/2014/chart" uri="{C3380CC4-5D6E-409C-BE32-E72D297353CC}">
              <c16:uniqueId val="{00000000-D342-4370-AD8F-F68A60B7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5036</c:v>
              </c:pt>
              <c:pt idx="1">
                <c:v>47</c:v>
              </c:pt>
              <c:pt idx="2">
                <c:v>404</c:v>
              </c:pt>
              <c:pt idx="3">
                <c:v>267</c:v>
              </c:pt>
              <c:pt idx="4">
                <c:v>52</c:v>
              </c:pt>
              <c:pt idx="5">
                <c:v>4</c:v>
              </c:pt>
              <c:pt idx="6">
                <c:v>12</c:v>
              </c:pt>
              <c:pt idx="7">
                <c:v>127</c:v>
              </c:pt>
              <c:pt idx="8">
                <c:v>812</c:v>
              </c:pt>
              <c:pt idx="9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C0A4-46DB-940E-2E268FA2B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937</c:v>
              </c:pt>
              <c:pt idx="1">
                <c:v>610</c:v>
              </c:pt>
              <c:pt idx="2">
                <c:v>21</c:v>
              </c:pt>
              <c:pt idx="3">
                <c:v>39</c:v>
              </c:pt>
              <c:pt idx="4">
                <c:v>56</c:v>
              </c:pt>
              <c:pt idx="5">
                <c:v>117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638-46D2-843A-AF5723399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37-44E1-85C1-7DE47BF5C9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37-44E1-85C1-7DE47BF5C9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37-44E1-85C1-7DE47BF5C9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1268</c:v>
                </c:pt>
                <c:pt idx="1">
                  <c:v>821</c:v>
                </c:pt>
                <c:pt idx="2">
                  <c:v>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37-44E1-85C1-7DE47BF5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9657</c:v>
              </c:pt>
              <c:pt idx="1">
                <c:v>1457</c:v>
              </c:pt>
              <c:pt idx="2">
                <c:v>1485</c:v>
              </c:pt>
              <c:pt idx="3">
                <c:v>462</c:v>
              </c:pt>
              <c:pt idx="4">
                <c:v>107</c:v>
              </c:pt>
              <c:pt idx="5">
                <c:v>164</c:v>
              </c:pt>
              <c:pt idx="6">
                <c:v>932</c:v>
              </c:pt>
              <c:pt idx="7">
                <c:v>7377</c:v>
              </c:pt>
              <c:pt idx="8">
                <c:v>235</c:v>
              </c:pt>
              <c:pt idx="9">
                <c:v>790</c:v>
              </c:pt>
              <c:pt idx="10">
                <c:v>521</c:v>
              </c:pt>
              <c:pt idx="11">
                <c:v>258</c:v>
              </c:pt>
              <c:pt idx="12">
                <c:v>112</c:v>
              </c:pt>
              <c:pt idx="13">
                <c:v>2011</c:v>
              </c:pt>
              <c:pt idx="14">
                <c:v>313</c:v>
              </c:pt>
              <c:pt idx="15">
                <c:v>154</c:v>
              </c:pt>
              <c:pt idx="16">
                <c:v>10332</c:v>
              </c:pt>
              <c:pt idx="17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BC87-4843-929B-D08E1916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324</c:v>
              </c:pt>
              <c:pt idx="1">
                <c:v>1622</c:v>
              </c:pt>
              <c:pt idx="2">
                <c:v>862</c:v>
              </c:pt>
              <c:pt idx="3">
                <c:v>58</c:v>
              </c:pt>
              <c:pt idx="4">
                <c:v>805</c:v>
              </c:pt>
              <c:pt idx="5">
                <c:v>383</c:v>
              </c:pt>
              <c:pt idx="6">
                <c:v>2861</c:v>
              </c:pt>
              <c:pt idx="7">
                <c:v>56</c:v>
              </c:pt>
              <c:pt idx="8">
                <c:v>52</c:v>
              </c:pt>
              <c:pt idx="9">
                <c:v>1056</c:v>
              </c:pt>
              <c:pt idx="10">
                <c:v>486</c:v>
              </c:pt>
              <c:pt idx="11">
                <c:v>272</c:v>
              </c:pt>
              <c:pt idx="12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EFCF-4F07-BDAD-E3477EE47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Aux!$H$2:$H$17</c:f>
              <c:strCache>
                <c:ptCount val="16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364</c:v>
              </c:pt>
              <c:pt idx="1">
                <c:v>736</c:v>
              </c:pt>
              <c:pt idx="2">
                <c:v>748</c:v>
              </c:pt>
              <c:pt idx="3">
                <c:v>33</c:v>
              </c:pt>
              <c:pt idx="4">
                <c:v>11</c:v>
              </c:pt>
              <c:pt idx="5">
                <c:v>16</c:v>
              </c:pt>
              <c:pt idx="6">
                <c:v>20</c:v>
              </c:pt>
              <c:pt idx="7">
                <c:v>689</c:v>
              </c:pt>
              <c:pt idx="8">
                <c:v>32</c:v>
              </c:pt>
              <c:pt idx="9">
                <c:v>841</c:v>
              </c:pt>
              <c:pt idx="10">
                <c:v>2629</c:v>
              </c:pt>
              <c:pt idx="11">
                <c:v>50</c:v>
              </c:pt>
              <c:pt idx="12">
                <c:v>33</c:v>
              </c:pt>
              <c:pt idx="13">
                <c:v>805</c:v>
              </c:pt>
              <c:pt idx="14">
                <c:v>480</c:v>
              </c:pt>
              <c:pt idx="1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B7C-42B2-ABB8-3F0CB02A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618</c:v>
              </c:pt>
              <c:pt idx="1">
                <c:v>455</c:v>
              </c:pt>
              <c:pt idx="2">
                <c:v>277</c:v>
              </c:pt>
              <c:pt idx="3">
                <c:v>131</c:v>
              </c:pt>
              <c:pt idx="4">
                <c:v>430</c:v>
              </c:pt>
              <c:pt idx="5">
                <c:v>2221</c:v>
              </c:pt>
              <c:pt idx="6">
                <c:v>131</c:v>
              </c:pt>
              <c:pt idx="7">
                <c:v>666</c:v>
              </c:pt>
              <c:pt idx="8">
                <c:v>428</c:v>
              </c:pt>
              <c:pt idx="9">
                <c:v>100</c:v>
              </c:pt>
              <c:pt idx="10">
                <c:v>582</c:v>
              </c:pt>
              <c:pt idx="11">
                <c:v>238</c:v>
              </c:pt>
              <c:pt idx="12">
                <c:v>129</c:v>
              </c:pt>
              <c:pt idx="13">
                <c:v>460</c:v>
              </c:pt>
              <c:pt idx="14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BF9F-4D9F-8407-10F6E481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0"/>
          <c:w val="0.308280398105964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568</c:v>
              </c:pt>
              <c:pt idx="1">
                <c:v>143</c:v>
              </c:pt>
              <c:pt idx="2">
                <c:v>362</c:v>
              </c:pt>
              <c:pt idx="3">
                <c:v>86</c:v>
              </c:pt>
              <c:pt idx="4">
                <c:v>264</c:v>
              </c:pt>
              <c:pt idx="5">
                <c:v>1600</c:v>
              </c:pt>
              <c:pt idx="6">
                <c:v>66</c:v>
              </c:pt>
              <c:pt idx="7">
                <c:v>539</c:v>
              </c:pt>
              <c:pt idx="8">
                <c:v>411</c:v>
              </c:pt>
              <c:pt idx="9">
                <c:v>84</c:v>
              </c:pt>
              <c:pt idx="10">
                <c:v>443</c:v>
              </c:pt>
              <c:pt idx="11">
                <c:v>281</c:v>
              </c:pt>
              <c:pt idx="12">
                <c:v>79</c:v>
              </c:pt>
              <c:pt idx="13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15A-4941-937C-5E4C7954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9</c:v>
              </c:pt>
              <c:pt idx="2">
                <c:v>1</c:v>
              </c:pt>
              <c:pt idx="3">
                <c:v>54</c:v>
              </c:pt>
              <c:pt idx="4">
                <c:v>4</c:v>
              </c:pt>
              <c:pt idx="5">
                <c:v>3</c:v>
              </c:pt>
              <c:pt idx="6">
                <c:v>11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572-484A-9FC8-CA415CF62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21764921054872147"/>
          <c:w val="0.27057389217877587"/>
          <c:h val="0.624773350067324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Intimidad / propia imagen / inviolabilidad domicilio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1</c:v>
              </c:pt>
              <c:pt idx="2">
                <c:v>15</c:v>
              </c:pt>
              <c:pt idx="3">
                <c:v>16</c:v>
              </c:pt>
              <c:pt idx="4">
                <c:v>1</c:v>
              </c:pt>
              <c:pt idx="5">
                <c:v>66</c:v>
              </c:pt>
              <c:pt idx="6">
                <c:v>2</c:v>
              </c:pt>
              <c:pt idx="7">
                <c:v>1</c:v>
              </c:pt>
              <c:pt idx="8">
                <c:v>4</c:v>
              </c:pt>
              <c:pt idx="9">
                <c:v>5</c:v>
              </c:pt>
              <c:pt idx="10">
                <c:v>4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3F0-41AF-B297-43CD5DA4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0"/>
          <c:w val="0.2653642471247160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52-4A34-A35E-074326F06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1.4728540390200521E-2"/>
          <c:w val="0.27057389217877587"/>
          <c:h val="0.985271459609799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2</c:v>
              </c:pt>
              <c:pt idx="2">
                <c:v>7</c:v>
              </c:pt>
              <c:pt idx="3">
                <c:v>1</c:v>
              </c:pt>
              <c:pt idx="4">
                <c:v>7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  <c:pt idx="9">
                <c:v>3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55E-4D12-8B53-596387006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Aux!$F$2:$F$16</c:f>
              <c:strCache>
                <c:ptCount val="15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70</c:v>
              </c:pt>
              <c:pt idx="1">
                <c:v>12</c:v>
              </c:pt>
              <c:pt idx="2">
                <c:v>18</c:v>
              </c:pt>
              <c:pt idx="3">
                <c:v>58</c:v>
              </c:pt>
              <c:pt idx="4">
                <c:v>29</c:v>
              </c:pt>
              <c:pt idx="5">
                <c:v>14</c:v>
              </c:pt>
              <c:pt idx="6">
                <c:v>171</c:v>
              </c:pt>
              <c:pt idx="7">
                <c:v>21</c:v>
              </c:pt>
              <c:pt idx="8">
                <c:v>29</c:v>
              </c:pt>
              <c:pt idx="9">
                <c:v>133</c:v>
              </c:pt>
              <c:pt idx="10">
                <c:v>22</c:v>
              </c:pt>
              <c:pt idx="11">
                <c:v>29</c:v>
              </c:pt>
              <c:pt idx="12">
                <c:v>742</c:v>
              </c:pt>
              <c:pt idx="13">
                <c:v>28</c:v>
              </c:pt>
              <c:pt idx="1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77F-45A4-80AD-764FBF148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65120306641506"/>
          <c:y val="4.7206253803777111E-3"/>
          <c:w val="0.26153763919475509"/>
          <c:h val="0.995279374619622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F-4CE6-A65B-91FE51DA13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2F-4CE6-A65B-91FE51DA13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4315</c:v>
                </c:pt>
                <c:pt idx="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F-4CE6-A65B-91FE51DA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12</c:v>
              </c:pt>
              <c:pt idx="2">
                <c:v>4</c:v>
              </c:pt>
              <c:pt idx="3">
                <c:v>7</c:v>
              </c:pt>
              <c:pt idx="4">
                <c:v>54</c:v>
              </c:pt>
              <c:pt idx="5">
                <c:v>16</c:v>
              </c:pt>
              <c:pt idx="6">
                <c:v>104</c:v>
              </c:pt>
              <c:pt idx="7">
                <c:v>20</c:v>
              </c:pt>
              <c:pt idx="8">
                <c:v>5</c:v>
              </c:pt>
              <c:pt idx="9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515-4812-8C31-C054CA902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1000</c:v>
              </c:pt>
              <c:pt idx="1">
                <c:v>841</c:v>
              </c:pt>
              <c:pt idx="2">
                <c:v>1004</c:v>
              </c:pt>
              <c:pt idx="3">
                <c:v>130</c:v>
              </c:pt>
              <c:pt idx="4">
                <c:v>224</c:v>
              </c:pt>
              <c:pt idx="5">
                <c:v>1744</c:v>
              </c:pt>
              <c:pt idx="6">
                <c:v>57</c:v>
              </c:pt>
              <c:pt idx="7">
                <c:v>614</c:v>
              </c:pt>
              <c:pt idx="8">
                <c:v>2950</c:v>
              </c:pt>
              <c:pt idx="9">
                <c:v>129</c:v>
              </c:pt>
              <c:pt idx="10">
                <c:v>90</c:v>
              </c:pt>
              <c:pt idx="11">
                <c:v>1014</c:v>
              </c:pt>
              <c:pt idx="12">
                <c:v>753</c:v>
              </c:pt>
              <c:pt idx="13">
                <c:v>51</c:v>
              </c:pt>
              <c:pt idx="1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9267-4AFA-8735-E19AB531A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1.6735042681138623E-2"/>
          <c:w val="0.27057389217877587"/>
          <c:h val="0.9832649573188613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8E-41D5-A676-A1DB63F91F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8E-41D5-A676-A1DB63F9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8E-41D5-A676-A1DB63F91F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8E-41D5-A676-A1DB63F91F9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8E-41D5-A676-A1DB63F91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33</c:v>
                </c:pt>
                <c:pt idx="1">
                  <c:v>61</c:v>
                </c:pt>
                <c:pt idx="2">
                  <c:v>8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8E-41D5-A676-A1DB63F9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6D-456F-8296-FF57BD6B63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6D-456F-8296-FF57BD6B63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6D-456F-8296-FF57BD6B63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6D-456F-8296-FF57BD6B63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F6D-456F-8296-FF57BD6B630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D-456F-8296-FF57BD6B630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6D-456F-8296-FF57BD6B6307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D-456F-8296-FF57BD6B63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6D-456F-8296-FF57BD6B6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129</c:v>
                </c:pt>
                <c:pt idx="1">
                  <c:v>30</c:v>
                </c:pt>
                <c:pt idx="2">
                  <c:v>49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6D-456F-8296-FF57BD6B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1997</c:v>
              </c:pt>
              <c:pt idx="1">
                <c:v>231</c:v>
              </c:pt>
              <c:pt idx="2">
                <c:v>96</c:v>
              </c:pt>
              <c:pt idx="3">
                <c:v>503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780C-4048-8CAA-63E7264A5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1315</c:v>
              </c:pt>
              <c:pt idx="1">
                <c:v>123</c:v>
              </c:pt>
              <c:pt idx="2">
                <c:v>18</c:v>
              </c:pt>
              <c:pt idx="3">
                <c:v>836</c:v>
              </c:pt>
              <c:pt idx="4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0-11AE-4D3A-91C9-3099373A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174</c:v>
              </c:pt>
              <c:pt idx="2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0-FFA7-4B54-83D7-5F81687E8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C6B-44F4-A2C6-5093FE0D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854</c:v>
              </c:pt>
              <c:pt idx="1">
                <c:v>127</c:v>
              </c:pt>
              <c:pt idx="2">
                <c:v>14</c:v>
              </c:pt>
              <c:pt idx="3">
                <c:v>482</c:v>
              </c:pt>
              <c:pt idx="4">
                <c:v>59</c:v>
              </c:pt>
              <c:pt idx="5">
                <c:v>14</c:v>
              </c:pt>
              <c:pt idx="6">
                <c:v>8</c:v>
              </c:pt>
              <c:pt idx="7">
                <c:v>71</c:v>
              </c:pt>
              <c:pt idx="8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3BA7-4F7A-96AE-AE1897A6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592</c:v>
              </c:pt>
              <c:pt idx="2">
                <c:v>30</c:v>
              </c:pt>
              <c:pt idx="3">
                <c:v>30</c:v>
              </c:pt>
              <c:pt idx="4">
                <c:v>70</c:v>
              </c:pt>
              <c:pt idx="5">
                <c:v>98</c:v>
              </c:pt>
              <c:pt idx="6">
                <c:v>158</c:v>
              </c:pt>
              <c:pt idx="7">
                <c:v>74</c:v>
              </c:pt>
              <c:pt idx="8">
                <c:v>78</c:v>
              </c:pt>
              <c:pt idx="9">
                <c:v>5</c:v>
              </c:pt>
              <c:pt idx="10">
                <c:v>12</c:v>
              </c:pt>
              <c:pt idx="11">
                <c:v>134</c:v>
              </c:pt>
              <c:pt idx="12">
                <c:v>164</c:v>
              </c:pt>
              <c:pt idx="13">
                <c:v>32</c:v>
              </c:pt>
              <c:pt idx="14">
                <c:v>433</c:v>
              </c:pt>
              <c:pt idx="15">
                <c:v>59</c:v>
              </c:pt>
              <c:pt idx="1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857-4B2B-8D83-C423AD9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0A-4EA9-B15B-0DE6324479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0A-4EA9-B15B-0DE6324479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2431</c:v>
                </c:pt>
                <c:pt idx="1">
                  <c:v>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A-4EA9-B15B-0DE632447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488</c:v>
              </c:pt>
              <c:pt idx="1">
                <c:v>51</c:v>
              </c:pt>
              <c:pt idx="2">
                <c:v>338</c:v>
              </c:pt>
              <c:pt idx="3">
                <c:v>49</c:v>
              </c:pt>
              <c:pt idx="4">
                <c:v>61</c:v>
              </c:pt>
              <c:pt idx="5">
                <c:v>16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3D9-4E73-A7A5-9C6C948D4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75-42A7-910C-3671C8CDA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75-42A7-910C-3671C8CDAD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5-42A7-910C-3671C8CD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64-4826-AFA7-FB85447C31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64-4826-AFA7-FB85447C31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64-4826-AFA7-FB85447C314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64-4826-AFA7-FB85447C314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64-4826-AFA7-FB85447C314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4-4826-AFA7-FB85447C314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4-4826-AFA7-FB85447C31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013430989455496"/>
          <c:y val="0.66107273147460333"/>
          <c:w val="0.69968124308650947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511</c:v>
              </c:pt>
              <c:pt idx="1">
                <c:v>43</c:v>
              </c:pt>
              <c:pt idx="2">
                <c:v>3</c:v>
              </c:pt>
              <c:pt idx="3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E4DB-407A-8B4B-F074480CC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286</c:v>
              </c:pt>
              <c:pt idx="1">
                <c:v>44</c:v>
              </c:pt>
              <c:pt idx="2">
                <c:v>1</c:v>
              </c:pt>
              <c:pt idx="3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3321-4A9E-819A-91BF18CC3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9</c:v>
              </c:pt>
              <c:pt idx="2">
                <c:v>24</c:v>
              </c:pt>
              <c:pt idx="3">
                <c:v>42</c:v>
              </c:pt>
              <c:pt idx="4">
                <c:v>362</c:v>
              </c:pt>
              <c:pt idx="5">
                <c:v>149</c:v>
              </c:pt>
              <c:pt idx="6">
                <c:v>105</c:v>
              </c:pt>
              <c:pt idx="7">
                <c:v>7</c:v>
              </c:pt>
              <c:pt idx="8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1909-4A31-8728-F2E30E39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10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8E7-4E19-BB4F-AA258560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4F-4280-B024-4D9DF4007A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4F-4280-B024-4D9DF4007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74</c:v>
                </c:pt>
                <c:pt idx="1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F-4280-B024-4D9DF4007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30-476F-8828-1A3E6A1E1D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30-476F-8828-1A3E6A1E1D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30-476F-8828-1A3E6A1E1D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30-476F-8828-1A3E6A1E1D3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30-476F-8828-1A3E6A1E1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164</c:v>
                </c:pt>
                <c:pt idx="1">
                  <c:v>451</c:v>
                </c:pt>
                <c:pt idx="2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0-476F-8828-1A3E6A1E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2115</c:v>
              </c:pt>
              <c:pt idx="1">
                <c:v>284</c:v>
              </c:pt>
              <c:pt idx="2">
                <c:v>1</c:v>
              </c:pt>
              <c:pt idx="3">
                <c:v>18</c:v>
              </c:pt>
              <c:pt idx="4">
                <c:v>3</c:v>
              </c:pt>
              <c:pt idx="5">
                <c:v>1828</c:v>
              </c:pt>
            </c:numLit>
          </c:val>
          <c:extLst>
            <c:ext xmlns:c16="http://schemas.microsoft.com/office/drawing/2014/chart" uri="{C3380CC4-5D6E-409C-BE32-E72D297353CC}">
              <c16:uniqueId val="{00000000-B6C0-4853-9368-AAA894D5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C4-4A80-9F88-CAEECD2D4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C4-4A80-9F88-CAEECD2D4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2069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4-4A80-9F88-CAEECD2D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1005</c:v>
              </c:pt>
              <c:pt idx="1">
                <c:v>263</c:v>
              </c:pt>
              <c:pt idx="2">
                <c:v>11</c:v>
              </c:pt>
              <c:pt idx="3">
                <c:v>6</c:v>
              </c:pt>
              <c:pt idx="4">
                <c:v>5</c:v>
              </c:pt>
              <c:pt idx="5">
                <c:v>594</c:v>
              </c:pt>
            </c:numLit>
          </c:val>
          <c:extLst>
            <c:ext xmlns:c16="http://schemas.microsoft.com/office/drawing/2014/chart" uri="{C3380CC4-5D6E-409C-BE32-E72D297353CC}">
              <c16:uniqueId val="{00000000-DBB1-4815-9BC1-33A36919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670</c:v>
              </c:pt>
              <c:pt idx="1">
                <c:v>302</c:v>
              </c:pt>
              <c:pt idx="2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E89A-4803-9E34-5063C096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0806232224557842E-2"/>
                  <c:y val="-1.5929929275676875E-3"/>
                </c:manualLayout>
              </c:layout>
              <c:numFmt formatCode="#.#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9314949919624E-2"/>
                      <c:h val="7.3414252153484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4D8-4AE3-8AB7-A5DC0F2AE68C}"/>
                </c:ext>
              </c:extLst>
            </c:dLbl>
            <c:dLbl>
              <c:idx val="2"/>
              <c:layout>
                <c:manualLayout>
                  <c:x val="-3.8983923843945216E-2"/>
                  <c:y val="-2.1111241282780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8-4AE3-8AB7-A5DC0F2AE68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577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FE7-4C6B-B729-AEDDDC6B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159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93B-4C31-84FA-21634D45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C7-40D7-909E-AC573B6B0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604-4B5B-A9FC-420BF12B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473-45CC-B005-7C2D7C73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208</c:v>
              </c:pt>
              <c:pt idx="2">
                <c:v>79</c:v>
              </c:pt>
              <c:pt idx="3">
                <c:v>6</c:v>
              </c:pt>
              <c:pt idx="4">
                <c:v>7</c:v>
              </c:pt>
              <c:pt idx="5">
                <c:v>208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E30-42D8-8994-CA75A7D9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54-48F6-ABBC-97C2A25EA5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54-48F6-ABBC-97C2A25EA5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179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4-48F6-ABBC-97C2A25EA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1520</c:v>
              </c:pt>
              <c:pt idx="2">
                <c:v>59</c:v>
              </c:pt>
              <c:pt idx="3">
                <c:v>1</c:v>
              </c:pt>
              <c:pt idx="4">
                <c:v>13</c:v>
              </c:pt>
              <c:pt idx="5">
                <c:v>1252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F89-401F-A1FC-3D246AAD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1405</c:v>
              </c:pt>
              <c:pt idx="2">
                <c:v>48</c:v>
              </c:pt>
              <c:pt idx="3">
                <c:v>7</c:v>
              </c:pt>
              <c:pt idx="4">
                <c:v>49</c:v>
              </c:pt>
              <c:pt idx="5">
                <c:v>1111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84-4C2F-AAD2-BE916F4BB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181</c:v>
              </c:pt>
              <c:pt idx="2">
                <c:v>48</c:v>
              </c:pt>
              <c:pt idx="3">
                <c:v>7</c:v>
              </c:pt>
              <c:pt idx="4">
                <c:v>4</c:v>
              </c:pt>
              <c:pt idx="5">
                <c:v>181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A4D-4E79-A08E-B6EF3B87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155</c:v>
              </c:pt>
              <c:pt idx="2">
                <c:v>76</c:v>
              </c:pt>
              <c:pt idx="3">
                <c:v>7</c:v>
              </c:pt>
              <c:pt idx="4">
                <c:v>13</c:v>
              </c:pt>
              <c:pt idx="5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727E-49CD-8043-9A7606ECA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con desprecio para la vida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FC-4C0B-A0B9-3151CE7E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50-4E3C-8939-8A1FC36C9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</c:v>
              </c:pt>
              <c:pt idx="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B3A0-4418-82B6-5B7CF9B5B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1543</c:v>
              </c:pt>
              <c:pt idx="2">
                <c:v>103</c:v>
              </c:pt>
              <c:pt idx="3">
                <c:v>10</c:v>
              </c:pt>
              <c:pt idx="4">
                <c:v>67</c:v>
              </c:pt>
              <c:pt idx="5">
                <c:v>1220</c:v>
              </c:pt>
            </c:numLit>
          </c:val>
          <c:extLst>
            <c:ext xmlns:c16="http://schemas.microsoft.com/office/drawing/2014/chart" uri="{C3380CC4-5D6E-409C-BE32-E72D297353CC}">
              <c16:uniqueId val="{00000000-3FEF-4EAF-A84F-E04D62DD2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155</c:v>
              </c:pt>
              <c:pt idx="2">
                <c:v>3</c:v>
              </c:pt>
              <c:pt idx="3">
                <c:v>10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3A0-45AA-9B01-5A7E244E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4</c:v>
              </c:pt>
              <c:pt idx="2">
                <c:v>251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1C5E-4968-8906-6E0EE9AE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77-46F9-8634-492E1DBB7C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77-46F9-8634-492E1DBB7C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215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7-46F9-8634-492E1DBB7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8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01E-437E-A53D-9CA21020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2A2-4662-89A6-3635C8B1F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BE-490B-975E-399DCA7F0D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E-490B-975E-399DCA7F0D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BE-490B-975E-399DCA7F0D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449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E-490B-975E-399DCA7F0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52-4FA8-A50D-B09C2A3033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52-4FA8-A50D-B09C2A3033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1717</c:v>
                </c:pt>
                <c:pt idx="1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2-4FA8-A50D-B09C2A303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53340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005A6F7-69B5-31A4-BFC4-B27F43E80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984E42F-60BD-FE26-05EB-A8F14AF1DF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28574</xdr:rowOff>
    </xdr:from>
    <xdr:to>
      <xdr:col>14</xdr:col>
      <xdr:colOff>3327400</xdr:colOff>
      <xdr:row>23</xdr:row>
      <xdr:rowOff>7620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2582E80-B9BB-C239-C28B-23886460D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4AEE0DA-7A82-8C1A-824F-A4925927A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B9A59B9-2287-A91F-46EC-5D1E402A9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060A35F-A484-D2EA-45DC-56EBEB333E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379CC05-CF5F-88C8-E7FD-B8761FF9F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0C8AB9F-CDCD-F643-CB0B-3D7DE3336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6D9CDA1-7780-519E-AE13-6552459AF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8357E7F-18D8-5E56-B4FA-2EF94F7E8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A288669-309B-9D52-565D-5961DE507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214108E-6305-A8E9-64DA-6C3684B03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B7D913-F291-481F-8D8B-4AF537257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8BB2E7-97D1-4629-B4BF-D6206DF1C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55CC839-025D-14BE-B000-53E1B89A8F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5C67FBF-B195-9FA1-97CF-B41E3C916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E976201-22E2-3503-224F-22B12A74D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0C6A85EB-9E43-B740-EC97-3183A17E2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0C91D96-CDAB-D233-FEFC-3AE350F33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6F2D636-82EE-6B71-4BC5-84DFEF18F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D5EB76B-51CB-936A-6F24-A79E5F88A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7F69384-42FE-4A7C-8484-D37C03AD3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33A3E6E-D71A-4125-B396-3424AC28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D907C94-B49D-494F-AF03-1D2EC631F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4AD7F99-EFC8-4304-93B2-AD6122667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F417C3A-0BC5-4A84-8091-B746D5D8A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60855C6-D00C-424E-949C-6AAF2AB26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7B26743-95D4-4664-829B-EB1A60623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AF955B8-5BFF-460C-94E1-0C5D96AA4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A9F08C0-3053-4F6B-BCC3-7A46135B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481DDBE-1522-4AAF-B73D-CE2598BA9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BB63A9C-0941-4396-8EC6-4A5FF141E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336EA3A-6E24-4D67-A489-938048145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187AE12-2F78-45F4-B34E-333423BC3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CC00362-65FA-E290-CBC5-8173BCA74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302260</xdr:colOff>
      <xdr:row>6</xdr:row>
      <xdr:rowOff>108585</xdr:rowOff>
    </xdr:from>
    <xdr:to>
      <xdr:col>21</xdr:col>
      <xdr:colOff>746760</xdr:colOff>
      <xdr:row>17</xdr:row>
      <xdr:rowOff>121920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4B6280E-F40E-E975-D796-E356F9F38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146050</xdr:colOff>
      <xdr:row>7</xdr:row>
      <xdr:rowOff>140970</xdr:rowOff>
    </xdr:from>
    <xdr:to>
      <xdr:col>53</xdr:col>
      <xdr:colOff>269875</xdr:colOff>
      <xdr:row>17</xdr:row>
      <xdr:rowOff>45720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589D258-9025-F556-7E7A-65DB844BE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409575</xdr:colOff>
      <xdr:row>7</xdr:row>
      <xdr:rowOff>1270</xdr:rowOff>
    </xdr:from>
    <xdr:to>
      <xdr:col>60</xdr:col>
      <xdr:colOff>304800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C7782C-9971-9979-3CDC-3FDDB8996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B1A99F3-57C4-AA8C-54EC-CC58F4D68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C5307F6-A2F6-D0B5-A0AF-A984BDDC7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B563B67-8818-4D06-B177-C37AB7B34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DA69B03-92C2-4DCF-95C5-6E378F417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F03BAE9-5114-D4F9-6E97-56F2CDF5E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B60C2FC-CC69-8B8C-FDC7-1AC9256BC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BE432AB-39D0-4C68-CB26-6DA179715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E622B4E-4E53-276F-F959-FDC41294B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327660</xdr:colOff>
      <xdr:row>0</xdr:row>
      <xdr:rowOff>68580</xdr:rowOff>
    </xdr:from>
    <xdr:to>
      <xdr:col>27</xdr:col>
      <xdr:colOff>2255520</xdr:colOff>
      <xdr:row>14</xdr:row>
      <xdr:rowOff>131445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3B0FF4A-A0E4-4DD0-B419-9C746731F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777240</xdr:colOff>
      <xdr:row>15</xdr:row>
      <xdr:rowOff>116205</xdr:rowOff>
    </xdr:from>
    <xdr:to>
      <xdr:col>27</xdr:col>
      <xdr:colOff>3057525</xdr:colOff>
      <xdr:row>30</xdr:row>
      <xdr:rowOff>1905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62A3EC2-D1CD-4A34-A6CF-CDBA52D91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5EC8C69-913D-D3B4-0DE2-DFC4F51FD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EF59F67-BE53-AC61-943C-6DC1084E2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5D0880F-C68B-716D-A277-C6F0285DA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EF5B966-C0C5-4FFA-85DC-5A76E905A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0B6BCA0-BF4D-4109-ADAD-4711C9EE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0AB1C34-2276-8146-F472-FCEFD5592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EA2FDC2-3D88-82AC-F85D-3E372AFAB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FED4407-986A-E8B6-7611-01CB634FF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911F8D3-A345-A19A-8103-1C4EA6F7B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8DE0EBF-E44F-DCA9-3177-A4692D317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D8D585B-8E18-ACBD-2EBC-0D352C91E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D90C3A3-BC7E-AF41-B2E1-BE0EEA89A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63E5D9A-451B-7E67-FF25-24B772D16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F9A2426-0917-4141-0666-1371D514A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66DDDA3-B761-1D83-E684-40156A293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860125F7-A7ED-10B8-572A-667530FF7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66A2B0B0-00BB-AE13-1761-39E7C339C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4E54740A-FAC1-2EF1-B113-8F67EEAE7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9BEF8B01-1C45-8B10-ADEE-BF1F1A6A0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EC66AE9-6CF3-A38E-A8B5-7C1DBC9DC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43A7B72-DC8C-A641-A936-FED339753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8178976-EEF7-EAD4-9DFC-E23405DF9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B1B1FB9-EDCA-F58B-A8DA-312E366CE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vyLJwnyRs3K4a8GrpHB/NwbD1/Bp0Vrj68fIrno1IkOB78fYHkztTvkO/EjPkEoULyAVqxaxQTCQBkYJ1nhULQ==" saltValue="qiLK6ospSggcZzPayVArr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8</v>
      </c>
      <c r="D5" s="14">
        <v>0</v>
      </c>
      <c r="E5" s="24">
        <v>6</v>
      </c>
    </row>
    <row r="6" spans="1:5" x14ac:dyDescent="0.3">
      <c r="A6" s="22" t="s">
        <v>1180</v>
      </c>
      <c r="B6" s="17"/>
      <c r="C6" s="14">
        <v>155</v>
      </c>
      <c r="D6" s="14">
        <v>99</v>
      </c>
      <c r="E6" s="24">
        <v>30</v>
      </c>
    </row>
    <row r="7" spans="1:5" x14ac:dyDescent="0.3">
      <c r="A7" s="22" t="s">
        <v>1181</v>
      </c>
      <c r="B7" s="17"/>
      <c r="C7" s="14">
        <v>3</v>
      </c>
      <c r="D7" s="14">
        <v>1</v>
      </c>
      <c r="E7" s="24">
        <v>2</v>
      </c>
    </row>
    <row r="8" spans="1:5" x14ac:dyDescent="0.3">
      <c r="A8" s="22" t="s">
        <v>1182</v>
      </c>
      <c r="B8" s="17"/>
      <c r="C8" s="14">
        <v>10</v>
      </c>
      <c r="D8" s="14">
        <v>5</v>
      </c>
      <c r="E8" s="24">
        <v>2</v>
      </c>
    </row>
    <row r="9" spans="1:5" x14ac:dyDescent="0.3">
      <c r="A9" s="22" t="s">
        <v>610</v>
      </c>
      <c r="B9" s="17"/>
      <c r="C9" s="14">
        <v>4</v>
      </c>
      <c r="D9" s="14">
        <v>1</v>
      </c>
      <c r="E9" s="24">
        <v>1</v>
      </c>
    </row>
    <row r="10" spans="1:5" x14ac:dyDescent="0.3">
      <c r="A10" s="22" t="s">
        <v>1183</v>
      </c>
      <c r="B10" s="17"/>
      <c r="C10" s="14">
        <v>1</v>
      </c>
      <c r="D10" s="14">
        <v>1</v>
      </c>
      <c r="E10" s="24">
        <v>0</v>
      </c>
    </row>
    <row r="11" spans="1:5" x14ac:dyDescent="0.3">
      <c r="A11" s="204" t="s">
        <v>951</v>
      </c>
      <c r="B11" s="205"/>
      <c r="C11" s="32">
        <v>181</v>
      </c>
      <c r="D11" s="32">
        <v>107</v>
      </c>
      <c r="E11" s="32">
        <v>41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/>
    </row>
    <row r="15" spans="1:5" x14ac:dyDescent="0.3">
      <c r="A15" s="22" t="s">
        <v>1186</v>
      </c>
      <c r="B15" s="17"/>
      <c r="C15" s="23"/>
    </row>
    <row r="16" spans="1:5" x14ac:dyDescent="0.3">
      <c r="A16" s="22" t="s">
        <v>1187</v>
      </c>
      <c r="B16" s="17"/>
      <c r="C16" s="23"/>
    </row>
    <row r="17" spans="1:3" x14ac:dyDescent="0.3">
      <c r="A17" s="204" t="s">
        <v>951</v>
      </c>
      <c r="B17" s="205"/>
      <c r="C17" s="49"/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14</v>
      </c>
    </row>
    <row r="22" spans="1:3" x14ac:dyDescent="0.3">
      <c r="A22" s="22" t="s">
        <v>1180</v>
      </c>
      <c r="B22" s="17"/>
      <c r="C22" s="24">
        <v>180</v>
      </c>
    </row>
    <row r="23" spans="1:3" x14ac:dyDescent="0.3">
      <c r="A23" s="22" t="s">
        <v>1181</v>
      </c>
      <c r="B23" s="17"/>
      <c r="C23" s="24">
        <v>13</v>
      </c>
    </row>
    <row r="24" spans="1:3" x14ac:dyDescent="0.3">
      <c r="A24" s="22" t="s">
        <v>1182</v>
      </c>
      <c r="B24" s="17"/>
      <c r="C24" s="24">
        <v>34</v>
      </c>
    </row>
    <row r="25" spans="1:3" x14ac:dyDescent="0.3">
      <c r="A25" s="22" t="s">
        <v>610</v>
      </c>
      <c r="B25" s="17"/>
      <c r="C25" s="24">
        <v>11</v>
      </c>
    </row>
    <row r="26" spans="1:3" x14ac:dyDescent="0.3">
      <c r="A26" s="22" t="s">
        <v>1183</v>
      </c>
      <c r="B26" s="17"/>
      <c r="C26" s="24">
        <v>42</v>
      </c>
    </row>
    <row r="27" spans="1:3" x14ac:dyDescent="0.3">
      <c r="A27" s="204" t="s">
        <v>951</v>
      </c>
      <c r="B27" s="205"/>
      <c r="C27" s="32">
        <v>294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10</v>
      </c>
    </row>
    <row r="32" spans="1:3" x14ac:dyDescent="0.3">
      <c r="A32" s="22" t="s">
        <v>1024</v>
      </c>
      <c r="B32" s="17"/>
      <c r="C32" s="24">
        <v>4</v>
      </c>
    </row>
    <row r="33" spans="1:3" x14ac:dyDescent="0.3">
      <c r="A33" s="22" t="s">
        <v>1189</v>
      </c>
      <c r="B33" s="17"/>
      <c r="C33" s="24">
        <v>251</v>
      </c>
    </row>
    <row r="34" spans="1:3" x14ac:dyDescent="0.3">
      <c r="A34" s="22" t="s">
        <v>1122</v>
      </c>
      <c r="B34" s="17"/>
      <c r="C34" s="24">
        <v>0</v>
      </c>
    </row>
    <row r="35" spans="1:3" x14ac:dyDescent="0.3">
      <c r="A35" s="22" t="s">
        <v>1190</v>
      </c>
      <c r="B35" s="17"/>
      <c r="C35" s="24">
        <v>29</v>
      </c>
    </row>
    <row r="36" spans="1:3" x14ac:dyDescent="0.3">
      <c r="A36" s="22" t="s">
        <v>1026</v>
      </c>
      <c r="B36" s="17"/>
      <c r="C36" s="23"/>
    </row>
    <row r="37" spans="1:3" x14ac:dyDescent="0.3">
      <c r="A37" s="22" t="s">
        <v>1027</v>
      </c>
      <c r="B37" s="17"/>
      <c r="C37" s="23"/>
    </row>
    <row r="38" spans="1:3" x14ac:dyDescent="0.3">
      <c r="A38" s="22" t="s">
        <v>1085</v>
      </c>
      <c r="B38" s="17"/>
      <c r="C38" s="23"/>
    </row>
    <row r="39" spans="1:3" x14ac:dyDescent="0.3">
      <c r="A39" s="22" t="s">
        <v>1086</v>
      </c>
      <c r="B39" s="17"/>
      <c r="C39" s="23"/>
    </row>
    <row r="40" spans="1:3" x14ac:dyDescent="0.3">
      <c r="A40" s="204" t="s">
        <v>951</v>
      </c>
      <c r="B40" s="205"/>
      <c r="C40" s="32">
        <v>294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0</v>
      </c>
    </row>
    <row r="45" spans="1:3" x14ac:dyDescent="0.3">
      <c r="A45" s="22" t="s">
        <v>1180</v>
      </c>
      <c r="B45" s="17"/>
      <c r="C45" s="24">
        <v>55</v>
      </c>
    </row>
    <row r="46" spans="1:3" x14ac:dyDescent="0.3">
      <c r="A46" s="22" t="s">
        <v>1181</v>
      </c>
      <c r="B46" s="17"/>
      <c r="C46" s="24">
        <v>3</v>
      </c>
    </row>
    <row r="47" spans="1:3" x14ac:dyDescent="0.3">
      <c r="A47" s="22" t="s">
        <v>1182</v>
      </c>
      <c r="B47" s="17"/>
      <c r="C47" s="24">
        <v>9</v>
      </c>
    </row>
    <row r="48" spans="1:3" x14ac:dyDescent="0.3">
      <c r="A48" s="22" t="s">
        <v>610</v>
      </c>
      <c r="B48" s="17"/>
      <c r="C48" s="23"/>
    </row>
    <row r="49" spans="1:3" x14ac:dyDescent="0.3">
      <c r="A49" s="22" t="s">
        <v>1183</v>
      </c>
      <c r="B49" s="17"/>
      <c r="C49" s="24">
        <v>17</v>
      </c>
    </row>
    <row r="50" spans="1:3" x14ac:dyDescent="0.3">
      <c r="A50" s="204" t="s">
        <v>951</v>
      </c>
      <c r="B50" s="205"/>
      <c r="C50" s="32">
        <v>84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7" t="s">
        <v>1179</v>
      </c>
      <c r="B53" s="13" t="s">
        <v>76</v>
      </c>
      <c r="C53" s="23"/>
    </row>
    <row r="54" spans="1:3" x14ac:dyDescent="0.3">
      <c r="A54" s="189"/>
      <c r="B54" s="13" t="s">
        <v>77</v>
      </c>
      <c r="C54" s="23"/>
    </row>
    <row r="55" spans="1:3" x14ac:dyDescent="0.3">
      <c r="A55" s="187" t="s">
        <v>1180</v>
      </c>
      <c r="B55" s="13" t="s">
        <v>76</v>
      </c>
      <c r="C55" s="24">
        <v>30</v>
      </c>
    </row>
    <row r="56" spans="1:3" x14ac:dyDescent="0.3">
      <c r="A56" s="189"/>
      <c r="B56" s="13" t="s">
        <v>77</v>
      </c>
      <c r="C56" s="24">
        <v>3</v>
      </c>
    </row>
    <row r="57" spans="1:3" x14ac:dyDescent="0.3">
      <c r="A57" s="187" t="s">
        <v>1181</v>
      </c>
      <c r="B57" s="13" t="s">
        <v>76</v>
      </c>
      <c r="C57" s="24">
        <v>0</v>
      </c>
    </row>
    <row r="58" spans="1:3" x14ac:dyDescent="0.3">
      <c r="A58" s="189"/>
      <c r="B58" s="13" t="s">
        <v>77</v>
      </c>
      <c r="C58" s="23"/>
    </row>
    <row r="59" spans="1:3" x14ac:dyDescent="0.3">
      <c r="A59" s="187" t="s">
        <v>1182</v>
      </c>
      <c r="B59" s="13" t="s">
        <v>76</v>
      </c>
      <c r="C59" s="24">
        <v>8</v>
      </c>
    </row>
    <row r="60" spans="1:3" x14ac:dyDescent="0.3">
      <c r="A60" s="189"/>
      <c r="B60" s="13" t="s">
        <v>77</v>
      </c>
      <c r="C60" s="24">
        <v>2</v>
      </c>
    </row>
    <row r="61" spans="1:3" x14ac:dyDescent="0.3">
      <c r="A61" s="187" t="s">
        <v>610</v>
      </c>
      <c r="B61" s="13" t="s">
        <v>76</v>
      </c>
      <c r="C61" s="23"/>
    </row>
    <row r="62" spans="1:3" x14ac:dyDescent="0.3">
      <c r="A62" s="189"/>
      <c r="B62" s="13" t="s">
        <v>77</v>
      </c>
      <c r="C62" s="23"/>
    </row>
    <row r="63" spans="1:3" x14ac:dyDescent="0.3">
      <c r="A63" s="187" t="s">
        <v>1183</v>
      </c>
      <c r="B63" s="13" t="s">
        <v>76</v>
      </c>
      <c r="C63" s="24">
        <v>9</v>
      </c>
    </row>
    <row r="64" spans="1:3" x14ac:dyDescent="0.3">
      <c r="A64" s="189"/>
      <c r="B64" s="13" t="s">
        <v>77</v>
      </c>
      <c r="C64" s="24">
        <v>4</v>
      </c>
    </row>
    <row r="65" spans="1:3" x14ac:dyDescent="0.3">
      <c r="A65" s="204" t="s">
        <v>951</v>
      </c>
      <c r="B65" s="205"/>
      <c r="C65" s="32">
        <v>56</v>
      </c>
    </row>
  </sheetData>
  <sheetProtection algorithmName="SHA-512" hashValue="kxgQezDQxK6uUQd6o4Pt8Du1auAhvnvaEqwUHCGxXNza8jx1Fp7FE++K0BUaJIbz3VdcdySVS2XLF6sQR4YeSg==" saltValue="6BikTxqQW629nwbdNkjrz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6" t="s">
        <v>1197</v>
      </c>
      <c r="B5" s="39" t="s">
        <v>1198</v>
      </c>
      <c r="C5" s="45">
        <v>51</v>
      </c>
      <c r="D5" s="45">
        <v>14</v>
      </c>
      <c r="E5" s="45">
        <v>0</v>
      </c>
      <c r="F5" s="40">
        <v>0</v>
      </c>
    </row>
    <row r="6" spans="1:6" x14ac:dyDescent="0.3">
      <c r="A6" s="198"/>
      <c r="B6" s="39" t="s">
        <v>1199</v>
      </c>
      <c r="C6" s="45">
        <v>12</v>
      </c>
      <c r="D6" s="45">
        <v>7</v>
      </c>
      <c r="E6" s="45">
        <v>4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25</v>
      </c>
      <c r="D7" s="45">
        <v>3</v>
      </c>
      <c r="E7" s="45">
        <v>3</v>
      </c>
      <c r="F7" s="40">
        <v>1</v>
      </c>
    </row>
    <row r="8" spans="1:6" ht="20.399999999999999" x14ac:dyDescent="0.3">
      <c r="A8" s="196" t="s">
        <v>1202</v>
      </c>
      <c r="B8" s="39" t="s">
        <v>1203</v>
      </c>
      <c r="C8" s="45">
        <v>43</v>
      </c>
      <c r="D8" s="45">
        <v>34</v>
      </c>
      <c r="E8" s="45">
        <v>13</v>
      </c>
      <c r="F8" s="40">
        <v>0</v>
      </c>
    </row>
    <row r="9" spans="1:6" x14ac:dyDescent="0.3">
      <c r="A9" s="197"/>
      <c r="B9" s="39" t="s">
        <v>1204</v>
      </c>
      <c r="C9" s="45">
        <v>25</v>
      </c>
      <c r="D9" s="45">
        <v>7</v>
      </c>
      <c r="E9" s="45">
        <v>0</v>
      </c>
      <c r="F9" s="40">
        <v>0</v>
      </c>
    </row>
    <row r="10" spans="1:6" ht="20.399999999999999" x14ac:dyDescent="0.3">
      <c r="A10" s="198"/>
      <c r="B10" s="39" t="s">
        <v>1205</v>
      </c>
      <c r="C10" s="45">
        <v>24</v>
      </c>
      <c r="D10" s="45">
        <v>6</v>
      </c>
      <c r="E10" s="45">
        <v>0</v>
      </c>
      <c r="F10" s="40">
        <v>0</v>
      </c>
    </row>
    <row r="11" spans="1:6" ht="20.399999999999999" x14ac:dyDescent="0.3">
      <c r="A11" s="196" t="s">
        <v>1206</v>
      </c>
      <c r="B11" s="39" t="s">
        <v>1207</v>
      </c>
      <c r="C11" s="45">
        <v>0</v>
      </c>
      <c r="D11" s="45">
        <v>0</v>
      </c>
      <c r="E11" s="45">
        <v>0</v>
      </c>
      <c r="F11" s="40">
        <v>1</v>
      </c>
    </row>
    <row r="12" spans="1:6" x14ac:dyDescent="0.3">
      <c r="A12" s="197"/>
      <c r="B12" s="39" t="s">
        <v>1208</v>
      </c>
      <c r="C12" s="45">
        <v>22</v>
      </c>
      <c r="D12" s="45">
        <v>1</v>
      </c>
      <c r="E12" s="45">
        <v>0</v>
      </c>
      <c r="F12" s="40">
        <v>0</v>
      </c>
    </row>
    <row r="13" spans="1:6" ht="20.399999999999999" x14ac:dyDescent="0.3">
      <c r="A13" s="198"/>
      <c r="B13" s="39" t="s">
        <v>1209</v>
      </c>
      <c r="C13" s="45">
        <v>18</v>
      </c>
      <c r="D13" s="45">
        <v>27</v>
      </c>
      <c r="E13" s="45">
        <v>4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3</v>
      </c>
      <c r="D14" s="45">
        <v>0</v>
      </c>
      <c r="E14" s="45">
        <v>1</v>
      </c>
      <c r="F14" s="40">
        <v>0</v>
      </c>
    </row>
    <row r="15" spans="1:6" x14ac:dyDescent="0.3">
      <c r="A15" s="196" t="s">
        <v>1212</v>
      </c>
      <c r="B15" s="39" t="s">
        <v>1213</v>
      </c>
      <c r="C15" s="45">
        <v>680</v>
      </c>
      <c r="D15" s="45">
        <v>126</v>
      </c>
      <c r="E15" s="45">
        <v>51</v>
      </c>
      <c r="F15" s="40">
        <v>0</v>
      </c>
    </row>
    <row r="16" spans="1:6" x14ac:dyDescent="0.3">
      <c r="A16" s="197"/>
      <c r="B16" s="39" t="s">
        <v>1214</v>
      </c>
      <c r="C16" s="45">
        <v>0</v>
      </c>
      <c r="D16" s="45">
        <v>1</v>
      </c>
      <c r="E16" s="45">
        <v>0</v>
      </c>
      <c r="F16" s="40">
        <v>0</v>
      </c>
    </row>
    <row r="17" spans="1:6" ht="20.399999999999999" x14ac:dyDescent="0.3">
      <c r="A17" s="197"/>
      <c r="B17" s="39" t="s">
        <v>1215</v>
      </c>
      <c r="C17" s="45">
        <v>1</v>
      </c>
      <c r="D17" s="45">
        <v>1</v>
      </c>
      <c r="E17" s="45">
        <v>1</v>
      </c>
      <c r="F17" s="40">
        <v>0</v>
      </c>
    </row>
    <row r="18" spans="1:6" x14ac:dyDescent="0.3">
      <c r="A18" s="197"/>
      <c r="B18" s="39" t="s">
        <v>1216</v>
      </c>
      <c r="C18" s="45">
        <v>10</v>
      </c>
      <c r="D18" s="45">
        <v>2</v>
      </c>
      <c r="E18" s="45">
        <v>2</v>
      </c>
      <c r="F18" s="40">
        <v>1</v>
      </c>
    </row>
    <row r="19" spans="1:6" ht="20.399999999999999" x14ac:dyDescent="0.3">
      <c r="A19" s="198"/>
      <c r="B19" s="39" t="s">
        <v>1217</v>
      </c>
      <c r="C19" s="45">
        <v>1</v>
      </c>
      <c r="D19" s="45">
        <v>0</v>
      </c>
      <c r="E19" s="45">
        <v>4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4</v>
      </c>
      <c r="D20" s="45">
        <v>6</v>
      </c>
      <c r="E20" s="45">
        <v>0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4</v>
      </c>
      <c r="D21" s="45">
        <v>0</v>
      </c>
      <c r="E21" s="45">
        <v>0</v>
      </c>
      <c r="F21" s="40">
        <v>0</v>
      </c>
    </row>
    <row r="22" spans="1:6" x14ac:dyDescent="0.3">
      <c r="A22" s="194" t="s">
        <v>951</v>
      </c>
      <c r="B22" s="195"/>
      <c r="C22" s="46">
        <v>923</v>
      </c>
      <c r="D22" s="46">
        <v>235</v>
      </c>
      <c r="E22" s="46">
        <v>83</v>
      </c>
      <c r="F22" s="46">
        <v>3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3</v>
      </c>
    </row>
    <row r="26" spans="1:6" x14ac:dyDescent="0.3">
      <c r="A26" s="43" t="s">
        <v>109</v>
      </c>
      <c r="B26" s="17"/>
      <c r="C26" s="40">
        <v>1</v>
      </c>
    </row>
    <row r="27" spans="1:6" x14ac:dyDescent="0.3">
      <c r="A27" s="43" t="s">
        <v>1055</v>
      </c>
      <c r="B27" s="17"/>
      <c r="C27" s="40">
        <v>2</v>
      </c>
    </row>
    <row r="28" spans="1:6" x14ac:dyDescent="0.3">
      <c r="A28" s="194" t="s">
        <v>951</v>
      </c>
      <c r="B28" s="195"/>
      <c r="C28" s="46">
        <v>6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21</v>
      </c>
    </row>
    <row r="33" spans="1:3" x14ac:dyDescent="0.3">
      <c r="A33" s="43" t="s">
        <v>1224</v>
      </c>
      <c r="B33" s="17"/>
      <c r="C33" s="40">
        <v>62</v>
      </c>
    </row>
    <row r="34" spans="1:3" x14ac:dyDescent="0.3">
      <c r="A34" s="43" t="s">
        <v>77</v>
      </c>
      <c r="B34" s="17"/>
      <c r="C34" s="40">
        <v>17</v>
      </c>
    </row>
    <row r="35" spans="1:3" x14ac:dyDescent="0.3">
      <c r="A35" s="194" t="s">
        <v>951</v>
      </c>
      <c r="B35" s="195"/>
      <c r="C35" s="46">
        <v>100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242</v>
      </c>
    </row>
    <row r="40" spans="1:3" x14ac:dyDescent="0.3">
      <c r="A40" s="43" t="s">
        <v>1227</v>
      </c>
      <c r="B40" s="17"/>
      <c r="C40" s="40">
        <v>84</v>
      </c>
    </row>
    <row r="41" spans="1:3" x14ac:dyDescent="0.3">
      <c r="A41" s="194" t="s">
        <v>951</v>
      </c>
      <c r="B41" s="195"/>
      <c r="C41" s="46">
        <v>326</v>
      </c>
    </row>
    <row r="42" spans="1:3" ht="15.9" customHeight="1" x14ac:dyDescent="0.3"/>
  </sheetData>
  <sheetProtection algorithmName="SHA-512" hashValue="29a3iV26DtzAcGxGzHlZQ8p9zjpiZrVOur1DdwMQxlT0ZcGWJ+4+O8gGhepFlWcL2e/mc/srC55mBn5H7q9hmA==" saltValue="+M6/BA1Qm0X1yQzPE9TQp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1230</v>
      </c>
      <c r="B5" s="13" t="s">
        <v>1231</v>
      </c>
      <c r="C5" s="14">
        <v>2247</v>
      </c>
      <c r="D5" s="14">
        <v>2731</v>
      </c>
      <c r="E5" s="15">
        <v>-0.17722445990479699</v>
      </c>
    </row>
    <row r="6" spans="1:5" x14ac:dyDescent="0.3">
      <c r="A6" s="181"/>
      <c r="B6" s="13" t="s">
        <v>1232</v>
      </c>
      <c r="C6" s="14">
        <v>209</v>
      </c>
      <c r="D6" s="14">
        <v>222</v>
      </c>
      <c r="E6" s="15">
        <v>-5.8558558558558599E-2</v>
      </c>
    </row>
    <row r="7" spans="1:5" x14ac:dyDescent="0.3">
      <c r="A7" s="182"/>
      <c r="B7" s="13" t="s">
        <v>1233</v>
      </c>
      <c r="C7" s="14">
        <v>246</v>
      </c>
      <c r="D7" s="14">
        <v>225</v>
      </c>
      <c r="E7" s="15">
        <v>9.3333333333333296E-2</v>
      </c>
    </row>
    <row r="8" spans="1:5" x14ac:dyDescent="0.3">
      <c r="A8" s="16"/>
    </row>
    <row r="9" spans="1:5" x14ac:dyDescent="0.3">
      <c r="A9" s="50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80" t="s">
        <v>1235</v>
      </c>
      <c r="B11" s="13" t="s">
        <v>1236</v>
      </c>
      <c r="C11" s="14">
        <v>685</v>
      </c>
      <c r="D11" s="14">
        <v>1304</v>
      </c>
      <c r="E11" s="15">
        <v>-0.47469325153374198</v>
      </c>
    </row>
    <row r="12" spans="1:5" x14ac:dyDescent="0.3">
      <c r="A12" s="181"/>
      <c r="B12" s="13" t="s">
        <v>1237</v>
      </c>
      <c r="C12" s="14">
        <v>7</v>
      </c>
      <c r="D12" s="14">
        <v>0</v>
      </c>
      <c r="E12" s="15">
        <v>7</v>
      </c>
    </row>
    <row r="13" spans="1:5" x14ac:dyDescent="0.3">
      <c r="A13" s="181"/>
      <c r="B13" s="13" t="s">
        <v>1238</v>
      </c>
      <c r="C13" s="14">
        <v>348</v>
      </c>
      <c r="D13" s="14">
        <v>359</v>
      </c>
      <c r="E13" s="15">
        <v>-3.06406685236769E-2</v>
      </c>
    </row>
    <row r="14" spans="1:5" x14ac:dyDescent="0.3">
      <c r="A14" s="181"/>
      <c r="B14" s="13" t="s">
        <v>1239</v>
      </c>
      <c r="C14" s="14">
        <v>485</v>
      </c>
      <c r="D14" s="14">
        <v>399</v>
      </c>
      <c r="E14" s="15">
        <v>0.215538847117794</v>
      </c>
    </row>
    <row r="15" spans="1:5" x14ac:dyDescent="0.3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1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3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2"/>
      <c r="B19" s="13" t="s">
        <v>1244</v>
      </c>
      <c r="C19" s="14">
        <v>7</v>
      </c>
      <c r="D19" s="14">
        <v>2</v>
      </c>
      <c r="E19" s="15">
        <v>2.5</v>
      </c>
    </row>
    <row r="20" spans="1:5" x14ac:dyDescent="0.3">
      <c r="A20" s="16"/>
    </row>
    <row r="21" spans="1:5" x14ac:dyDescent="0.3">
      <c r="A21" s="50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1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3">
      <c r="A25" s="181"/>
      <c r="B25" s="13" t="s">
        <v>169</v>
      </c>
      <c r="C25" s="14">
        <v>1</v>
      </c>
      <c r="D25" s="14">
        <v>0</v>
      </c>
      <c r="E25" s="15">
        <v>1</v>
      </c>
    </row>
    <row r="26" spans="1:5" x14ac:dyDescent="0.3">
      <c r="A26" s="182"/>
      <c r="B26" s="13" t="s">
        <v>1249</v>
      </c>
      <c r="C26" s="14">
        <v>6</v>
      </c>
      <c r="D26" s="14">
        <v>2</v>
      </c>
      <c r="E26" s="15">
        <v>2</v>
      </c>
    </row>
    <row r="27" spans="1:5" x14ac:dyDescent="0.3">
      <c r="A27" s="16"/>
    </row>
    <row r="28" spans="1:5" x14ac:dyDescent="0.3">
      <c r="A28" s="50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80" t="s">
        <v>1251</v>
      </c>
      <c r="B30" s="13" t="s">
        <v>1252</v>
      </c>
      <c r="C30" s="14">
        <v>716</v>
      </c>
      <c r="D30" s="14">
        <v>1262</v>
      </c>
      <c r="E30" s="15">
        <v>-0.43264659270998401</v>
      </c>
    </row>
    <row r="31" spans="1:5" x14ac:dyDescent="0.3">
      <c r="A31" s="181"/>
      <c r="B31" s="13" t="s">
        <v>1253</v>
      </c>
      <c r="C31" s="14">
        <v>235</v>
      </c>
      <c r="D31" s="14">
        <v>610</v>
      </c>
      <c r="E31" s="15">
        <v>-0.61475409836065598</v>
      </c>
    </row>
    <row r="32" spans="1:5" x14ac:dyDescent="0.3">
      <c r="A32" s="182"/>
      <c r="B32" s="13" t="s">
        <v>1254</v>
      </c>
      <c r="C32" s="14">
        <v>65</v>
      </c>
      <c r="D32" s="14">
        <v>144</v>
      </c>
      <c r="E32" s="15">
        <v>-0.54861111111111105</v>
      </c>
    </row>
  </sheetData>
  <sheetProtection algorithmName="SHA-512" hashValue="Qh6oiHRaChso6ltQcxAsKDDsoli37IzG4UeCI3kXipKCTMd965U9NrK57JrgSZQGZKrYHc2smU7ghFE7JPrq3g==" saltValue="dwJVCxb+s9zCvPqzuOoVG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1"/>
      <c r="B7" s="13" t="s">
        <v>1260</v>
      </c>
      <c r="C7" s="14">
        <v>2</v>
      </c>
      <c r="D7" s="14">
        <v>0</v>
      </c>
      <c r="E7" s="15">
        <v>2</v>
      </c>
    </row>
    <row r="8" spans="1:5" x14ac:dyDescent="0.3">
      <c r="A8" s="181"/>
      <c r="B8" s="13" t="s">
        <v>1261</v>
      </c>
      <c r="C8" s="14">
        <v>24</v>
      </c>
      <c r="D8" s="14">
        <v>0</v>
      </c>
      <c r="E8" s="15">
        <v>24</v>
      </c>
    </row>
    <row r="9" spans="1:5" x14ac:dyDescent="0.3">
      <c r="A9" s="181"/>
      <c r="B9" s="13" t="s">
        <v>1262</v>
      </c>
      <c r="C9" s="14">
        <v>1</v>
      </c>
      <c r="D9" s="14">
        <v>0</v>
      </c>
      <c r="E9" s="15">
        <v>1</v>
      </c>
    </row>
    <row r="10" spans="1:5" x14ac:dyDescent="0.3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1"/>
      <c r="B11" s="13" t="s">
        <v>1264</v>
      </c>
      <c r="C11" s="14">
        <v>13</v>
      </c>
      <c r="D11" s="14">
        <v>0</v>
      </c>
      <c r="E11" s="15">
        <v>13</v>
      </c>
    </row>
    <row r="12" spans="1:5" x14ac:dyDescent="0.3">
      <c r="A12" s="181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81"/>
      <c r="B14" s="13" t="s">
        <v>1267</v>
      </c>
      <c r="C14" s="14">
        <v>26</v>
      </c>
      <c r="D14" s="14">
        <v>0</v>
      </c>
      <c r="E14" s="15">
        <v>26</v>
      </c>
    </row>
    <row r="15" spans="1:5" x14ac:dyDescent="0.3">
      <c r="A15" s="181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2"/>
      <c r="B16" s="13" t="s">
        <v>106</v>
      </c>
      <c r="C16" s="14">
        <v>148</v>
      </c>
      <c r="D16" s="14">
        <v>0</v>
      </c>
      <c r="E16" s="15">
        <v>148</v>
      </c>
    </row>
  </sheetData>
  <sheetProtection algorithmName="SHA-512" hashValue="SeZyRMI01k/Z2Rw1trCHrIJmx8Cag+xluOgjBUPo77I4ro4bAjMUvl9UzgFGIv9115cmpwZ/TCBzRYfp/MErmg==" saltValue="1a5X3Gtju15GkDDqBa9Xl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1"/>
      <c r="B5" s="53" t="s">
        <v>1023</v>
      </c>
      <c r="C5" s="54">
        <v>23</v>
      </c>
      <c r="D5" s="54">
        <v>0</v>
      </c>
      <c r="E5" s="54">
        <v>26</v>
      </c>
      <c r="F5" s="54">
        <v>0</v>
      </c>
      <c r="G5" s="54">
        <v>0</v>
      </c>
      <c r="H5" s="54">
        <v>31</v>
      </c>
      <c r="I5" s="54">
        <v>0</v>
      </c>
      <c r="J5" s="54">
        <v>6</v>
      </c>
      <c r="K5" s="54">
        <v>0</v>
      </c>
      <c r="L5" s="55">
        <v>0</v>
      </c>
    </row>
    <row r="6" spans="1:12" x14ac:dyDescent="0.3">
      <c r="A6" s="181"/>
      <c r="B6" s="53" t="s">
        <v>1282</v>
      </c>
      <c r="C6" s="54">
        <v>0</v>
      </c>
      <c r="D6" s="54">
        <v>0</v>
      </c>
      <c r="E6" s="54">
        <v>1</v>
      </c>
      <c r="F6" s="54">
        <v>0</v>
      </c>
      <c r="G6" s="54">
        <v>0</v>
      </c>
      <c r="H6" s="54">
        <v>2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2"/>
      <c r="B7" s="53" t="s">
        <v>1283</v>
      </c>
      <c r="C7" s="54">
        <v>0</v>
      </c>
      <c r="D7" s="54">
        <v>0</v>
      </c>
      <c r="E7" s="54">
        <v>1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1"/>
      <c r="B10" s="53" t="s">
        <v>1287</v>
      </c>
      <c r="C10" s="54">
        <v>4</v>
      </c>
      <c r="D10" s="54">
        <v>0</v>
      </c>
      <c r="E10" s="54">
        <v>1</v>
      </c>
      <c r="F10" s="54">
        <v>0</v>
      </c>
      <c r="G10" s="54">
        <v>0</v>
      </c>
      <c r="H10" s="54">
        <v>2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3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1"/>
      <c r="B24" s="53" t="s">
        <v>1301</v>
      </c>
      <c r="C24" s="54">
        <v>1</v>
      </c>
      <c r="D24" s="54">
        <v>0</v>
      </c>
      <c r="E24" s="54">
        <v>4</v>
      </c>
      <c r="F24" s="54">
        <v>0</v>
      </c>
      <c r="G24" s="54">
        <v>0</v>
      </c>
      <c r="H24" s="54">
        <v>0</v>
      </c>
      <c r="I24" s="54">
        <v>0</v>
      </c>
      <c r="J24" s="54">
        <v>1</v>
      </c>
      <c r="K24" s="54">
        <v>0</v>
      </c>
      <c r="L24" s="55">
        <v>0</v>
      </c>
    </row>
    <row r="25" spans="1:12" x14ac:dyDescent="0.3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1"/>
      <c r="B30" s="53" t="s">
        <v>1307</v>
      </c>
      <c r="C30" s="54">
        <v>2</v>
      </c>
      <c r="D30" s="54">
        <v>0</v>
      </c>
      <c r="E30" s="54">
        <v>1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1"/>
      <c r="B70" s="53" t="s">
        <v>1347</v>
      </c>
      <c r="C70" s="54">
        <v>1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1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1"/>
      <c r="B74" s="53" t="s">
        <v>1351</v>
      </c>
      <c r="C74" s="54">
        <v>0</v>
      </c>
      <c r="D74" s="54">
        <v>0</v>
      </c>
      <c r="E74" s="54">
        <v>1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1"/>
      <c r="B80" s="53" t="s">
        <v>1357</v>
      </c>
      <c r="C80" s="54">
        <v>3</v>
      </c>
      <c r="D80" s="54">
        <v>0</v>
      </c>
      <c r="E80" s="54">
        <v>0</v>
      </c>
      <c r="F80" s="54">
        <v>0</v>
      </c>
      <c r="G80" s="54">
        <v>0</v>
      </c>
      <c r="H80" s="54">
        <v>7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1"/>
      <c r="B102" s="53" t="s">
        <v>1379</v>
      </c>
      <c r="C102" s="54">
        <v>2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1"/>
      <c r="B107" s="53" t="s">
        <v>1384</v>
      </c>
      <c r="C107" s="54">
        <v>0</v>
      </c>
      <c r="D107" s="54">
        <v>0</v>
      </c>
      <c r="E107" s="54">
        <v>1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1"/>
      <c r="B129" s="53" t="s">
        <v>1406</v>
      </c>
      <c r="C129" s="54">
        <v>0</v>
      </c>
      <c r="D129" s="54">
        <v>0</v>
      </c>
      <c r="E129" s="54">
        <v>1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1"/>
      <c r="B145" s="53" t="s">
        <v>1422</v>
      </c>
      <c r="C145" s="54">
        <v>1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1"/>
      <c r="B154" s="53" t="s">
        <v>1431</v>
      </c>
      <c r="C154" s="54">
        <v>0</v>
      </c>
      <c r="D154" s="54">
        <v>0</v>
      </c>
      <c r="E154" s="54">
        <v>3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1"/>
      <c r="B178" s="53" t="s">
        <v>1455</v>
      </c>
      <c r="C178" s="54">
        <v>0</v>
      </c>
      <c r="D178" s="54">
        <v>0</v>
      </c>
      <c r="E178" s="54">
        <v>3</v>
      </c>
      <c r="F178" s="54">
        <v>0</v>
      </c>
      <c r="G178" s="54">
        <v>0</v>
      </c>
      <c r="H178" s="54">
        <v>1</v>
      </c>
      <c r="I178" s="54">
        <v>0</v>
      </c>
      <c r="J178" s="54">
        <v>5</v>
      </c>
      <c r="K178" s="54">
        <v>0</v>
      </c>
      <c r="L178" s="55">
        <v>0</v>
      </c>
    </row>
    <row r="179" spans="1:12" x14ac:dyDescent="0.3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1"/>
      <c r="B186" s="53" t="s">
        <v>1463</v>
      </c>
      <c r="C186" s="54">
        <v>3</v>
      </c>
      <c r="D186" s="54">
        <v>0</v>
      </c>
      <c r="E186" s="54">
        <v>0</v>
      </c>
      <c r="F186" s="54">
        <v>0</v>
      </c>
      <c r="G186" s="54">
        <v>0</v>
      </c>
      <c r="H186" s="54">
        <v>8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1"/>
      <c r="B187" s="53" t="s">
        <v>1464</v>
      </c>
      <c r="C187" s="54">
        <v>4</v>
      </c>
      <c r="D187" s="54">
        <v>0</v>
      </c>
      <c r="E187" s="54">
        <v>8</v>
      </c>
      <c r="F187" s="54">
        <v>0</v>
      </c>
      <c r="G187" s="54">
        <v>0</v>
      </c>
      <c r="H187" s="54">
        <v>8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3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1"/>
      <c r="B192" s="53" t="s">
        <v>1469</v>
      </c>
      <c r="C192" s="54">
        <v>1</v>
      </c>
      <c r="D192" s="54">
        <v>0</v>
      </c>
      <c r="E192" s="54">
        <v>0</v>
      </c>
      <c r="F192" s="54">
        <v>0</v>
      </c>
      <c r="G192" s="54">
        <v>0</v>
      </c>
      <c r="H192" s="54">
        <v>1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2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1"/>
      <c r="B228" s="53" t="s">
        <v>1505</v>
      </c>
      <c r="C228" s="54">
        <v>1</v>
      </c>
      <c r="D228" s="54">
        <v>0</v>
      </c>
      <c r="E228" s="54">
        <v>3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1"/>
      <c r="B261" s="53" t="s">
        <v>1539</v>
      </c>
      <c r="C261" s="54">
        <v>2</v>
      </c>
      <c r="D261" s="54">
        <v>0</v>
      </c>
      <c r="E261" s="54">
        <v>1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1"/>
      <c r="B262" s="53" t="s">
        <v>1540</v>
      </c>
      <c r="C262" s="54">
        <v>21</v>
      </c>
      <c r="D262" s="54">
        <v>0</v>
      </c>
      <c r="E262" s="54">
        <v>9</v>
      </c>
      <c r="F262" s="54">
        <v>0</v>
      </c>
      <c r="G262" s="54">
        <v>0</v>
      </c>
      <c r="H262" s="54">
        <v>17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3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1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3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1"/>
      <c r="B269" s="53" t="s">
        <v>1547</v>
      </c>
      <c r="C269" s="54">
        <v>0</v>
      </c>
      <c r="D269" s="54">
        <v>0</v>
      </c>
      <c r="E269" s="54">
        <v>1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1"/>
      <c r="B270" s="53" t="s">
        <v>1548</v>
      </c>
      <c r="C270" s="54">
        <v>0</v>
      </c>
      <c r="D270" s="54">
        <v>0</v>
      </c>
      <c r="E270" s="54">
        <v>1</v>
      </c>
      <c r="F270" s="54">
        <v>0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1"/>
      <c r="B271" s="53" t="s">
        <v>961</v>
      </c>
      <c r="C271" s="54">
        <v>3</v>
      </c>
      <c r="D271" s="54">
        <v>0</v>
      </c>
      <c r="E271" s="54">
        <v>2</v>
      </c>
      <c r="F271" s="54">
        <v>0</v>
      </c>
      <c r="G271" s="54">
        <v>0</v>
      </c>
      <c r="H271" s="54">
        <v>10</v>
      </c>
      <c r="I271" s="54">
        <v>0</v>
      </c>
      <c r="J271" s="54">
        <v>1</v>
      </c>
      <c r="K271" s="54">
        <v>0</v>
      </c>
      <c r="L271" s="55">
        <v>0</v>
      </c>
    </row>
    <row r="272" spans="1:12" x14ac:dyDescent="0.3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1"/>
      <c r="B273" s="53" t="s">
        <v>1550</v>
      </c>
      <c r="C273" s="54">
        <v>0</v>
      </c>
      <c r="D273" s="54">
        <v>0</v>
      </c>
      <c r="E273" s="54">
        <v>9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3">
      <c r="A274" s="181"/>
      <c r="B274" s="53" t="s">
        <v>1551</v>
      </c>
      <c r="C274" s="54">
        <v>0</v>
      </c>
      <c r="D274" s="54">
        <v>0</v>
      </c>
      <c r="E274" s="54">
        <v>1</v>
      </c>
      <c r="F274" s="54">
        <v>0</v>
      </c>
      <c r="G274" s="54">
        <v>0</v>
      </c>
      <c r="H274" s="54">
        <v>1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1"/>
      <c r="B278" s="53" t="s">
        <v>1555</v>
      </c>
      <c r="C278" s="54">
        <v>1</v>
      </c>
      <c r="D278" s="54">
        <v>0</v>
      </c>
      <c r="E278" s="54">
        <v>1</v>
      </c>
      <c r="F278" s="54">
        <v>0</v>
      </c>
      <c r="G278" s="54">
        <v>0</v>
      </c>
      <c r="H278" s="54">
        <v>1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1"/>
      <c r="B279" s="53" t="s">
        <v>1556</v>
      </c>
      <c r="C279" s="54">
        <v>0</v>
      </c>
      <c r="D279" s="54">
        <v>0</v>
      </c>
      <c r="E279" s="54">
        <v>1</v>
      </c>
      <c r="F279" s="54">
        <v>0</v>
      </c>
      <c r="G279" s="54">
        <v>0</v>
      </c>
      <c r="H279" s="54">
        <v>1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1"/>
      <c r="B284" s="53" t="s">
        <v>1561</v>
      </c>
      <c r="C284" s="54">
        <v>0</v>
      </c>
      <c r="D284" s="54">
        <v>0</v>
      </c>
      <c r="E284" s="54">
        <v>3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1"/>
      <c r="B287" s="53" t="s">
        <v>1562</v>
      </c>
      <c r="C287" s="54">
        <v>0</v>
      </c>
      <c r="D287" s="54">
        <v>0</v>
      </c>
      <c r="E287" s="54">
        <v>1</v>
      </c>
      <c r="F287" s="54">
        <v>0</v>
      </c>
      <c r="G287" s="54">
        <v>0</v>
      </c>
      <c r="H287" s="54">
        <v>0</v>
      </c>
      <c r="I287" s="54">
        <v>0</v>
      </c>
      <c r="J287" s="54">
        <v>5</v>
      </c>
      <c r="K287" s="54">
        <v>0</v>
      </c>
      <c r="L287" s="55">
        <v>0</v>
      </c>
    </row>
    <row r="288" spans="1:12" x14ac:dyDescent="0.3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13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3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1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6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2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2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2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5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5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4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U9I+Pt2jPK+bk5sGkfVEvk31/t3IC/DB9jOf8pfkJiKqeVz90ZI8JAzZVo2ERdEBKy2laxlIXs7cZN9GK7LPhQ==" saltValue="DmTaprwrR4OOpO8Lytyis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32</v>
      </c>
      <c r="D5" s="45">
        <v>53</v>
      </c>
      <c r="E5" s="57">
        <v>-0.39622641509433998</v>
      </c>
    </row>
    <row r="6" spans="1:5" ht="20.399999999999999" x14ac:dyDescent="0.3">
      <c r="A6" s="38" t="s">
        <v>1587</v>
      </c>
      <c r="B6" s="44" t="s">
        <v>1588</v>
      </c>
      <c r="C6" s="18"/>
      <c r="D6" s="18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45">
        <v>11</v>
      </c>
      <c r="D7" s="45">
        <v>35</v>
      </c>
      <c r="E7" s="57">
        <v>-0.68571428571428605</v>
      </c>
    </row>
    <row r="8" spans="1:5" ht="20.399999999999999" x14ac:dyDescent="0.3">
      <c r="A8" s="38" t="s">
        <v>1587</v>
      </c>
      <c r="B8" s="44" t="s">
        <v>1590</v>
      </c>
      <c r="C8" s="18"/>
      <c r="D8" s="18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45">
        <v>3</v>
      </c>
      <c r="D9" s="45">
        <v>1</v>
      </c>
      <c r="E9" s="57">
        <v>2</v>
      </c>
    </row>
    <row r="10" spans="1:5" ht="20.399999999999999" x14ac:dyDescent="0.3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3">
      <c r="A11" s="38" t="s">
        <v>1593</v>
      </c>
      <c r="B11" s="17"/>
      <c r="C11" s="45">
        <v>140</v>
      </c>
      <c r="D11" s="45">
        <v>481</v>
      </c>
      <c r="E11" s="57">
        <v>-0.70893970893970903</v>
      </c>
    </row>
    <row r="12" spans="1:5" x14ac:dyDescent="0.3">
      <c r="A12" s="38" t="s">
        <v>1594</v>
      </c>
      <c r="B12" s="17"/>
      <c r="C12" s="18"/>
      <c r="D12" s="18"/>
      <c r="E12" s="57">
        <v>0</v>
      </c>
    </row>
    <row r="13" spans="1:5" x14ac:dyDescent="0.3">
      <c r="A13" s="196" t="s">
        <v>1595</v>
      </c>
      <c r="B13" s="44" t="s">
        <v>1596</v>
      </c>
      <c r="C13" s="45">
        <v>25</v>
      </c>
      <c r="D13" s="18"/>
      <c r="E13" s="57">
        <v>0</v>
      </c>
    </row>
    <row r="14" spans="1:5" x14ac:dyDescent="0.3">
      <c r="A14" s="198"/>
      <c r="B14" s="44" t="s">
        <v>1597</v>
      </c>
      <c r="C14" s="18"/>
      <c r="D14" s="18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9" t="s">
        <v>1599</v>
      </c>
      <c r="B17" s="44" t="s">
        <v>1600</v>
      </c>
      <c r="C17" s="18"/>
      <c r="D17" s="18"/>
      <c r="E17" s="23"/>
    </row>
    <row r="18" spans="1:5" x14ac:dyDescent="0.3">
      <c r="A18" s="200"/>
      <c r="B18" s="44" t="s">
        <v>1601</v>
      </c>
      <c r="C18" s="45">
        <v>145</v>
      </c>
      <c r="D18" s="45">
        <v>160</v>
      </c>
      <c r="E18" s="40">
        <v>14</v>
      </c>
    </row>
    <row r="19" spans="1:5" x14ac:dyDescent="0.3">
      <c r="A19" s="200"/>
      <c r="B19" s="44" t="s">
        <v>1602</v>
      </c>
      <c r="C19" s="18"/>
      <c r="D19" s="18"/>
      <c r="E19" s="23"/>
    </row>
    <row r="20" spans="1:5" x14ac:dyDescent="0.3">
      <c r="A20" s="200"/>
      <c r="B20" s="44" t="s">
        <v>1603</v>
      </c>
      <c r="C20" s="18"/>
      <c r="D20" s="18"/>
      <c r="E20" s="23"/>
    </row>
    <row r="21" spans="1:5" x14ac:dyDescent="0.3">
      <c r="A21" s="200"/>
      <c r="B21" s="44" t="s">
        <v>1604</v>
      </c>
      <c r="C21" s="18"/>
      <c r="D21" s="18"/>
      <c r="E21" s="23"/>
    </row>
    <row r="22" spans="1:5" x14ac:dyDescent="0.3">
      <c r="A22" s="200"/>
      <c r="B22" s="44" t="s">
        <v>975</v>
      </c>
      <c r="C22" s="45">
        <v>983</v>
      </c>
      <c r="D22" s="45">
        <v>1235</v>
      </c>
      <c r="E22" s="40">
        <v>0</v>
      </c>
    </row>
    <row r="23" spans="1:5" x14ac:dyDescent="0.3">
      <c r="A23" s="200"/>
      <c r="B23" s="44" t="s">
        <v>1605</v>
      </c>
      <c r="C23" s="45">
        <v>18</v>
      </c>
      <c r="D23" s="45">
        <v>30</v>
      </c>
      <c r="E23" s="40">
        <v>2</v>
      </c>
    </row>
    <row r="24" spans="1:5" x14ac:dyDescent="0.3">
      <c r="A24" s="200"/>
      <c r="B24" s="44" t="s">
        <v>1606</v>
      </c>
      <c r="C24" s="45">
        <v>1</v>
      </c>
      <c r="D24" s="45">
        <v>3</v>
      </c>
      <c r="E24" s="40">
        <v>0</v>
      </c>
    </row>
    <row r="25" spans="1:5" x14ac:dyDescent="0.3">
      <c r="A25" s="200"/>
      <c r="B25" s="44" t="s">
        <v>1607</v>
      </c>
      <c r="C25" s="45">
        <v>7</v>
      </c>
      <c r="D25" s="45">
        <v>31</v>
      </c>
      <c r="E25" s="40">
        <v>1</v>
      </c>
    </row>
    <row r="26" spans="1:5" x14ac:dyDescent="0.3">
      <c r="A26" s="200"/>
      <c r="B26" s="44" t="s">
        <v>1608</v>
      </c>
      <c r="C26" s="45">
        <v>24</v>
      </c>
      <c r="D26" s="45">
        <v>87</v>
      </c>
      <c r="E26" s="40">
        <v>0</v>
      </c>
    </row>
    <row r="27" spans="1:5" x14ac:dyDescent="0.3">
      <c r="A27" s="200"/>
      <c r="B27" s="44" t="s">
        <v>1609</v>
      </c>
      <c r="C27" s="18"/>
      <c r="D27" s="18"/>
      <c r="E27" s="23"/>
    </row>
    <row r="28" spans="1:5" x14ac:dyDescent="0.3">
      <c r="A28" s="200"/>
      <c r="B28" s="44" t="s">
        <v>1610</v>
      </c>
      <c r="C28" s="18"/>
      <c r="D28" s="18"/>
      <c r="E28" s="23"/>
    </row>
    <row r="29" spans="1:5" x14ac:dyDescent="0.3">
      <c r="A29" s="200"/>
      <c r="B29" s="44" t="s">
        <v>1611</v>
      </c>
      <c r="C29" s="18"/>
      <c r="D29" s="18"/>
      <c r="E29" s="23"/>
    </row>
    <row r="30" spans="1:5" x14ac:dyDescent="0.3">
      <c r="A30" s="201"/>
      <c r="B30" s="44" t="s">
        <v>1612</v>
      </c>
      <c r="C30" s="18"/>
      <c r="D30" s="18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a5lrx8+dCteKP6agyQ6bECN1UnC6GMXfRkG39Gh95aK9A/0Dse1ppDdgIcuf+lpkZCViJNWX4u7cXX5kwz76Hg==" saltValue="cunIF9UBg2Hww4O+Vb42K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8051-62AB-4F4F-8431-AE93CA6B1720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0.199999999999999" x14ac:dyDescent="0.3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3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40814</v>
      </c>
      <c r="D7" s="126">
        <f>SUM(DatosGenerales!C15:C19)</f>
        <v>7124</v>
      </c>
      <c r="E7" s="125">
        <f>SUM(DatosGenerales!C12:C14)</f>
        <v>29345</v>
      </c>
      <c r="I7" s="127">
        <f>DatosGenerales!C31</f>
        <v>9226</v>
      </c>
      <c r="J7" s="126">
        <f>DatosGenerales!C32</f>
        <v>1268</v>
      </c>
      <c r="K7" s="125">
        <f>SUM(DatosGenerales!C33:C34)</f>
        <v>821</v>
      </c>
      <c r="L7" s="126">
        <f>DatosGenerales!C36</f>
        <v>6658</v>
      </c>
      <c r="M7" s="125">
        <f>DatosGenerales!C95</f>
        <v>4315</v>
      </c>
      <c r="N7" s="128">
        <f>L7-M7</f>
        <v>2343</v>
      </c>
      <c r="O7" s="128"/>
      <c r="Q7" s="127">
        <f>DatosGenerales!C36</f>
        <v>6658</v>
      </c>
      <c r="R7" s="126">
        <f>DatosGenerales!C49</f>
        <v>4369</v>
      </c>
      <c r="S7" s="126">
        <f>DatosGenerales!C50</f>
        <v>391</v>
      </c>
      <c r="T7" s="126">
        <f>DatosGenerales!C62</f>
        <v>106</v>
      </c>
      <c r="U7" s="126">
        <f>DatosGenerales!C78</f>
        <v>19</v>
      </c>
      <c r="V7" s="129">
        <f>SUM(Q7:U7)</f>
        <v>11543</v>
      </c>
      <c r="Z7" s="127">
        <f>SUM(DatosGenerales!C106,DatosGenerales!C107,DatosGenerales!C109)</f>
        <v>2431</v>
      </c>
      <c r="AA7" s="126">
        <f>SUM(DatosGenerales!C108,DatosGenerales!C110)</f>
        <v>2596</v>
      </c>
      <c r="AB7" s="126">
        <f>DatosGenerales!C106</f>
        <v>2069</v>
      </c>
      <c r="AC7" s="129">
        <f>DatosGenerales!C107</f>
        <v>252</v>
      </c>
      <c r="AH7" s="127">
        <f>SUM(DatosGenerales!C115,DatosGenerales!C116,DatosGenerales!C118)</f>
        <v>215</v>
      </c>
      <c r="AI7" s="126">
        <f>SUM(DatosGenerales!C117,DatosGenerales!C119)</f>
        <v>247</v>
      </c>
      <c r="AJ7" s="126">
        <f>DatosGenerales!C115</f>
        <v>179</v>
      </c>
      <c r="AK7" s="129">
        <f>DatosGenerales!C116</f>
        <v>33</v>
      </c>
      <c r="AP7" s="127">
        <f>SUM(DatosGenerales!C135:C136)</f>
        <v>449</v>
      </c>
      <c r="AQ7" s="126">
        <f>SUM(DatosGenerales!C137:C138)</f>
        <v>13</v>
      </c>
      <c r="AR7" s="129">
        <f>SUM(DatosGenerales!C139:C140)</f>
        <v>10</v>
      </c>
      <c r="AV7" s="127">
        <f>DatosGenerales!C145</f>
        <v>9</v>
      </c>
      <c r="AW7" s="126">
        <f>DatosGenerales!C146</f>
        <v>937</v>
      </c>
      <c r="AX7" s="126">
        <f>DatosGenerales!C147</f>
        <v>60</v>
      </c>
      <c r="AY7" s="126">
        <f>DatosGenerales!C148</f>
        <v>310</v>
      </c>
      <c r="AZ7" s="126">
        <f>DatosGenerales!C149</f>
        <v>88</v>
      </c>
      <c r="BA7" s="129">
        <f>DatosGenerales!C150</f>
        <v>6</v>
      </c>
      <c r="BE7" s="127">
        <f>DatosGenerales!C151</f>
        <v>376</v>
      </c>
      <c r="BF7" s="126">
        <f>DatosGenerales!C152</f>
        <v>1016</v>
      </c>
      <c r="BG7" s="129">
        <f>DatosGenerales!C154</f>
        <v>442</v>
      </c>
      <c r="BK7" s="127">
        <f>SUM(DatosGenerales!C297:C311)</f>
        <v>5036</v>
      </c>
      <c r="BL7" s="126">
        <f>SUM(DatosGenerales!C294:C296)</f>
        <v>47</v>
      </c>
      <c r="BM7" s="126">
        <f>SUM(DatosGenerales!C312:C344)</f>
        <v>404</v>
      </c>
      <c r="BN7" s="126">
        <f>SUM(DatosGenerales!C289)</f>
        <v>267</v>
      </c>
      <c r="BO7" s="126">
        <f>SUM(DatosGenerales!C356:C364)</f>
        <v>52</v>
      </c>
      <c r="BP7" s="126">
        <f>SUM(DatosGenerales!C286:C288)</f>
        <v>4</v>
      </c>
      <c r="BQ7" s="126">
        <f>SUM(DatosGenerales!C345:C355)</f>
        <v>12</v>
      </c>
      <c r="BR7" s="126">
        <f>SUM(DatosGenerales!C290:C292)</f>
        <v>127</v>
      </c>
      <c r="BS7" s="129">
        <f>SUM(DatosGenerales!C283:C285)</f>
        <v>812</v>
      </c>
      <c r="BT7" s="129">
        <f>SUM(DatosGenerales!C293)</f>
        <v>0</v>
      </c>
      <c r="BU7" s="129">
        <f>SUM(DatosGenerales!C365:C377)</f>
        <v>88</v>
      </c>
      <c r="BY7" s="127">
        <f>DatosGenerales!C246</f>
        <v>2</v>
      </c>
      <c r="BZ7" s="126">
        <f>DatosGenerales!C247</f>
        <v>10</v>
      </c>
      <c r="CA7" s="129">
        <f>DatosGenerales!C248</f>
        <v>27</v>
      </c>
      <c r="CF7" s="127">
        <f>DatosDiscapacidad!C5</f>
        <v>32</v>
      </c>
      <c r="CG7" s="129">
        <f>DatosDiscapacidad!C11</f>
        <v>140</v>
      </c>
      <c r="CM7" s="127">
        <f>DatosGenerales!C40</f>
        <v>3346</v>
      </c>
      <c r="CN7" s="129">
        <f>DatosGenerales!C41</f>
        <v>2271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1717</v>
      </c>
      <c r="BL53" s="137">
        <f>SUM(DatosGenerales!C311,DatosGenerales!C300,DatosGenerales!C309)</f>
        <v>1513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60</v>
      </c>
      <c r="BL66" s="137">
        <f>SUM(DatosGenerales!C299:C300)</f>
        <v>1623</v>
      </c>
      <c r="BM66" s="137">
        <f>SUM(DatosGenerales!C308:C309)</f>
        <v>1547</v>
      </c>
      <c r="BN66" s="137"/>
      <c r="BO66" s="124"/>
      <c r="BP66" s="124"/>
      <c r="BQ66" s="124"/>
      <c r="BR66" s="124"/>
      <c r="BS66" s="124"/>
    </row>
  </sheetData>
  <sheetProtection algorithmName="SHA-512" hashValue="eudJhjwvQ8iuBjKy9k5WyNBwOfPxSj3uB4UOD+5MU3QDrWykN/2FmORGi+GMn4JWblonJPszndUAyansL4HbOA==" saltValue="DE9GzIhqjC3xIQwe+y83l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F2189-DDBB-464E-B5B5-70086DC9EC36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EVv2YaYwRYHVQZ7tYb4a0cD96BmXCS6e5usa2SLb4AEUpMxvB0I9FHBwubyUvcmlD1xHUaIYYUvorNEU50PXAA==" saltValue="dTyk2GxHjTqO05rjf5vVO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C1B9-4B8B-42AB-92E6-659BB665645F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3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488</v>
      </c>
    </row>
    <row r="8" spans="1:50" s="124" customFormat="1" ht="14.85" customHeight="1" x14ac:dyDescent="0.3">
      <c r="C8" s="214"/>
      <c r="D8" s="126">
        <f>DatosMenores!C56</f>
        <v>1997</v>
      </c>
      <c r="E8" s="126">
        <f>DatosMenores!C57</f>
        <v>231</v>
      </c>
      <c r="F8" s="126">
        <f>DatosMenores!C58</f>
        <v>96</v>
      </c>
      <c r="G8" s="126">
        <f>DatosMenores!C59</f>
        <v>503</v>
      </c>
      <c r="H8" s="125">
        <f>DatosMenores!C60</f>
        <v>56</v>
      </c>
      <c r="I8" s="108"/>
      <c r="L8" s="125">
        <f>DatosMenores!C48</f>
        <v>71</v>
      </c>
      <c r="M8" s="126">
        <f>DatosMenores!C49</f>
        <v>174</v>
      </c>
      <c r="N8" s="126">
        <f>DatosMenores!C50</f>
        <v>599</v>
      </c>
      <c r="O8" s="126">
        <f>DatosMenores!C51</f>
        <v>3</v>
      </c>
      <c r="P8" s="125">
        <f>DatosMenores!C52</f>
        <v>0</v>
      </c>
      <c r="S8" s="125">
        <f>DatosMenores!C28</f>
        <v>854</v>
      </c>
      <c r="T8" s="126">
        <f>SUM(DatosMenores!C29:C32)</f>
        <v>127</v>
      </c>
      <c r="U8" s="126">
        <f>DatosMenores!C33</f>
        <v>14</v>
      </c>
      <c r="V8" s="126">
        <f>DatosMenores!C34</f>
        <v>482</v>
      </c>
      <c r="W8" s="126">
        <f>DatosMenores!C35</f>
        <v>59</v>
      </c>
      <c r="X8" s="126">
        <f>DatosMenores!C36</f>
        <v>14</v>
      </c>
      <c r="Y8" s="126">
        <f>DatosMenores!C38</f>
        <v>8</v>
      </c>
      <c r="Z8" s="126">
        <f>DatosMenores!C37</f>
        <v>71</v>
      </c>
      <c r="AA8" s="125">
        <f>DatosMenores!C39</f>
        <v>205</v>
      </c>
      <c r="AC8" s="110"/>
      <c r="AE8" s="127">
        <f>DatosMenores!C5</f>
        <v>1</v>
      </c>
      <c r="AF8" s="126">
        <f>DatosMenores!C6</f>
        <v>592</v>
      </c>
      <c r="AG8" s="126">
        <f>DatosMenores!C7</f>
        <v>30</v>
      </c>
      <c r="AH8" s="126">
        <f>DatosMenores!C8</f>
        <v>30</v>
      </c>
      <c r="AI8" s="126">
        <f>DatosMenores!C9</f>
        <v>70</v>
      </c>
      <c r="AJ8" s="125">
        <f>DatosMenores!C10</f>
        <v>98</v>
      </c>
      <c r="AK8" s="126">
        <f>DatosMenores!C11</f>
        <v>158</v>
      </c>
      <c r="AL8" s="126">
        <f>DatosMenores!C12</f>
        <v>74</v>
      </c>
      <c r="AM8" s="125">
        <f>DatosMenores!C13</f>
        <v>78</v>
      </c>
      <c r="AN8" s="110"/>
      <c r="AP8" s="127">
        <f>DatosMenores!C69</f>
        <v>488</v>
      </c>
      <c r="AQ8" s="127">
        <f>DatosMenores!C70</f>
        <v>51</v>
      </c>
      <c r="AR8" s="126">
        <f>DatosMenores!C71</f>
        <v>338</v>
      </c>
      <c r="AS8" s="126">
        <f>DatosMenores!C74</f>
        <v>0</v>
      </c>
      <c r="AT8" s="126">
        <f>DatosMenores!C75</f>
        <v>61</v>
      </c>
      <c r="AU8" s="125">
        <f>DatosMenores!C76</f>
        <v>0</v>
      </c>
      <c r="AW8" s="148" t="s">
        <v>1663</v>
      </c>
      <c r="AX8" s="149">
        <f>DatosMenores!C70</f>
        <v>51</v>
      </c>
    </row>
    <row r="9" spans="1:50" ht="14.85" customHeight="1" x14ac:dyDescent="0.3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338</v>
      </c>
    </row>
    <row r="10" spans="1:50" ht="29.85" customHeight="1" x14ac:dyDescent="0.3">
      <c r="C10" s="214"/>
      <c r="D10" s="125">
        <f>DatosMenores!C61</f>
        <v>1315</v>
      </c>
      <c r="E10" s="126">
        <f>DatosMenores!C62</f>
        <v>123</v>
      </c>
      <c r="F10" s="129">
        <f>DatosMenores!C63</f>
        <v>18</v>
      </c>
      <c r="G10" s="129">
        <f>DatosMenores!C64</f>
        <v>836</v>
      </c>
      <c r="H10" s="129">
        <f>DatosMenores!C65</f>
        <v>343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5</v>
      </c>
      <c r="AF11" s="126">
        <f>DatosMenores!C15</f>
        <v>12</v>
      </c>
      <c r="AG11" s="126">
        <f>DatosMenores!C16</f>
        <v>134</v>
      </c>
      <c r="AH11" s="126">
        <f>DatosMenores!C17</f>
        <v>164</v>
      </c>
      <c r="AI11" s="126">
        <f>DatosMenores!C18</f>
        <v>32</v>
      </c>
      <c r="AJ11" s="126">
        <f>DatosMenores!C20</f>
        <v>59</v>
      </c>
      <c r="AK11" s="126">
        <f>DatosMenores!C21</f>
        <v>4</v>
      </c>
      <c r="AL11" s="125">
        <f>DatosMenores!C19</f>
        <v>433</v>
      </c>
      <c r="AP11" s="127">
        <f>DatosMenores!C78</f>
        <v>2</v>
      </c>
      <c r="AQ11" s="126">
        <f>DatosMenores!C77</f>
        <v>16</v>
      </c>
      <c r="AR11" s="126">
        <f>DatosMenores!C79</f>
        <v>0</v>
      </c>
      <c r="AS11" s="127">
        <f>DatosMenores!C72</f>
        <v>0</v>
      </c>
      <c r="AT11" s="125">
        <f>DatosMenores!C73</f>
        <v>49</v>
      </c>
      <c r="AW11" s="148" t="s">
        <v>1804</v>
      </c>
      <c r="AX11" s="149">
        <f>DatosMenores!C73</f>
        <v>49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61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16</v>
      </c>
    </row>
    <row r="16" spans="1:50" ht="12.75" customHeight="1" x14ac:dyDescent="0.3">
      <c r="AW16" s="148" t="s">
        <v>260</v>
      </c>
      <c r="AX16" s="149">
        <f>DatosMenores!C78</f>
        <v>2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3N57mcdP0LYs83xTLYc0ACaDnsK2nuY5MC3+NQFyOQqN6Veze/bLrcpruPgqnBamfx83b0Pov3fe9k1LyalUxQ==" saltValue="M9eAgxZa68V80FhuRGjHs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A61D-BC21-4506-BF09-E9B6CCCED64A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130</v>
      </c>
      <c r="F4" s="162" t="s">
        <v>1812</v>
      </c>
      <c r="G4" s="164">
        <f>DatosViolenciaDoméstica!E67</f>
        <v>97</v>
      </c>
      <c r="H4" s="165"/>
    </row>
    <row r="5" spans="1:30" x14ac:dyDescent="0.25">
      <c r="C5" s="162" t="s">
        <v>8</v>
      </c>
      <c r="D5" s="163">
        <f>DatosViolenciaDoméstica!C6</f>
        <v>371</v>
      </c>
      <c r="F5" s="162" t="s">
        <v>1813</v>
      </c>
      <c r="G5" s="166">
        <f>DatosViolenciaDoméstica!F67</f>
        <v>127</v>
      </c>
      <c r="H5" s="165"/>
    </row>
    <row r="6" spans="1:30" ht="26.4" x14ac:dyDescent="0.25">
      <c r="C6" s="162" t="s">
        <v>1814</v>
      </c>
      <c r="D6" s="163">
        <f>DatosViolenciaDoméstica!C7</f>
        <v>87</v>
      </c>
    </row>
    <row r="7" spans="1:30" x14ac:dyDescent="0.25">
      <c r="C7" s="162" t="s">
        <v>55</v>
      </c>
      <c r="D7" s="163">
        <f>DatosViolenciaDoméstica!C8</f>
        <v>1</v>
      </c>
    </row>
    <row r="8" spans="1:30" x14ac:dyDescent="0.25">
      <c r="C8" s="162" t="s">
        <v>1815</v>
      </c>
      <c r="D8" s="163">
        <f>DatosViolenciaDoméstica!C9</f>
        <v>2</v>
      </c>
    </row>
    <row r="9" spans="1:30" x14ac:dyDescent="0.25">
      <c r="C9" s="162" t="s">
        <v>1816</v>
      </c>
      <c r="D9" s="167">
        <f>SUM(DatosViolenciaDoméstica!C10:C11)</f>
        <v>0</v>
      </c>
    </row>
    <row r="21" spans="6:32" x14ac:dyDescent="0.25">
      <c r="F21" s="168"/>
      <c r="G21" s="168"/>
    </row>
    <row r="22" spans="6:32" s="168" customFormat="1" ht="12.75" customHeight="1" x14ac:dyDescent="0.25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5xU6MCJN/NRwtsibI2vzHCH07s67rgFxG8EHz09azKSkNj4oExX6w+7zgMUCsqroxdFHaT8lK/8VYGw9gX+KxQ==" saltValue="Augrf8rTD8d+Po9I41t7t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C996-FBA7-4110-993A-FB8A1A6CE75B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80" t="s">
        <v>13</v>
      </c>
      <c r="B7" s="13" t="s">
        <v>14</v>
      </c>
      <c r="C7" s="14">
        <v>37188</v>
      </c>
      <c r="D7" s="14">
        <v>33969</v>
      </c>
      <c r="E7" s="15">
        <v>9.4762872030380599E-2</v>
      </c>
    </row>
    <row r="8" spans="1:5" x14ac:dyDescent="0.3">
      <c r="A8" s="181"/>
      <c r="B8" s="13" t="s">
        <v>15</v>
      </c>
      <c r="C8" s="14">
        <v>40814</v>
      </c>
      <c r="D8" s="14">
        <v>36103</v>
      </c>
      <c r="E8" s="15">
        <v>0.130487771099355</v>
      </c>
    </row>
    <row r="9" spans="1:5" x14ac:dyDescent="0.3">
      <c r="A9" s="181"/>
      <c r="B9" s="13" t="s">
        <v>16</v>
      </c>
      <c r="C9" s="14">
        <v>31702</v>
      </c>
      <c r="D9" s="14">
        <v>30788</v>
      </c>
      <c r="E9" s="15">
        <v>2.9686890996492101E-2</v>
      </c>
    </row>
    <row r="10" spans="1:5" x14ac:dyDescent="0.3">
      <c r="A10" s="181"/>
      <c r="B10" s="13" t="s">
        <v>17</v>
      </c>
      <c r="C10" s="14">
        <v>106</v>
      </c>
      <c r="D10" s="14">
        <v>191</v>
      </c>
      <c r="E10" s="15">
        <v>-0.44502617801047101</v>
      </c>
    </row>
    <row r="11" spans="1:5" x14ac:dyDescent="0.3">
      <c r="A11" s="182"/>
      <c r="B11" s="13" t="s">
        <v>18</v>
      </c>
      <c r="C11" s="14">
        <v>38333</v>
      </c>
      <c r="D11" s="14">
        <v>33643</v>
      </c>
      <c r="E11" s="15">
        <v>0.13940492821686501</v>
      </c>
    </row>
    <row r="12" spans="1:5" x14ac:dyDescent="0.3">
      <c r="A12" s="180" t="s">
        <v>19</v>
      </c>
      <c r="B12" s="13" t="s">
        <v>20</v>
      </c>
      <c r="C12" s="14">
        <v>4768</v>
      </c>
      <c r="D12" s="14">
        <v>6765</v>
      </c>
      <c r="E12" s="15">
        <v>-0.29519586104952</v>
      </c>
    </row>
    <row r="13" spans="1:5" x14ac:dyDescent="0.3">
      <c r="A13" s="181"/>
      <c r="B13" s="13" t="s">
        <v>21</v>
      </c>
      <c r="C13" s="14">
        <v>2526</v>
      </c>
      <c r="D13" s="14">
        <v>3236</v>
      </c>
      <c r="E13" s="15">
        <v>-0.21940667490729299</v>
      </c>
    </row>
    <row r="14" spans="1:5" x14ac:dyDescent="0.3">
      <c r="A14" s="182"/>
      <c r="B14" s="13" t="s">
        <v>22</v>
      </c>
      <c r="C14" s="14">
        <v>22051</v>
      </c>
      <c r="D14" s="14">
        <v>20073</v>
      </c>
      <c r="E14" s="15">
        <v>9.8540327803517194E-2</v>
      </c>
    </row>
    <row r="15" spans="1:5" x14ac:dyDescent="0.3">
      <c r="A15" s="180" t="s">
        <v>23</v>
      </c>
      <c r="B15" s="13" t="s">
        <v>24</v>
      </c>
      <c r="C15" s="14">
        <v>637</v>
      </c>
      <c r="D15" s="14">
        <v>732</v>
      </c>
      <c r="E15" s="15">
        <v>-0.12978142076502699</v>
      </c>
    </row>
    <row r="16" spans="1:5" x14ac:dyDescent="0.3">
      <c r="A16" s="181"/>
      <c r="B16" s="13" t="s">
        <v>25</v>
      </c>
      <c r="C16" s="14">
        <v>6118</v>
      </c>
      <c r="D16" s="14">
        <v>6168</v>
      </c>
      <c r="E16" s="15">
        <v>-8.1063553826199695E-3</v>
      </c>
    </row>
    <row r="17" spans="1:5" x14ac:dyDescent="0.3">
      <c r="A17" s="181"/>
      <c r="B17" s="13" t="s">
        <v>26</v>
      </c>
      <c r="C17" s="14">
        <v>62</v>
      </c>
      <c r="D17" s="14">
        <v>70</v>
      </c>
      <c r="E17" s="15">
        <v>-0.114285714285714</v>
      </c>
    </row>
    <row r="18" spans="1:5" x14ac:dyDescent="0.3">
      <c r="A18" s="181"/>
      <c r="B18" s="13" t="s">
        <v>27</v>
      </c>
      <c r="C18" s="14">
        <v>16</v>
      </c>
      <c r="D18" s="14">
        <v>18</v>
      </c>
      <c r="E18" s="15">
        <v>-0.11111111111111099</v>
      </c>
    </row>
    <row r="19" spans="1:5" x14ac:dyDescent="0.3">
      <c r="A19" s="182"/>
      <c r="B19" s="13" t="s">
        <v>28</v>
      </c>
      <c r="C19" s="14">
        <v>291</v>
      </c>
      <c r="D19" s="14">
        <v>332</v>
      </c>
      <c r="E19" s="15">
        <v>-0.123493975903614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8"/>
      <c r="D23" s="18"/>
      <c r="E23" s="15">
        <v>0</v>
      </c>
    </row>
    <row r="24" spans="1:5" x14ac:dyDescent="0.3">
      <c r="A24" s="12" t="s">
        <v>31</v>
      </c>
      <c r="B24" s="17"/>
      <c r="C24" s="18"/>
      <c r="D24" s="18"/>
      <c r="E24" s="15">
        <v>0</v>
      </c>
    </row>
    <row r="25" spans="1:5" x14ac:dyDescent="0.3">
      <c r="A25" s="12" t="s">
        <v>32</v>
      </c>
      <c r="B25" s="17"/>
      <c r="C25" s="14">
        <v>525</v>
      </c>
      <c r="D25" s="14">
        <v>1078</v>
      </c>
      <c r="E25" s="15">
        <v>-0.51298701298701299</v>
      </c>
    </row>
    <row r="26" spans="1:5" x14ac:dyDescent="0.3">
      <c r="A26" s="12" t="s">
        <v>33</v>
      </c>
      <c r="B26" s="17"/>
      <c r="C26" s="14">
        <v>634</v>
      </c>
      <c r="D26" s="14">
        <v>1118</v>
      </c>
      <c r="E26" s="15">
        <v>-0.43291592128801398</v>
      </c>
    </row>
    <row r="27" spans="1:5" x14ac:dyDescent="0.3">
      <c r="A27" s="12" t="s">
        <v>34</v>
      </c>
      <c r="B27" s="17"/>
      <c r="C27" s="14">
        <v>10</v>
      </c>
      <c r="D27" s="14">
        <v>8</v>
      </c>
      <c r="E27" s="15">
        <v>0.25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9226</v>
      </c>
      <c r="D31" s="14">
        <v>8004</v>
      </c>
      <c r="E31" s="15">
        <v>0.15267366316841599</v>
      </c>
    </row>
    <row r="32" spans="1:5" x14ac:dyDescent="0.3">
      <c r="A32" s="180" t="s">
        <v>37</v>
      </c>
      <c r="B32" s="13" t="s">
        <v>38</v>
      </c>
      <c r="C32" s="14">
        <v>1268</v>
      </c>
      <c r="D32" s="14">
        <v>916</v>
      </c>
      <c r="E32" s="15">
        <v>0.38427947598253298</v>
      </c>
    </row>
    <row r="33" spans="1:5" x14ac:dyDescent="0.3">
      <c r="A33" s="181"/>
      <c r="B33" s="13" t="s">
        <v>39</v>
      </c>
      <c r="C33" s="14">
        <v>820</v>
      </c>
      <c r="D33" s="14">
        <v>832</v>
      </c>
      <c r="E33" s="15">
        <v>-1.44230769230769E-2</v>
      </c>
    </row>
    <row r="34" spans="1:5" x14ac:dyDescent="0.3">
      <c r="A34" s="181"/>
      <c r="B34" s="13" t="s">
        <v>40</v>
      </c>
      <c r="C34" s="14">
        <v>1</v>
      </c>
      <c r="D34" s="14">
        <v>9</v>
      </c>
      <c r="E34" s="15">
        <v>-0.88888888888888895</v>
      </c>
    </row>
    <row r="35" spans="1:5" x14ac:dyDescent="0.3">
      <c r="A35" s="181"/>
      <c r="B35" s="13" t="s">
        <v>41</v>
      </c>
      <c r="C35" s="14">
        <v>247</v>
      </c>
      <c r="D35" s="14">
        <v>187</v>
      </c>
      <c r="E35" s="15">
        <v>0.32085561497326198</v>
      </c>
    </row>
    <row r="36" spans="1:5" x14ac:dyDescent="0.3">
      <c r="A36" s="182"/>
      <c r="B36" s="13" t="s">
        <v>42</v>
      </c>
      <c r="C36" s="14">
        <v>6658</v>
      </c>
      <c r="D36" s="14">
        <v>5857</v>
      </c>
      <c r="E36" s="15">
        <v>0.136759433156906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3346</v>
      </c>
      <c r="D40" s="14">
        <v>3773</v>
      </c>
      <c r="E40" s="15">
        <v>-0.11317254174397</v>
      </c>
    </row>
    <row r="41" spans="1:5" x14ac:dyDescent="0.3">
      <c r="A41" s="12" t="s">
        <v>45</v>
      </c>
      <c r="B41" s="17"/>
      <c r="C41" s="14">
        <v>2271</v>
      </c>
      <c r="D41" s="14">
        <v>3028</v>
      </c>
      <c r="E41" s="15">
        <v>-0.25</v>
      </c>
    </row>
    <row r="42" spans="1:5" x14ac:dyDescent="0.3">
      <c r="A42" s="16"/>
    </row>
    <row r="43" spans="1:5" x14ac:dyDescent="0.3">
      <c r="A43" s="183" t="s">
        <v>46</v>
      </c>
      <c r="B43" s="183"/>
      <c r="C43" s="183"/>
      <c r="D43" s="183"/>
      <c r="E43" s="183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80" t="s">
        <v>47</v>
      </c>
      <c r="B45" s="13" t="s">
        <v>14</v>
      </c>
      <c r="C45" s="14">
        <v>3338</v>
      </c>
      <c r="D45" s="14">
        <v>2806</v>
      </c>
      <c r="E45" s="15">
        <v>0.18959372772630101</v>
      </c>
    </row>
    <row r="46" spans="1:5" x14ac:dyDescent="0.3">
      <c r="A46" s="181"/>
      <c r="B46" s="13" t="s">
        <v>48</v>
      </c>
      <c r="C46" s="14">
        <v>32</v>
      </c>
      <c r="D46" s="14">
        <v>59</v>
      </c>
      <c r="E46" s="15">
        <v>-0.45762711864406802</v>
      </c>
    </row>
    <row r="47" spans="1:5" x14ac:dyDescent="0.3">
      <c r="A47" s="181"/>
      <c r="B47" s="13" t="s">
        <v>49</v>
      </c>
      <c r="C47" s="14">
        <v>6118</v>
      </c>
      <c r="D47" s="14">
        <v>6168</v>
      </c>
      <c r="E47" s="15">
        <v>-8.1063553826199695E-3</v>
      </c>
    </row>
    <row r="48" spans="1:5" x14ac:dyDescent="0.3">
      <c r="A48" s="182"/>
      <c r="B48" s="13" t="s">
        <v>18</v>
      </c>
      <c r="C48" s="14">
        <v>3473</v>
      </c>
      <c r="D48" s="14">
        <v>2884</v>
      </c>
      <c r="E48" s="15">
        <v>0.204230235783634</v>
      </c>
    </row>
    <row r="49" spans="1:5" x14ac:dyDescent="0.3">
      <c r="A49" s="180" t="s">
        <v>50</v>
      </c>
      <c r="B49" s="13" t="s">
        <v>51</v>
      </c>
      <c r="C49" s="14">
        <v>4369</v>
      </c>
      <c r="D49" s="14">
        <v>4460</v>
      </c>
      <c r="E49" s="15">
        <v>-2.04035874439462E-2</v>
      </c>
    </row>
    <row r="50" spans="1:5" x14ac:dyDescent="0.3">
      <c r="A50" s="181"/>
      <c r="B50" s="13" t="s">
        <v>52</v>
      </c>
      <c r="C50" s="14">
        <v>391</v>
      </c>
      <c r="D50" s="14">
        <v>368</v>
      </c>
      <c r="E50" s="15">
        <v>6.25E-2</v>
      </c>
    </row>
    <row r="51" spans="1:5" x14ac:dyDescent="0.3">
      <c r="A51" s="181"/>
      <c r="B51" s="13" t="s">
        <v>53</v>
      </c>
      <c r="C51" s="14">
        <v>1151</v>
      </c>
      <c r="D51" s="14">
        <v>1223</v>
      </c>
      <c r="E51" s="15">
        <v>-5.8871627146361398E-2</v>
      </c>
    </row>
    <row r="52" spans="1:5" x14ac:dyDescent="0.3">
      <c r="A52" s="182"/>
      <c r="B52" s="13" t="s">
        <v>54</v>
      </c>
      <c r="C52" s="14">
        <v>103</v>
      </c>
      <c r="D52" s="14">
        <v>122</v>
      </c>
      <c r="E52" s="15">
        <v>-0.15573770491803299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80" t="s">
        <v>56</v>
      </c>
      <c r="B56" s="13" t="s">
        <v>49</v>
      </c>
      <c r="C56" s="14">
        <v>111</v>
      </c>
      <c r="D56" s="14">
        <v>103</v>
      </c>
      <c r="E56" s="15">
        <v>7.7669902912621394E-2</v>
      </c>
    </row>
    <row r="57" spans="1:5" x14ac:dyDescent="0.3">
      <c r="A57" s="181"/>
      <c r="B57" s="13" t="s">
        <v>48</v>
      </c>
      <c r="C57" s="18"/>
      <c r="D57" s="18"/>
      <c r="E57" s="15">
        <v>0</v>
      </c>
    </row>
    <row r="58" spans="1:5" x14ac:dyDescent="0.3">
      <c r="A58" s="181"/>
      <c r="B58" s="13" t="s">
        <v>14</v>
      </c>
      <c r="C58" s="14">
        <v>198</v>
      </c>
      <c r="D58" s="14">
        <v>172</v>
      </c>
      <c r="E58" s="15">
        <v>0.15116279069767399</v>
      </c>
    </row>
    <row r="59" spans="1:5" x14ac:dyDescent="0.3">
      <c r="A59" s="181"/>
      <c r="B59" s="13" t="s">
        <v>18</v>
      </c>
      <c r="C59" s="14">
        <v>188</v>
      </c>
      <c r="D59" s="14">
        <v>169</v>
      </c>
      <c r="E59" s="15">
        <v>0.112426035502958</v>
      </c>
    </row>
    <row r="60" spans="1:5" x14ac:dyDescent="0.3">
      <c r="A60" s="181"/>
      <c r="B60" s="13" t="s">
        <v>57</v>
      </c>
      <c r="C60" s="14">
        <v>52</v>
      </c>
      <c r="D60" s="14">
        <v>45</v>
      </c>
      <c r="E60" s="15">
        <v>0.155555555555556</v>
      </c>
    </row>
    <row r="61" spans="1:5" x14ac:dyDescent="0.3">
      <c r="A61" s="182"/>
      <c r="B61" s="13" t="s">
        <v>58</v>
      </c>
      <c r="C61" s="14">
        <v>4</v>
      </c>
      <c r="D61" s="14">
        <v>4</v>
      </c>
      <c r="E61" s="15">
        <v>0</v>
      </c>
    </row>
    <row r="62" spans="1:5" x14ac:dyDescent="0.3">
      <c r="A62" s="180" t="s">
        <v>59</v>
      </c>
      <c r="B62" s="13" t="s">
        <v>60</v>
      </c>
      <c r="C62" s="14">
        <v>106</v>
      </c>
      <c r="D62" s="14">
        <v>108</v>
      </c>
      <c r="E62" s="15">
        <v>-1.85185185185185E-2</v>
      </c>
    </row>
    <row r="63" spans="1:5" x14ac:dyDescent="0.3">
      <c r="A63" s="181"/>
      <c r="B63" s="13" t="s">
        <v>53</v>
      </c>
      <c r="C63" s="14">
        <v>1</v>
      </c>
      <c r="D63" s="14">
        <v>8</v>
      </c>
      <c r="E63" s="15">
        <v>-0.875</v>
      </c>
    </row>
    <row r="64" spans="1:5" x14ac:dyDescent="0.3">
      <c r="A64" s="182"/>
      <c r="B64" s="13" t="s">
        <v>61</v>
      </c>
      <c r="C64" s="14">
        <v>8</v>
      </c>
      <c r="D64" s="14">
        <v>8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8"/>
      <c r="D68" s="18"/>
      <c r="E68" s="15">
        <v>0</v>
      </c>
    </row>
    <row r="69" spans="1:5" x14ac:dyDescent="0.3">
      <c r="A69" s="12" t="s">
        <v>31</v>
      </c>
      <c r="B69" s="17"/>
      <c r="C69" s="18"/>
      <c r="D69" s="18"/>
      <c r="E69" s="15">
        <v>0</v>
      </c>
    </row>
    <row r="70" spans="1:5" x14ac:dyDescent="0.3">
      <c r="A70" s="12" t="s">
        <v>32</v>
      </c>
      <c r="B70" s="17"/>
      <c r="C70" s="14">
        <v>4</v>
      </c>
      <c r="D70" s="14">
        <v>2</v>
      </c>
      <c r="E70" s="15">
        <v>1</v>
      </c>
    </row>
    <row r="71" spans="1:5" x14ac:dyDescent="0.3">
      <c r="A71" s="12" t="s">
        <v>33</v>
      </c>
      <c r="B71" s="17"/>
      <c r="C71" s="14">
        <v>5</v>
      </c>
      <c r="D71" s="14">
        <v>2</v>
      </c>
      <c r="E71" s="15">
        <v>1.5</v>
      </c>
    </row>
    <row r="72" spans="1:5" x14ac:dyDescent="0.3">
      <c r="A72" s="12" t="s">
        <v>34</v>
      </c>
      <c r="B72" s="17"/>
      <c r="C72" s="18"/>
      <c r="D72" s="18"/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4"/>
      <c r="B76" s="13" t="s">
        <v>44</v>
      </c>
      <c r="C76" s="14">
        <v>24</v>
      </c>
      <c r="D76" s="14">
        <v>32</v>
      </c>
      <c r="E76" s="15">
        <v>-0.25</v>
      </c>
    </row>
    <row r="77" spans="1:5" x14ac:dyDescent="0.3">
      <c r="A77" s="185"/>
      <c r="B77" s="13" t="s">
        <v>53</v>
      </c>
      <c r="C77" s="14">
        <v>1</v>
      </c>
      <c r="D77" s="14">
        <v>10</v>
      </c>
      <c r="E77" s="15">
        <v>-0.9</v>
      </c>
    </row>
    <row r="78" spans="1:5" x14ac:dyDescent="0.3">
      <c r="A78" s="185"/>
      <c r="B78" s="13" t="s">
        <v>60</v>
      </c>
      <c r="C78" s="14">
        <v>19</v>
      </c>
      <c r="D78" s="14">
        <v>21</v>
      </c>
      <c r="E78" s="15">
        <v>-9.5238095238095205E-2</v>
      </c>
    </row>
    <row r="79" spans="1:5" x14ac:dyDescent="0.3">
      <c r="A79" s="185"/>
      <c r="B79" s="13" t="s">
        <v>64</v>
      </c>
      <c r="C79" s="14">
        <v>29</v>
      </c>
      <c r="D79" s="14">
        <v>21</v>
      </c>
      <c r="E79" s="15">
        <v>0.38095238095238099</v>
      </c>
    </row>
    <row r="80" spans="1:5" x14ac:dyDescent="0.3">
      <c r="A80" s="186"/>
      <c r="B80" s="13" t="s">
        <v>65</v>
      </c>
      <c r="C80" s="18"/>
      <c r="D80" s="18"/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80" t="s">
        <v>67</v>
      </c>
      <c r="B84" s="13" t="s">
        <v>68</v>
      </c>
      <c r="C84" s="14">
        <v>2271</v>
      </c>
      <c r="D84" s="14">
        <v>3028</v>
      </c>
      <c r="E84" s="15">
        <v>-0.25</v>
      </c>
    </row>
    <row r="85" spans="1:5" x14ac:dyDescent="0.3">
      <c r="A85" s="182"/>
      <c r="B85" s="13" t="s">
        <v>69</v>
      </c>
      <c r="C85" s="14">
        <v>659</v>
      </c>
      <c r="D85" s="14">
        <v>777</v>
      </c>
      <c r="E85" s="15">
        <v>-0.15186615186615199</v>
      </c>
    </row>
    <row r="86" spans="1:5" x14ac:dyDescent="0.3">
      <c r="A86" s="180" t="s">
        <v>70</v>
      </c>
      <c r="B86" s="13" t="s">
        <v>68</v>
      </c>
      <c r="C86" s="14">
        <v>5461</v>
      </c>
      <c r="D86" s="14">
        <v>5567</v>
      </c>
      <c r="E86" s="15">
        <v>-1.9040776001436999E-2</v>
      </c>
    </row>
    <row r="87" spans="1:5" x14ac:dyDescent="0.3">
      <c r="A87" s="182"/>
      <c r="B87" s="13" t="s">
        <v>69</v>
      </c>
      <c r="C87" s="14">
        <v>3525</v>
      </c>
      <c r="D87" s="14">
        <v>3557</v>
      </c>
      <c r="E87" s="15">
        <v>-8.9963452347483798E-3</v>
      </c>
    </row>
    <row r="88" spans="1:5" x14ac:dyDescent="0.3">
      <c r="A88" s="180" t="s">
        <v>71</v>
      </c>
      <c r="B88" s="13" t="s">
        <v>68</v>
      </c>
      <c r="C88" s="14">
        <v>586</v>
      </c>
      <c r="D88" s="14">
        <v>518</v>
      </c>
      <c r="E88" s="15">
        <v>0.13127413127413101</v>
      </c>
    </row>
    <row r="89" spans="1:5" x14ac:dyDescent="0.3">
      <c r="A89" s="182"/>
      <c r="B89" s="13" t="s">
        <v>69</v>
      </c>
      <c r="C89" s="14">
        <v>327</v>
      </c>
      <c r="D89" s="14">
        <v>332</v>
      </c>
      <c r="E89" s="15">
        <v>-1.5060240963855401E-2</v>
      </c>
    </row>
    <row r="90" spans="1:5" x14ac:dyDescent="0.3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3">
      <c r="A91" s="182"/>
      <c r="B91" s="13" t="s">
        <v>69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183" t="s">
        <v>73</v>
      </c>
      <c r="B93" s="183"/>
      <c r="C93" s="183"/>
      <c r="D93" s="183"/>
      <c r="E93" s="183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7"/>
      <c r="C95" s="14">
        <v>4315</v>
      </c>
      <c r="D95" s="14">
        <v>3881</v>
      </c>
      <c r="E95" s="15">
        <v>0.11182684875032201</v>
      </c>
    </row>
    <row r="96" spans="1:5" x14ac:dyDescent="0.3">
      <c r="A96" s="12" t="s">
        <v>74</v>
      </c>
      <c r="B96" s="17"/>
      <c r="C96" s="18"/>
      <c r="D96" s="18"/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184</v>
      </c>
      <c r="D100" s="14">
        <v>2005</v>
      </c>
      <c r="E100" s="15">
        <v>-0.90822942643391502</v>
      </c>
    </row>
    <row r="101" spans="1:5" x14ac:dyDescent="0.3">
      <c r="A101" s="12" t="s">
        <v>77</v>
      </c>
      <c r="B101" s="17"/>
      <c r="C101" s="14">
        <v>157</v>
      </c>
      <c r="D101" s="14">
        <v>1006</v>
      </c>
      <c r="E101" s="15">
        <v>-0.84393638170974095</v>
      </c>
    </row>
    <row r="102" spans="1:5" x14ac:dyDescent="0.3">
      <c r="A102" s="12" t="s">
        <v>74</v>
      </c>
      <c r="B102" s="17"/>
      <c r="C102" s="14">
        <v>2</v>
      </c>
      <c r="D102" s="14">
        <v>13</v>
      </c>
      <c r="E102" s="15">
        <v>-0.84615384615384603</v>
      </c>
    </row>
    <row r="103" spans="1:5" x14ac:dyDescent="0.3">
      <c r="A103" s="16"/>
    </row>
    <row r="104" spans="1:5" x14ac:dyDescent="0.3">
      <c r="A104" s="183" t="s">
        <v>78</v>
      </c>
      <c r="B104" s="183"/>
      <c r="C104" s="183"/>
      <c r="D104" s="183"/>
      <c r="E104" s="183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80" t="s">
        <v>76</v>
      </c>
      <c r="B106" s="13" t="s">
        <v>79</v>
      </c>
      <c r="C106" s="14">
        <v>2069</v>
      </c>
      <c r="D106" s="14">
        <v>2137</v>
      </c>
      <c r="E106" s="15">
        <v>-3.1820308844174097E-2</v>
      </c>
    </row>
    <row r="107" spans="1:5" x14ac:dyDescent="0.3">
      <c r="A107" s="181"/>
      <c r="B107" s="13" t="s">
        <v>80</v>
      </c>
      <c r="C107" s="14">
        <v>252</v>
      </c>
      <c r="D107" s="14">
        <v>298</v>
      </c>
      <c r="E107" s="15">
        <v>-0.15436241610738199</v>
      </c>
    </row>
    <row r="108" spans="1:5" x14ac:dyDescent="0.3">
      <c r="A108" s="182"/>
      <c r="B108" s="13" t="s">
        <v>81</v>
      </c>
      <c r="C108" s="14">
        <v>1701</v>
      </c>
      <c r="D108" s="14">
        <v>1652</v>
      </c>
      <c r="E108" s="15">
        <v>2.9661016949152502E-2</v>
      </c>
    </row>
    <row r="109" spans="1:5" x14ac:dyDescent="0.3">
      <c r="A109" s="180" t="s">
        <v>77</v>
      </c>
      <c r="B109" s="13" t="s">
        <v>82</v>
      </c>
      <c r="C109" s="14">
        <v>110</v>
      </c>
      <c r="D109" s="14">
        <v>110</v>
      </c>
      <c r="E109" s="15">
        <v>0</v>
      </c>
    </row>
    <row r="110" spans="1:5" x14ac:dyDescent="0.3">
      <c r="A110" s="182"/>
      <c r="B110" s="13" t="s">
        <v>81</v>
      </c>
      <c r="C110" s="14">
        <v>895</v>
      </c>
      <c r="D110" s="14">
        <v>1069</v>
      </c>
      <c r="E110" s="15">
        <v>-0.162768942937325</v>
      </c>
    </row>
    <row r="111" spans="1:5" x14ac:dyDescent="0.3">
      <c r="A111" s="12" t="s">
        <v>74</v>
      </c>
      <c r="B111" s="17"/>
      <c r="C111" s="14">
        <v>92</v>
      </c>
      <c r="D111" s="14">
        <v>82</v>
      </c>
      <c r="E111" s="15">
        <v>0.12195121951219499</v>
      </c>
    </row>
    <row r="112" spans="1:5" x14ac:dyDescent="0.3">
      <c r="A112" s="16"/>
    </row>
    <row r="113" spans="1:5" x14ac:dyDescent="0.3">
      <c r="A113" s="183" t="s">
        <v>83</v>
      </c>
      <c r="B113" s="183"/>
      <c r="C113" s="183"/>
      <c r="D113" s="183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80" t="s">
        <v>76</v>
      </c>
      <c r="B115" s="13" t="s">
        <v>79</v>
      </c>
      <c r="C115" s="14">
        <v>179</v>
      </c>
      <c r="D115" s="14">
        <v>185</v>
      </c>
      <c r="E115" s="15">
        <v>-3.24324324324324E-2</v>
      </c>
    </row>
    <row r="116" spans="1:5" x14ac:dyDescent="0.3">
      <c r="A116" s="181"/>
      <c r="B116" s="13" t="s">
        <v>80</v>
      </c>
      <c r="C116" s="14">
        <v>33</v>
      </c>
      <c r="D116" s="14">
        <v>44</v>
      </c>
      <c r="E116" s="15">
        <v>-0.25</v>
      </c>
    </row>
    <row r="117" spans="1:5" x14ac:dyDescent="0.3">
      <c r="A117" s="182"/>
      <c r="B117" s="13" t="s">
        <v>81</v>
      </c>
      <c r="C117" s="14">
        <v>205</v>
      </c>
      <c r="D117" s="14">
        <v>192</v>
      </c>
      <c r="E117" s="15">
        <v>6.7708333333333301E-2</v>
      </c>
    </row>
    <row r="118" spans="1:5" x14ac:dyDescent="0.3">
      <c r="A118" s="180" t="s">
        <v>77</v>
      </c>
      <c r="B118" s="13" t="s">
        <v>82</v>
      </c>
      <c r="C118" s="14">
        <v>3</v>
      </c>
      <c r="D118" s="14">
        <v>7</v>
      </c>
      <c r="E118" s="15">
        <v>-0.57142857142857095</v>
      </c>
    </row>
    <row r="119" spans="1:5" x14ac:dyDescent="0.3">
      <c r="A119" s="182"/>
      <c r="B119" s="13" t="s">
        <v>81</v>
      </c>
      <c r="C119" s="14">
        <v>42</v>
      </c>
      <c r="D119" s="14">
        <v>55</v>
      </c>
      <c r="E119" s="15">
        <v>-0.236363636363636</v>
      </c>
    </row>
    <row r="120" spans="1:5" x14ac:dyDescent="0.3">
      <c r="A120" s="12" t="s">
        <v>74</v>
      </c>
      <c r="B120" s="17"/>
      <c r="C120" s="14">
        <v>12</v>
      </c>
      <c r="D120" s="14">
        <v>6</v>
      </c>
      <c r="E120" s="15">
        <v>1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80" t="s">
        <v>85</v>
      </c>
      <c r="B124" s="13" t="s">
        <v>86</v>
      </c>
      <c r="C124" s="18"/>
      <c r="D124" s="18"/>
      <c r="E124" s="15">
        <v>0</v>
      </c>
    </row>
    <row r="125" spans="1:5" x14ac:dyDescent="0.3">
      <c r="A125" s="182"/>
      <c r="B125" s="13" t="s">
        <v>87</v>
      </c>
      <c r="C125" s="18"/>
      <c r="D125" s="18"/>
      <c r="E125" s="15">
        <v>0</v>
      </c>
    </row>
    <row r="126" spans="1:5" x14ac:dyDescent="0.3">
      <c r="A126" s="180" t="s">
        <v>88</v>
      </c>
      <c r="B126" s="13" t="s">
        <v>86</v>
      </c>
      <c r="C126" s="14">
        <v>896</v>
      </c>
      <c r="D126" s="14">
        <v>516</v>
      </c>
      <c r="E126" s="15">
        <v>0.73643410852713198</v>
      </c>
    </row>
    <row r="127" spans="1:5" x14ac:dyDescent="0.3">
      <c r="A127" s="182"/>
      <c r="B127" s="13" t="s">
        <v>87</v>
      </c>
      <c r="C127" s="14">
        <v>1603</v>
      </c>
      <c r="D127" s="14">
        <v>1290</v>
      </c>
      <c r="E127" s="15">
        <v>0.24263565891472899</v>
      </c>
    </row>
    <row r="128" spans="1:5" x14ac:dyDescent="0.3">
      <c r="A128" s="180" t="s">
        <v>89</v>
      </c>
      <c r="B128" s="13" t="s">
        <v>86</v>
      </c>
      <c r="C128" s="14">
        <v>12733</v>
      </c>
      <c r="D128" s="14">
        <v>12670</v>
      </c>
      <c r="E128" s="15">
        <v>4.9723756906077301E-3</v>
      </c>
    </row>
    <row r="129" spans="1:5" x14ac:dyDescent="0.3">
      <c r="A129" s="182"/>
      <c r="B129" s="13" t="s">
        <v>87</v>
      </c>
      <c r="C129" s="14">
        <v>21400</v>
      </c>
      <c r="D129" s="14">
        <v>20891</v>
      </c>
      <c r="E129" s="15">
        <v>2.4364558900962102E-2</v>
      </c>
    </row>
    <row r="130" spans="1:5" x14ac:dyDescent="0.3">
      <c r="A130" s="180" t="s">
        <v>90</v>
      </c>
      <c r="B130" s="13" t="s">
        <v>86</v>
      </c>
      <c r="C130" s="14">
        <v>325</v>
      </c>
      <c r="D130" s="14">
        <v>397</v>
      </c>
      <c r="E130" s="15">
        <v>-0.181360201511335</v>
      </c>
    </row>
    <row r="131" spans="1:5" x14ac:dyDescent="0.3">
      <c r="A131" s="182"/>
      <c r="B131" s="13" t="s">
        <v>87</v>
      </c>
      <c r="C131" s="14">
        <v>854</v>
      </c>
      <c r="D131" s="14">
        <v>2520</v>
      </c>
      <c r="E131" s="15">
        <v>-0.66111111111111098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80" t="s">
        <v>92</v>
      </c>
      <c r="B135" s="13" t="s">
        <v>93</v>
      </c>
      <c r="C135" s="14">
        <v>435</v>
      </c>
      <c r="D135" s="14">
        <v>461</v>
      </c>
      <c r="E135" s="15">
        <v>-5.6399132321041198E-2</v>
      </c>
    </row>
    <row r="136" spans="1:5" x14ac:dyDescent="0.3">
      <c r="A136" s="182"/>
      <c r="B136" s="13" t="s">
        <v>94</v>
      </c>
      <c r="C136" s="14">
        <v>14</v>
      </c>
      <c r="D136" s="14">
        <v>19</v>
      </c>
      <c r="E136" s="15">
        <v>-0.26315789473684198</v>
      </c>
    </row>
    <row r="137" spans="1:5" x14ac:dyDescent="0.3">
      <c r="A137" s="180" t="s">
        <v>95</v>
      </c>
      <c r="B137" s="13" t="s">
        <v>93</v>
      </c>
      <c r="C137" s="14">
        <v>13</v>
      </c>
      <c r="D137" s="14">
        <v>6</v>
      </c>
      <c r="E137" s="15">
        <v>1.1666666666666701</v>
      </c>
    </row>
    <row r="138" spans="1:5" x14ac:dyDescent="0.3">
      <c r="A138" s="182"/>
      <c r="B138" s="13" t="s">
        <v>94</v>
      </c>
      <c r="C138" s="18"/>
      <c r="D138" s="14">
        <v>0</v>
      </c>
      <c r="E138" s="15">
        <v>0</v>
      </c>
    </row>
    <row r="139" spans="1:5" x14ac:dyDescent="0.3">
      <c r="A139" s="180" t="s">
        <v>96</v>
      </c>
      <c r="B139" s="13" t="s">
        <v>93</v>
      </c>
      <c r="C139" s="14">
        <v>10</v>
      </c>
      <c r="D139" s="14">
        <v>7</v>
      </c>
      <c r="E139" s="15">
        <v>0.42857142857142799</v>
      </c>
    </row>
    <row r="140" spans="1:5" x14ac:dyDescent="0.3">
      <c r="A140" s="182"/>
      <c r="B140" s="13" t="s">
        <v>97</v>
      </c>
      <c r="C140" s="18"/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1410</v>
      </c>
      <c r="D144" s="14">
        <v>1626</v>
      </c>
      <c r="E144" s="15">
        <v>-0.132841328413284</v>
      </c>
    </row>
    <row r="145" spans="1:5" x14ac:dyDescent="0.3">
      <c r="A145" s="180" t="s">
        <v>100</v>
      </c>
      <c r="B145" s="13" t="s">
        <v>101</v>
      </c>
      <c r="C145" s="14">
        <v>9</v>
      </c>
      <c r="D145" s="14">
        <v>11</v>
      </c>
      <c r="E145" s="15">
        <v>-0.18181818181818199</v>
      </c>
    </row>
    <row r="146" spans="1:5" x14ac:dyDescent="0.3">
      <c r="A146" s="181"/>
      <c r="B146" s="13" t="s">
        <v>102</v>
      </c>
      <c r="C146" s="14">
        <v>937</v>
      </c>
      <c r="D146" s="14">
        <v>1214</v>
      </c>
      <c r="E146" s="15">
        <v>-0.22817133443163101</v>
      </c>
    </row>
    <row r="147" spans="1:5" x14ac:dyDescent="0.3">
      <c r="A147" s="181"/>
      <c r="B147" s="13" t="s">
        <v>103</v>
      </c>
      <c r="C147" s="14">
        <v>60</v>
      </c>
      <c r="D147" s="14">
        <v>55</v>
      </c>
      <c r="E147" s="15">
        <v>9.0909090909090898E-2</v>
      </c>
    </row>
    <row r="148" spans="1:5" x14ac:dyDescent="0.3">
      <c r="A148" s="181"/>
      <c r="B148" s="13" t="s">
        <v>104</v>
      </c>
      <c r="C148" s="14">
        <v>310</v>
      </c>
      <c r="D148" s="14">
        <v>239</v>
      </c>
      <c r="E148" s="15">
        <v>0.29707112970711302</v>
      </c>
    </row>
    <row r="149" spans="1:5" x14ac:dyDescent="0.3">
      <c r="A149" s="181"/>
      <c r="B149" s="13" t="s">
        <v>105</v>
      </c>
      <c r="C149" s="14">
        <v>88</v>
      </c>
      <c r="D149" s="14">
        <v>103</v>
      </c>
      <c r="E149" s="15">
        <v>-0.14563106796116501</v>
      </c>
    </row>
    <row r="150" spans="1:5" x14ac:dyDescent="0.3">
      <c r="A150" s="182"/>
      <c r="B150" s="13" t="s">
        <v>106</v>
      </c>
      <c r="C150" s="14">
        <v>6</v>
      </c>
      <c r="D150" s="14">
        <v>4</v>
      </c>
      <c r="E150" s="15">
        <v>0.5</v>
      </c>
    </row>
    <row r="151" spans="1:5" x14ac:dyDescent="0.3">
      <c r="A151" s="180" t="s">
        <v>107</v>
      </c>
      <c r="B151" s="13" t="s">
        <v>108</v>
      </c>
      <c r="C151" s="14">
        <v>376</v>
      </c>
      <c r="D151" s="14">
        <v>334</v>
      </c>
      <c r="E151" s="15">
        <v>0.125748502994012</v>
      </c>
    </row>
    <row r="152" spans="1:5" x14ac:dyDescent="0.3">
      <c r="A152" s="182"/>
      <c r="B152" s="13" t="s">
        <v>109</v>
      </c>
      <c r="C152" s="14">
        <v>1016</v>
      </c>
      <c r="D152" s="14">
        <v>1385</v>
      </c>
      <c r="E152" s="15">
        <v>-0.26642599277978302</v>
      </c>
    </row>
    <row r="153" spans="1:5" x14ac:dyDescent="0.3">
      <c r="A153" s="180" t="s">
        <v>110</v>
      </c>
      <c r="B153" s="13" t="s">
        <v>14</v>
      </c>
      <c r="C153" s="14">
        <v>445</v>
      </c>
      <c r="D153" s="14">
        <v>312</v>
      </c>
      <c r="E153" s="15">
        <v>0.42628205128205099</v>
      </c>
    </row>
    <row r="154" spans="1:5" x14ac:dyDescent="0.3">
      <c r="A154" s="182"/>
      <c r="B154" s="13" t="s">
        <v>18</v>
      </c>
      <c r="C154" s="14">
        <v>442</v>
      </c>
      <c r="D154" s="14">
        <v>445</v>
      </c>
      <c r="E154" s="15">
        <v>-6.7415730337078697E-3</v>
      </c>
    </row>
    <row r="155" spans="1:5" x14ac:dyDescent="0.3">
      <c r="A155" s="12" t="s">
        <v>111</v>
      </c>
      <c r="B155" s="17"/>
      <c r="C155" s="18"/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80" t="s">
        <v>113</v>
      </c>
      <c r="B159" s="13" t="s">
        <v>114</v>
      </c>
      <c r="C159" s="14">
        <v>2355</v>
      </c>
      <c r="D159" s="14">
        <v>2433</v>
      </c>
      <c r="E159" s="15">
        <v>-3.2059186189888997E-2</v>
      </c>
    </row>
    <row r="160" spans="1:5" x14ac:dyDescent="0.3">
      <c r="A160" s="181"/>
      <c r="B160" s="13" t="s">
        <v>115</v>
      </c>
      <c r="C160" s="14">
        <v>424</v>
      </c>
      <c r="D160" s="14">
        <v>391</v>
      </c>
      <c r="E160" s="15">
        <v>8.4398976982097196E-2</v>
      </c>
    </row>
    <row r="161" spans="1:5" x14ac:dyDescent="0.3">
      <c r="A161" s="181"/>
      <c r="B161" s="13" t="s">
        <v>116</v>
      </c>
      <c r="C161" s="14">
        <v>731</v>
      </c>
      <c r="D161" s="14">
        <v>789</v>
      </c>
      <c r="E161" s="15">
        <v>-7.3510773130545007E-2</v>
      </c>
    </row>
    <row r="162" spans="1:5" x14ac:dyDescent="0.3">
      <c r="A162" s="181"/>
      <c r="B162" s="13" t="s">
        <v>117</v>
      </c>
      <c r="C162" s="14">
        <v>122</v>
      </c>
      <c r="D162" s="14">
        <v>20</v>
      </c>
      <c r="E162" s="15">
        <v>5.0999999999999996</v>
      </c>
    </row>
    <row r="163" spans="1:5" x14ac:dyDescent="0.3">
      <c r="A163" s="181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81"/>
      <c r="B164" s="13" t="s">
        <v>119</v>
      </c>
      <c r="C164" s="14">
        <v>7</v>
      </c>
      <c r="D164" s="14">
        <v>10</v>
      </c>
      <c r="E164" s="15">
        <v>-0.3</v>
      </c>
    </row>
    <row r="165" spans="1:5" x14ac:dyDescent="0.3">
      <c r="A165" s="181"/>
      <c r="B165" s="13" t="s">
        <v>120</v>
      </c>
      <c r="C165" s="14">
        <v>861</v>
      </c>
      <c r="D165" s="14">
        <v>975</v>
      </c>
      <c r="E165" s="15">
        <v>-0.116923076923077</v>
      </c>
    </row>
    <row r="166" spans="1:5" x14ac:dyDescent="0.3">
      <c r="A166" s="181"/>
      <c r="B166" s="13" t="s">
        <v>121</v>
      </c>
      <c r="C166" s="14">
        <v>2</v>
      </c>
      <c r="D166" s="14">
        <v>2</v>
      </c>
      <c r="E166" s="15">
        <v>0</v>
      </c>
    </row>
    <row r="167" spans="1:5" x14ac:dyDescent="0.3">
      <c r="A167" s="181"/>
      <c r="B167" s="13" t="s">
        <v>122</v>
      </c>
      <c r="C167" s="14">
        <v>560</v>
      </c>
      <c r="D167" s="14">
        <v>509</v>
      </c>
      <c r="E167" s="15">
        <v>0.10019646365422399</v>
      </c>
    </row>
    <row r="168" spans="1:5" x14ac:dyDescent="0.3">
      <c r="A168" s="181"/>
      <c r="B168" s="13" t="s">
        <v>123</v>
      </c>
      <c r="C168" s="14">
        <v>1968</v>
      </c>
      <c r="D168" s="14">
        <v>1864</v>
      </c>
      <c r="E168" s="15">
        <v>5.5793991416309002E-2</v>
      </c>
    </row>
    <row r="169" spans="1:5" x14ac:dyDescent="0.3">
      <c r="A169" s="181"/>
      <c r="B169" s="13" t="s">
        <v>124</v>
      </c>
      <c r="C169" s="14">
        <v>52</v>
      </c>
      <c r="D169" s="14">
        <v>35</v>
      </c>
      <c r="E169" s="15">
        <v>0.48571428571428599</v>
      </c>
    </row>
    <row r="170" spans="1:5" x14ac:dyDescent="0.3">
      <c r="A170" s="181"/>
      <c r="B170" s="13" t="s">
        <v>125</v>
      </c>
      <c r="C170" s="14">
        <v>1406</v>
      </c>
      <c r="D170" s="14">
        <v>1130</v>
      </c>
      <c r="E170" s="15">
        <v>0.24424778761061899</v>
      </c>
    </row>
    <row r="171" spans="1:5" x14ac:dyDescent="0.3">
      <c r="A171" s="181"/>
      <c r="B171" s="13" t="s">
        <v>126</v>
      </c>
      <c r="C171" s="14">
        <v>3</v>
      </c>
      <c r="D171" s="14">
        <v>8</v>
      </c>
      <c r="E171" s="15">
        <v>-0.625</v>
      </c>
    </row>
    <row r="172" spans="1:5" x14ac:dyDescent="0.3">
      <c r="A172" s="181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3">
      <c r="A173" s="181"/>
      <c r="B173" s="13" t="s">
        <v>128</v>
      </c>
      <c r="C173" s="14">
        <v>43</v>
      </c>
      <c r="D173" s="14">
        <v>47</v>
      </c>
      <c r="E173" s="15">
        <v>-8.5106382978723402E-2</v>
      </c>
    </row>
    <row r="174" spans="1:5" x14ac:dyDescent="0.3">
      <c r="A174" s="181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81"/>
      <c r="B175" s="13" t="s">
        <v>130</v>
      </c>
      <c r="C175" s="14">
        <v>29</v>
      </c>
      <c r="D175" s="14">
        <v>36</v>
      </c>
      <c r="E175" s="15">
        <v>-0.194444444444444</v>
      </c>
    </row>
    <row r="176" spans="1:5" x14ac:dyDescent="0.3">
      <c r="A176" s="181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81"/>
      <c r="B177" s="13" t="s">
        <v>132</v>
      </c>
      <c r="C177" s="14">
        <v>1</v>
      </c>
      <c r="D177" s="18"/>
      <c r="E177" s="15">
        <v>0</v>
      </c>
    </row>
    <row r="178" spans="1:5" x14ac:dyDescent="0.3">
      <c r="A178" s="181"/>
      <c r="B178" s="13" t="s">
        <v>133</v>
      </c>
      <c r="C178" s="14">
        <v>13</v>
      </c>
      <c r="D178" s="18"/>
      <c r="E178" s="15">
        <v>0</v>
      </c>
    </row>
    <row r="179" spans="1:5" x14ac:dyDescent="0.3">
      <c r="A179" s="181"/>
      <c r="B179" s="13" t="s">
        <v>134</v>
      </c>
      <c r="C179" s="14">
        <v>1297</v>
      </c>
      <c r="D179" s="14">
        <v>1287</v>
      </c>
      <c r="E179" s="15">
        <v>7.77000777000777E-3</v>
      </c>
    </row>
    <row r="180" spans="1:5" x14ac:dyDescent="0.3">
      <c r="A180" s="181"/>
      <c r="B180" s="13" t="s">
        <v>135</v>
      </c>
      <c r="C180" s="14">
        <v>15</v>
      </c>
      <c r="D180" s="14">
        <v>38</v>
      </c>
      <c r="E180" s="15">
        <v>-0.60526315789473695</v>
      </c>
    </row>
    <row r="181" spans="1:5" x14ac:dyDescent="0.3">
      <c r="A181" s="181"/>
      <c r="B181" s="13" t="s">
        <v>136</v>
      </c>
      <c r="C181" s="14">
        <v>19</v>
      </c>
      <c r="D181" s="14">
        <v>25</v>
      </c>
      <c r="E181" s="15">
        <v>-0.24</v>
      </c>
    </row>
    <row r="182" spans="1:5" x14ac:dyDescent="0.3">
      <c r="A182" s="181"/>
      <c r="B182" s="13" t="s">
        <v>137</v>
      </c>
      <c r="C182" s="14">
        <v>0</v>
      </c>
      <c r="D182" s="14">
        <v>3</v>
      </c>
      <c r="E182" s="15">
        <v>-1</v>
      </c>
    </row>
    <row r="183" spans="1:5" x14ac:dyDescent="0.3">
      <c r="A183" s="181"/>
      <c r="B183" s="13" t="s">
        <v>138</v>
      </c>
      <c r="C183" s="14">
        <v>0</v>
      </c>
      <c r="D183" s="18"/>
      <c r="E183" s="15">
        <v>0</v>
      </c>
    </row>
    <row r="184" spans="1:5" x14ac:dyDescent="0.3">
      <c r="A184" s="181"/>
      <c r="B184" s="13" t="s">
        <v>139</v>
      </c>
      <c r="C184" s="14">
        <v>2</v>
      </c>
      <c r="D184" s="14">
        <v>3</v>
      </c>
      <c r="E184" s="15">
        <v>-0.33333333333333298</v>
      </c>
    </row>
    <row r="185" spans="1:5" x14ac:dyDescent="0.3">
      <c r="A185" s="181"/>
      <c r="B185" s="13" t="s">
        <v>140</v>
      </c>
      <c r="C185" s="14">
        <v>24</v>
      </c>
      <c r="D185" s="14">
        <v>17</v>
      </c>
      <c r="E185" s="15">
        <v>0.41176470588235298</v>
      </c>
    </row>
    <row r="186" spans="1:5" x14ac:dyDescent="0.3">
      <c r="A186" s="181"/>
      <c r="B186" s="13" t="s">
        <v>141</v>
      </c>
      <c r="C186" s="14">
        <v>18</v>
      </c>
      <c r="D186" s="14">
        <v>20</v>
      </c>
      <c r="E186" s="15">
        <v>-0.1</v>
      </c>
    </row>
    <row r="187" spans="1:5" x14ac:dyDescent="0.3">
      <c r="A187" s="181"/>
      <c r="B187" s="13" t="s">
        <v>142</v>
      </c>
      <c r="C187" s="14">
        <v>205</v>
      </c>
      <c r="D187" s="14">
        <v>241</v>
      </c>
      <c r="E187" s="15">
        <v>-0.14937759336099601</v>
      </c>
    </row>
    <row r="188" spans="1:5" x14ac:dyDescent="0.3">
      <c r="A188" s="181"/>
      <c r="B188" s="13" t="s">
        <v>143</v>
      </c>
      <c r="C188" s="14">
        <v>20</v>
      </c>
      <c r="D188" s="14">
        <v>61</v>
      </c>
      <c r="E188" s="15">
        <v>-0.67213114754098402</v>
      </c>
    </row>
    <row r="189" spans="1:5" x14ac:dyDescent="0.3">
      <c r="A189" s="181"/>
      <c r="B189" s="13" t="s">
        <v>144</v>
      </c>
      <c r="C189" s="14">
        <v>57</v>
      </c>
      <c r="D189" s="14">
        <v>76</v>
      </c>
      <c r="E189" s="15">
        <v>-0.25</v>
      </c>
    </row>
    <row r="190" spans="1:5" x14ac:dyDescent="0.3">
      <c r="A190" s="181"/>
      <c r="B190" s="13" t="s">
        <v>145</v>
      </c>
      <c r="C190" s="14">
        <v>42</v>
      </c>
      <c r="D190" s="14">
        <v>9</v>
      </c>
      <c r="E190" s="15">
        <v>3.6666666666666701</v>
      </c>
    </row>
    <row r="191" spans="1:5" x14ac:dyDescent="0.3">
      <c r="A191" s="181"/>
      <c r="B191" s="13" t="s">
        <v>146</v>
      </c>
      <c r="C191" s="14">
        <v>304</v>
      </c>
      <c r="D191" s="14">
        <v>305</v>
      </c>
      <c r="E191" s="15">
        <v>-3.27868852459016E-3</v>
      </c>
    </row>
    <row r="192" spans="1:5" x14ac:dyDescent="0.3">
      <c r="A192" s="181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81"/>
      <c r="B193" s="13" t="s">
        <v>148</v>
      </c>
      <c r="C193" s="14">
        <v>678</v>
      </c>
      <c r="D193" s="18"/>
      <c r="E193" s="15">
        <v>0</v>
      </c>
    </row>
    <row r="194" spans="1:5" x14ac:dyDescent="0.3">
      <c r="A194" s="181"/>
      <c r="B194" s="13" t="s">
        <v>149</v>
      </c>
      <c r="C194" s="14">
        <v>0</v>
      </c>
      <c r="D194" s="18"/>
      <c r="E194" s="15">
        <v>0</v>
      </c>
    </row>
    <row r="195" spans="1:5" x14ac:dyDescent="0.3">
      <c r="A195" s="181"/>
      <c r="B195" s="13" t="s">
        <v>150</v>
      </c>
      <c r="C195" s="14">
        <v>0</v>
      </c>
      <c r="D195" s="18"/>
      <c r="E195" s="15">
        <v>0</v>
      </c>
    </row>
    <row r="196" spans="1:5" x14ac:dyDescent="0.3">
      <c r="A196" s="181"/>
      <c r="B196" s="13" t="s">
        <v>151</v>
      </c>
      <c r="C196" s="14">
        <v>8</v>
      </c>
      <c r="D196" s="18"/>
      <c r="E196" s="15">
        <v>0</v>
      </c>
    </row>
    <row r="197" spans="1:5" x14ac:dyDescent="0.3">
      <c r="A197" s="181"/>
      <c r="B197" s="13" t="s">
        <v>152</v>
      </c>
      <c r="C197" s="14">
        <v>65</v>
      </c>
      <c r="D197" s="14">
        <v>161</v>
      </c>
      <c r="E197" s="15">
        <v>-0.59627329192546596</v>
      </c>
    </row>
    <row r="198" spans="1:5" x14ac:dyDescent="0.3">
      <c r="A198" s="181"/>
      <c r="B198" s="13" t="s">
        <v>153</v>
      </c>
      <c r="C198" s="14">
        <v>482</v>
      </c>
      <c r="D198" s="14">
        <v>443</v>
      </c>
      <c r="E198" s="15">
        <v>8.8036117381489795E-2</v>
      </c>
    </row>
    <row r="199" spans="1:5" x14ac:dyDescent="0.3">
      <c r="A199" s="181"/>
      <c r="B199" s="13" t="s">
        <v>154</v>
      </c>
      <c r="C199" s="14">
        <v>0</v>
      </c>
      <c r="D199" s="14">
        <v>1</v>
      </c>
      <c r="E199" s="15">
        <v>-1</v>
      </c>
    </row>
    <row r="200" spans="1:5" x14ac:dyDescent="0.3">
      <c r="A200" s="182"/>
      <c r="B200" s="13" t="s">
        <v>155</v>
      </c>
      <c r="C200" s="14">
        <v>0</v>
      </c>
      <c r="D200" s="18"/>
      <c r="E200" s="15">
        <v>0</v>
      </c>
    </row>
    <row r="201" spans="1:5" x14ac:dyDescent="0.3">
      <c r="A201" s="180" t="s">
        <v>156</v>
      </c>
      <c r="B201" s="13" t="s">
        <v>157</v>
      </c>
      <c r="C201" s="14">
        <v>2648</v>
      </c>
      <c r="D201" s="14">
        <v>2454</v>
      </c>
      <c r="E201" s="15">
        <v>7.9054604726976396E-2</v>
      </c>
    </row>
    <row r="202" spans="1:5" x14ac:dyDescent="0.3">
      <c r="A202" s="181"/>
      <c r="B202" s="13" t="s">
        <v>115</v>
      </c>
      <c r="C202" s="14">
        <v>470</v>
      </c>
      <c r="D202" s="14">
        <v>394</v>
      </c>
      <c r="E202" s="15">
        <v>0.19289340101522801</v>
      </c>
    </row>
    <row r="203" spans="1:5" x14ac:dyDescent="0.3">
      <c r="A203" s="181"/>
      <c r="B203" s="13" t="s">
        <v>158</v>
      </c>
      <c r="C203" s="14">
        <v>799</v>
      </c>
      <c r="D203" s="14">
        <v>3257</v>
      </c>
      <c r="E203" s="15">
        <v>-0.75468222290451303</v>
      </c>
    </row>
    <row r="204" spans="1:5" x14ac:dyDescent="0.3">
      <c r="A204" s="181"/>
      <c r="B204" s="13" t="s">
        <v>117</v>
      </c>
      <c r="C204" s="14">
        <v>162</v>
      </c>
      <c r="D204" s="14">
        <v>19</v>
      </c>
      <c r="E204" s="15">
        <v>7.5263157894736796</v>
      </c>
    </row>
    <row r="205" spans="1:5" x14ac:dyDescent="0.3">
      <c r="A205" s="181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81"/>
      <c r="B206" s="13" t="s">
        <v>119</v>
      </c>
      <c r="C206" s="14">
        <v>7</v>
      </c>
      <c r="D206" s="14">
        <v>10</v>
      </c>
      <c r="E206" s="15">
        <v>-0.3</v>
      </c>
    </row>
    <row r="207" spans="1:5" x14ac:dyDescent="0.3">
      <c r="A207" s="181"/>
      <c r="B207" s="13" t="s">
        <v>120</v>
      </c>
      <c r="C207" s="14">
        <v>868</v>
      </c>
      <c r="D207" s="14">
        <v>956</v>
      </c>
      <c r="E207" s="15">
        <v>-9.2050209205020897E-2</v>
      </c>
    </row>
    <row r="208" spans="1:5" x14ac:dyDescent="0.3">
      <c r="A208" s="181"/>
      <c r="B208" s="13" t="s">
        <v>159</v>
      </c>
      <c r="C208" s="14">
        <v>2</v>
      </c>
      <c r="D208" s="14">
        <v>2</v>
      </c>
      <c r="E208" s="15">
        <v>0</v>
      </c>
    </row>
    <row r="209" spans="1:5" x14ac:dyDescent="0.3">
      <c r="A209" s="181"/>
      <c r="B209" s="13" t="s">
        <v>122</v>
      </c>
      <c r="C209" s="14">
        <v>603</v>
      </c>
      <c r="D209" s="14">
        <v>510</v>
      </c>
      <c r="E209" s="15">
        <v>0.182352941176471</v>
      </c>
    </row>
    <row r="210" spans="1:5" x14ac:dyDescent="0.3">
      <c r="A210" s="181"/>
      <c r="B210" s="13" t="s">
        <v>160</v>
      </c>
      <c r="C210" s="14">
        <v>2276</v>
      </c>
      <c r="D210" s="14">
        <v>1878</v>
      </c>
      <c r="E210" s="15">
        <v>0.211927582534611</v>
      </c>
    </row>
    <row r="211" spans="1:5" x14ac:dyDescent="0.3">
      <c r="A211" s="181"/>
      <c r="B211" s="13" t="s">
        <v>124</v>
      </c>
      <c r="C211" s="14">
        <v>62</v>
      </c>
      <c r="D211" s="14">
        <v>32</v>
      </c>
      <c r="E211" s="15">
        <v>0.9375</v>
      </c>
    </row>
    <row r="212" spans="1:5" x14ac:dyDescent="0.3">
      <c r="A212" s="181"/>
      <c r="B212" s="13" t="s">
        <v>125</v>
      </c>
      <c r="C212" s="14">
        <v>1426</v>
      </c>
      <c r="D212" s="14">
        <v>1115</v>
      </c>
      <c r="E212" s="15">
        <v>0.278923766816143</v>
      </c>
    </row>
    <row r="213" spans="1:5" x14ac:dyDescent="0.3">
      <c r="A213" s="181"/>
      <c r="B213" s="13" t="s">
        <v>126</v>
      </c>
      <c r="C213" s="14">
        <v>5</v>
      </c>
      <c r="D213" s="14">
        <v>8</v>
      </c>
      <c r="E213" s="15">
        <v>-0.375</v>
      </c>
    </row>
    <row r="214" spans="1:5" x14ac:dyDescent="0.3">
      <c r="A214" s="181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3">
      <c r="A215" s="181"/>
      <c r="B215" s="13" t="s">
        <v>128</v>
      </c>
      <c r="C215" s="14">
        <v>49</v>
      </c>
      <c r="D215" s="14">
        <v>51</v>
      </c>
      <c r="E215" s="15">
        <v>-3.9215686274509803E-2</v>
      </c>
    </row>
    <row r="216" spans="1:5" x14ac:dyDescent="0.3">
      <c r="A216" s="181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81"/>
      <c r="B217" s="13" t="s">
        <v>130</v>
      </c>
      <c r="C217" s="14">
        <v>6</v>
      </c>
      <c r="D217" s="14">
        <v>6</v>
      </c>
      <c r="E217" s="15">
        <v>0</v>
      </c>
    </row>
    <row r="218" spans="1:5" x14ac:dyDescent="0.3">
      <c r="A218" s="181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81"/>
      <c r="B219" s="13" t="s">
        <v>132</v>
      </c>
      <c r="C219" s="14">
        <v>1</v>
      </c>
      <c r="D219" s="18"/>
      <c r="E219" s="15">
        <v>0</v>
      </c>
    </row>
    <row r="220" spans="1:5" x14ac:dyDescent="0.3">
      <c r="A220" s="181"/>
      <c r="B220" s="13" t="s">
        <v>133</v>
      </c>
      <c r="C220" s="14">
        <v>34</v>
      </c>
      <c r="D220" s="18"/>
      <c r="E220" s="15">
        <v>0</v>
      </c>
    </row>
    <row r="221" spans="1:5" x14ac:dyDescent="0.3">
      <c r="A221" s="181"/>
      <c r="B221" s="13" t="s">
        <v>134</v>
      </c>
      <c r="C221" s="14">
        <v>1359</v>
      </c>
      <c r="D221" s="14">
        <v>1290</v>
      </c>
      <c r="E221" s="15">
        <v>5.3488372093023297E-2</v>
      </c>
    </row>
    <row r="222" spans="1:5" x14ac:dyDescent="0.3">
      <c r="A222" s="181"/>
      <c r="B222" s="13" t="s">
        <v>161</v>
      </c>
      <c r="C222" s="14">
        <v>14</v>
      </c>
      <c r="D222" s="14">
        <v>38</v>
      </c>
      <c r="E222" s="15">
        <v>-0.63157894736842102</v>
      </c>
    </row>
    <row r="223" spans="1:5" x14ac:dyDescent="0.3">
      <c r="A223" s="181"/>
      <c r="B223" s="13" t="s">
        <v>136</v>
      </c>
      <c r="C223" s="14">
        <v>20</v>
      </c>
      <c r="D223" s="14">
        <v>24</v>
      </c>
      <c r="E223" s="15">
        <v>-0.16666666666666699</v>
      </c>
    </row>
    <row r="224" spans="1:5" x14ac:dyDescent="0.3">
      <c r="A224" s="181"/>
      <c r="B224" s="13" t="s">
        <v>137</v>
      </c>
      <c r="C224" s="14">
        <v>0</v>
      </c>
      <c r="D224" s="14">
        <v>3</v>
      </c>
      <c r="E224" s="15">
        <v>-1</v>
      </c>
    </row>
    <row r="225" spans="1:5" x14ac:dyDescent="0.3">
      <c r="A225" s="181"/>
      <c r="B225" s="13" t="s">
        <v>138</v>
      </c>
      <c r="C225" s="14">
        <v>0</v>
      </c>
      <c r="D225" s="18"/>
      <c r="E225" s="15">
        <v>0</v>
      </c>
    </row>
    <row r="226" spans="1:5" x14ac:dyDescent="0.3">
      <c r="A226" s="181"/>
      <c r="B226" s="13" t="s">
        <v>139</v>
      </c>
      <c r="C226" s="14">
        <v>2</v>
      </c>
      <c r="D226" s="14">
        <v>3</v>
      </c>
      <c r="E226" s="15">
        <v>-0.33333333333333298</v>
      </c>
    </row>
    <row r="227" spans="1:5" x14ac:dyDescent="0.3">
      <c r="A227" s="181"/>
      <c r="B227" s="13" t="s">
        <v>162</v>
      </c>
      <c r="C227" s="14">
        <v>24</v>
      </c>
      <c r="D227" s="14">
        <v>15</v>
      </c>
      <c r="E227" s="15">
        <v>0.6</v>
      </c>
    </row>
    <row r="228" spans="1:5" x14ac:dyDescent="0.3">
      <c r="A228" s="181"/>
      <c r="B228" s="13" t="s">
        <v>141</v>
      </c>
      <c r="C228" s="14">
        <v>18</v>
      </c>
      <c r="D228" s="14">
        <v>20</v>
      </c>
      <c r="E228" s="15">
        <v>-0.1</v>
      </c>
    </row>
    <row r="229" spans="1:5" x14ac:dyDescent="0.3">
      <c r="A229" s="181"/>
      <c r="B229" s="13" t="s">
        <v>142</v>
      </c>
      <c r="C229" s="14">
        <v>211</v>
      </c>
      <c r="D229" s="14">
        <v>242</v>
      </c>
      <c r="E229" s="15">
        <v>-0.128099173553719</v>
      </c>
    </row>
    <row r="230" spans="1:5" x14ac:dyDescent="0.3">
      <c r="A230" s="181"/>
      <c r="B230" s="13" t="s">
        <v>143</v>
      </c>
      <c r="C230" s="14">
        <v>19</v>
      </c>
      <c r="D230" s="14">
        <v>31</v>
      </c>
      <c r="E230" s="15">
        <v>-0.38709677419354799</v>
      </c>
    </row>
    <row r="231" spans="1:5" x14ac:dyDescent="0.3">
      <c r="A231" s="181"/>
      <c r="B231" s="13" t="s">
        <v>144</v>
      </c>
      <c r="C231" s="14">
        <v>62</v>
      </c>
      <c r="D231" s="14">
        <v>74</v>
      </c>
      <c r="E231" s="15">
        <v>-0.162162162162162</v>
      </c>
    </row>
    <row r="232" spans="1:5" x14ac:dyDescent="0.3">
      <c r="A232" s="181"/>
      <c r="B232" s="13" t="s">
        <v>145</v>
      </c>
      <c r="C232" s="14">
        <v>45</v>
      </c>
      <c r="D232" s="14">
        <v>9</v>
      </c>
      <c r="E232" s="15">
        <v>4</v>
      </c>
    </row>
    <row r="233" spans="1:5" x14ac:dyDescent="0.3">
      <c r="A233" s="181"/>
      <c r="B233" s="13" t="s">
        <v>146</v>
      </c>
      <c r="C233" s="14">
        <v>304</v>
      </c>
      <c r="D233" s="14">
        <v>294</v>
      </c>
      <c r="E233" s="15">
        <v>3.4013605442176902E-2</v>
      </c>
    </row>
    <row r="234" spans="1:5" x14ac:dyDescent="0.3">
      <c r="A234" s="181"/>
      <c r="B234" s="13" t="s">
        <v>147</v>
      </c>
      <c r="C234" s="14">
        <v>0</v>
      </c>
      <c r="D234" s="18"/>
      <c r="E234" s="15">
        <v>0</v>
      </c>
    </row>
    <row r="235" spans="1:5" x14ac:dyDescent="0.3">
      <c r="A235" s="181"/>
      <c r="B235" s="13" t="s">
        <v>148</v>
      </c>
      <c r="C235" s="14">
        <v>342</v>
      </c>
      <c r="D235" s="18"/>
      <c r="E235" s="15">
        <v>0</v>
      </c>
    </row>
    <row r="236" spans="1:5" x14ac:dyDescent="0.3">
      <c r="A236" s="181"/>
      <c r="B236" s="13" t="s">
        <v>149</v>
      </c>
      <c r="C236" s="14">
        <v>0</v>
      </c>
      <c r="D236" s="18"/>
      <c r="E236" s="15">
        <v>0</v>
      </c>
    </row>
    <row r="237" spans="1:5" x14ac:dyDescent="0.3">
      <c r="A237" s="181"/>
      <c r="B237" s="13" t="s">
        <v>150</v>
      </c>
      <c r="C237" s="14">
        <v>0</v>
      </c>
      <c r="D237" s="18"/>
      <c r="E237" s="15">
        <v>0</v>
      </c>
    </row>
    <row r="238" spans="1:5" x14ac:dyDescent="0.3">
      <c r="A238" s="181"/>
      <c r="B238" s="13" t="s">
        <v>151</v>
      </c>
      <c r="C238" s="14">
        <v>10</v>
      </c>
      <c r="D238" s="18"/>
      <c r="E238" s="15">
        <v>0</v>
      </c>
    </row>
    <row r="239" spans="1:5" x14ac:dyDescent="0.3">
      <c r="A239" s="181"/>
      <c r="B239" s="13" t="s">
        <v>152</v>
      </c>
      <c r="C239" s="14">
        <v>72</v>
      </c>
      <c r="D239" s="14">
        <v>158</v>
      </c>
      <c r="E239" s="15">
        <v>-0.544303797468354</v>
      </c>
    </row>
    <row r="240" spans="1:5" x14ac:dyDescent="0.3">
      <c r="A240" s="181"/>
      <c r="B240" s="13" t="s">
        <v>153</v>
      </c>
      <c r="C240" s="14">
        <v>477</v>
      </c>
      <c r="D240" s="14">
        <v>433</v>
      </c>
      <c r="E240" s="15">
        <v>0.10161662817552</v>
      </c>
    </row>
    <row r="241" spans="1:5" x14ac:dyDescent="0.3">
      <c r="A241" s="181"/>
      <c r="B241" s="13" t="s">
        <v>154</v>
      </c>
      <c r="C241" s="14">
        <v>0</v>
      </c>
      <c r="D241" s="14">
        <v>1</v>
      </c>
      <c r="E241" s="15">
        <v>-1</v>
      </c>
    </row>
    <row r="242" spans="1:5" x14ac:dyDescent="0.3">
      <c r="A242" s="182"/>
      <c r="B242" s="13" t="s">
        <v>155</v>
      </c>
      <c r="C242" s="14">
        <v>0</v>
      </c>
      <c r="D242" s="18"/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2</v>
      </c>
      <c r="D246" s="14">
        <v>881</v>
      </c>
      <c r="E246" s="15">
        <v>-0.99772985244040902</v>
      </c>
    </row>
    <row r="247" spans="1:5" x14ac:dyDescent="0.3">
      <c r="A247" s="12" t="s">
        <v>165</v>
      </c>
      <c r="B247" s="17"/>
      <c r="C247" s="14">
        <v>10</v>
      </c>
      <c r="D247" s="14">
        <v>187</v>
      </c>
      <c r="E247" s="15">
        <v>-0.946524064171123</v>
      </c>
    </row>
    <row r="248" spans="1:5" x14ac:dyDescent="0.3">
      <c r="A248" s="12" t="s">
        <v>166</v>
      </c>
      <c r="B248" s="17"/>
      <c r="C248" s="14">
        <v>27</v>
      </c>
      <c r="D248" s="14">
        <v>483</v>
      </c>
      <c r="E248" s="15">
        <v>-0.94409937888198803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136</v>
      </c>
      <c r="D252" s="14">
        <v>89</v>
      </c>
      <c r="E252" s="15">
        <v>0.52808988764044895</v>
      </c>
    </row>
    <row r="253" spans="1:5" x14ac:dyDescent="0.3">
      <c r="A253" s="180" t="s">
        <v>169</v>
      </c>
      <c r="B253" s="13" t="s">
        <v>170</v>
      </c>
      <c r="C253" s="14">
        <v>4</v>
      </c>
      <c r="D253" s="14">
        <v>8</v>
      </c>
      <c r="E253" s="15">
        <v>-0.5</v>
      </c>
    </row>
    <row r="254" spans="1:5" x14ac:dyDescent="0.3">
      <c r="A254" s="181"/>
      <c r="B254" s="13" t="s">
        <v>171</v>
      </c>
      <c r="C254" s="18"/>
      <c r="D254" s="18"/>
      <c r="E254" s="15">
        <v>0</v>
      </c>
    </row>
    <row r="255" spans="1:5" x14ac:dyDescent="0.3">
      <c r="A255" s="182"/>
      <c r="B255" s="13" t="s">
        <v>172</v>
      </c>
      <c r="C255" s="14">
        <v>2</v>
      </c>
      <c r="D255" s="14">
        <v>3</v>
      </c>
      <c r="E255" s="15">
        <v>-0.33333333333333298</v>
      </c>
    </row>
    <row r="256" spans="1:5" x14ac:dyDescent="0.3">
      <c r="A256" s="12" t="s">
        <v>173</v>
      </c>
      <c r="B256" s="17"/>
      <c r="C256" s="18"/>
      <c r="D256" s="14">
        <v>2</v>
      </c>
      <c r="E256" s="15">
        <v>0</v>
      </c>
    </row>
    <row r="257" spans="1:5" x14ac:dyDescent="0.3">
      <c r="A257" s="12" t="s">
        <v>174</v>
      </c>
      <c r="B257" s="17"/>
      <c r="C257" s="14">
        <v>178</v>
      </c>
      <c r="D257" s="14">
        <v>269</v>
      </c>
      <c r="E257" s="15">
        <v>-0.33828996282527901</v>
      </c>
    </row>
    <row r="258" spans="1:5" x14ac:dyDescent="0.3">
      <c r="A258" s="12" t="s">
        <v>106</v>
      </c>
      <c r="B258" s="17"/>
      <c r="C258" s="14">
        <v>482</v>
      </c>
      <c r="D258" s="14">
        <v>591</v>
      </c>
      <c r="E258" s="15">
        <v>-0.18443316412859601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98</v>
      </c>
      <c r="D262" s="14">
        <v>103</v>
      </c>
      <c r="E262" s="15">
        <v>-4.85436893203883E-2</v>
      </c>
    </row>
    <row r="263" spans="1:5" x14ac:dyDescent="0.3">
      <c r="A263" s="180" t="s">
        <v>64</v>
      </c>
      <c r="B263" s="13" t="s">
        <v>177</v>
      </c>
      <c r="C263" s="14">
        <v>258</v>
      </c>
      <c r="D263" s="14">
        <v>218</v>
      </c>
      <c r="E263" s="15">
        <v>0.18348623853210999</v>
      </c>
    </row>
    <row r="264" spans="1:5" x14ac:dyDescent="0.3">
      <c r="A264" s="182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178</v>
      </c>
      <c r="B265" s="17"/>
      <c r="C265" s="14">
        <v>1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2</v>
      </c>
      <c r="E267" s="15">
        <v>-1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80" t="s">
        <v>182</v>
      </c>
      <c r="B271" s="13" t="s">
        <v>183</v>
      </c>
      <c r="C271" s="14">
        <v>2</v>
      </c>
      <c r="D271" s="14">
        <v>1</v>
      </c>
      <c r="E271" s="15">
        <v>1</v>
      </c>
    </row>
    <row r="272" spans="1:5" x14ac:dyDescent="0.3">
      <c r="A272" s="182"/>
      <c r="B272" s="13" t="s">
        <v>184</v>
      </c>
      <c r="C272" s="14">
        <v>51</v>
      </c>
      <c r="D272" s="14">
        <v>68</v>
      </c>
      <c r="E272" s="15">
        <v>-0.25</v>
      </c>
    </row>
    <row r="273" spans="1:5" x14ac:dyDescent="0.3">
      <c r="A273" s="12" t="s">
        <v>185</v>
      </c>
      <c r="B273" s="17"/>
      <c r="C273" s="18"/>
      <c r="D273" s="18"/>
      <c r="E273" s="15">
        <v>0</v>
      </c>
    </row>
    <row r="274" spans="1:5" x14ac:dyDescent="0.3">
      <c r="A274" s="12" t="s">
        <v>186</v>
      </c>
      <c r="B274" s="17"/>
      <c r="C274" s="18"/>
      <c r="D274" s="18"/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8"/>
      <c r="D278" s="18"/>
      <c r="E278" s="15">
        <v>0</v>
      </c>
    </row>
    <row r="279" spans="1:5" x14ac:dyDescent="0.3">
      <c r="A279" s="12" t="s">
        <v>189</v>
      </c>
      <c r="B279" s="17"/>
      <c r="C279" s="18"/>
      <c r="D279" s="18"/>
      <c r="E279" s="15">
        <v>0</v>
      </c>
    </row>
    <row r="280" spans="1:5" x14ac:dyDescent="0.3">
      <c r="A280" s="12" t="s">
        <v>190</v>
      </c>
      <c r="B280" s="17"/>
      <c r="C280" s="18"/>
      <c r="D280" s="18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7" t="s">
        <v>193</v>
      </c>
      <c r="B283" s="13" t="s">
        <v>194</v>
      </c>
      <c r="C283" s="18"/>
      <c r="D283" s="18"/>
      <c r="E283" s="23"/>
    </row>
    <row r="284" spans="1:5" x14ac:dyDescent="0.3">
      <c r="A284" s="188"/>
      <c r="B284" s="13" t="s">
        <v>195</v>
      </c>
      <c r="C284" s="14">
        <v>801</v>
      </c>
      <c r="D284" s="14">
        <v>645</v>
      </c>
      <c r="E284" s="24">
        <v>0</v>
      </c>
    </row>
    <row r="285" spans="1:5" x14ac:dyDescent="0.3">
      <c r="A285" s="189"/>
      <c r="B285" s="13" t="s">
        <v>196</v>
      </c>
      <c r="C285" s="14">
        <v>11</v>
      </c>
      <c r="D285" s="14">
        <v>13</v>
      </c>
      <c r="E285" s="24">
        <v>0</v>
      </c>
    </row>
    <row r="286" spans="1:5" x14ac:dyDescent="0.3">
      <c r="A286" s="187" t="s">
        <v>197</v>
      </c>
      <c r="B286" s="13" t="s">
        <v>198</v>
      </c>
      <c r="C286" s="18"/>
      <c r="D286" s="18"/>
      <c r="E286" s="23"/>
    </row>
    <row r="287" spans="1:5" x14ac:dyDescent="0.3">
      <c r="A287" s="188"/>
      <c r="B287" s="13" t="s">
        <v>199</v>
      </c>
      <c r="C287" s="14">
        <v>3</v>
      </c>
      <c r="D287" s="14">
        <v>6</v>
      </c>
      <c r="E287" s="24">
        <v>1</v>
      </c>
    </row>
    <row r="288" spans="1:5" x14ac:dyDescent="0.3">
      <c r="A288" s="189"/>
      <c r="B288" s="13" t="s">
        <v>200</v>
      </c>
      <c r="C288" s="14">
        <v>1</v>
      </c>
      <c r="D288" s="14">
        <v>1</v>
      </c>
      <c r="E288" s="24">
        <v>0</v>
      </c>
    </row>
    <row r="289" spans="1:5" x14ac:dyDescent="0.3">
      <c r="A289" s="22" t="s">
        <v>201</v>
      </c>
      <c r="B289" s="13" t="s">
        <v>202</v>
      </c>
      <c r="C289" s="14">
        <v>267</v>
      </c>
      <c r="D289" s="14">
        <v>403</v>
      </c>
      <c r="E289" s="24">
        <v>6</v>
      </c>
    </row>
    <row r="290" spans="1:5" x14ac:dyDescent="0.3">
      <c r="A290" s="187" t="s">
        <v>203</v>
      </c>
      <c r="B290" s="13" t="s">
        <v>204</v>
      </c>
      <c r="C290" s="14">
        <v>100</v>
      </c>
      <c r="D290" s="14">
        <v>60</v>
      </c>
      <c r="E290" s="24">
        <v>4</v>
      </c>
    </row>
    <row r="291" spans="1:5" x14ac:dyDescent="0.3">
      <c r="A291" s="188"/>
      <c r="B291" s="13" t="s">
        <v>205</v>
      </c>
      <c r="C291" s="18"/>
      <c r="D291" s="18"/>
      <c r="E291" s="23"/>
    </row>
    <row r="292" spans="1:5" x14ac:dyDescent="0.3">
      <c r="A292" s="189"/>
      <c r="B292" s="13" t="s">
        <v>206</v>
      </c>
      <c r="C292" s="14">
        <v>27</v>
      </c>
      <c r="D292" s="14">
        <v>38</v>
      </c>
      <c r="E292" s="24">
        <v>0</v>
      </c>
    </row>
    <row r="293" spans="1:5" x14ac:dyDescent="0.3">
      <c r="A293" s="22" t="s">
        <v>207</v>
      </c>
      <c r="B293" s="13" t="s">
        <v>208</v>
      </c>
      <c r="C293" s="18"/>
      <c r="D293" s="18"/>
      <c r="E293" s="23"/>
    </row>
    <row r="294" spans="1:5" x14ac:dyDescent="0.3">
      <c r="A294" s="187" t="s">
        <v>209</v>
      </c>
      <c r="B294" s="13" t="s">
        <v>200</v>
      </c>
      <c r="C294" s="14">
        <v>4</v>
      </c>
      <c r="D294" s="14">
        <v>0</v>
      </c>
      <c r="E294" s="24">
        <v>0</v>
      </c>
    </row>
    <row r="295" spans="1:5" x14ac:dyDescent="0.3">
      <c r="A295" s="188"/>
      <c r="B295" s="13" t="s">
        <v>210</v>
      </c>
      <c r="C295" s="14">
        <v>34</v>
      </c>
      <c r="D295" s="14">
        <v>54</v>
      </c>
      <c r="E295" s="24">
        <v>12</v>
      </c>
    </row>
    <row r="296" spans="1:5" x14ac:dyDescent="0.3">
      <c r="A296" s="189"/>
      <c r="B296" s="13" t="s">
        <v>211</v>
      </c>
      <c r="C296" s="14">
        <v>9</v>
      </c>
      <c r="D296" s="14">
        <v>18</v>
      </c>
      <c r="E296" s="24">
        <v>1</v>
      </c>
    </row>
    <row r="297" spans="1:5" x14ac:dyDescent="0.3">
      <c r="A297" s="187" t="s">
        <v>212</v>
      </c>
      <c r="B297" s="13" t="s">
        <v>213</v>
      </c>
      <c r="C297" s="14">
        <v>19</v>
      </c>
      <c r="D297" s="14">
        <v>17</v>
      </c>
      <c r="E297" s="24">
        <v>4</v>
      </c>
    </row>
    <row r="298" spans="1:5" x14ac:dyDescent="0.3">
      <c r="A298" s="188"/>
      <c r="B298" s="13" t="s">
        <v>214</v>
      </c>
      <c r="C298" s="18"/>
      <c r="D298" s="18"/>
      <c r="E298" s="23"/>
    </row>
    <row r="299" spans="1:5" x14ac:dyDescent="0.3">
      <c r="A299" s="188"/>
      <c r="B299" s="13" t="s">
        <v>215</v>
      </c>
      <c r="C299" s="14">
        <v>759</v>
      </c>
      <c r="D299" s="14">
        <v>1108</v>
      </c>
      <c r="E299" s="24">
        <v>112</v>
      </c>
    </row>
    <row r="300" spans="1:5" x14ac:dyDescent="0.3">
      <c r="A300" s="188"/>
      <c r="B300" s="13" t="s">
        <v>216</v>
      </c>
      <c r="C300" s="14">
        <v>864</v>
      </c>
      <c r="D300" s="14">
        <v>910</v>
      </c>
      <c r="E300" s="24">
        <v>0</v>
      </c>
    </row>
    <row r="301" spans="1:5" x14ac:dyDescent="0.3">
      <c r="A301" s="188"/>
      <c r="B301" s="13" t="s">
        <v>217</v>
      </c>
      <c r="C301" s="14">
        <v>99</v>
      </c>
      <c r="D301" s="14">
        <v>68</v>
      </c>
      <c r="E301" s="24">
        <v>6</v>
      </c>
    </row>
    <row r="302" spans="1:5" x14ac:dyDescent="0.3">
      <c r="A302" s="188"/>
      <c r="B302" s="13" t="s">
        <v>218</v>
      </c>
      <c r="C302" s="14">
        <v>812</v>
      </c>
      <c r="D302" s="14">
        <v>1178</v>
      </c>
      <c r="E302" s="24">
        <v>139</v>
      </c>
    </row>
    <row r="303" spans="1:5" x14ac:dyDescent="0.3">
      <c r="A303" s="188"/>
      <c r="B303" s="13" t="s">
        <v>219</v>
      </c>
      <c r="C303" s="14">
        <v>196</v>
      </c>
      <c r="D303" s="14">
        <v>221</v>
      </c>
      <c r="E303" s="24">
        <v>0</v>
      </c>
    </row>
    <row r="304" spans="1:5" x14ac:dyDescent="0.3">
      <c r="A304" s="188"/>
      <c r="B304" s="13" t="s">
        <v>220</v>
      </c>
      <c r="C304" s="14">
        <v>2</v>
      </c>
      <c r="D304" s="14">
        <v>1</v>
      </c>
      <c r="E304" s="24">
        <v>0</v>
      </c>
    </row>
    <row r="305" spans="1:5" x14ac:dyDescent="0.3">
      <c r="A305" s="188"/>
      <c r="B305" s="13" t="s">
        <v>221</v>
      </c>
      <c r="C305" s="14">
        <v>677</v>
      </c>
      <c r="D305" s="14">
        <v>113</v>
      </c>
      <c r="E305" s="24">
        <v>140</v>
      </c>
    </row>
    <row r="306" spans="1:5" x14ac:dyDescent="0.3">
      <c r="A306" s="188"/>
      <c r="B306" s="13" t="s">
        <v>222</v>
      </c>
      <c r="C306" s="14">
        <v>0</v>
      </c>
      <c r="D306" s="14">
        <v>1</v>
      </c>
      <c r="E306" s="24">
        <v>0</v>
      </c>
    </row>
    <row r="307" spans="1:5" x14ac:dyDescent="0.3">
      <c r="A307" s="188"/>
      <c r="B307" s="13" t="s">
        <v>223</v>
      </c>
      <c r="C307" s="14">
        <v>1</v>
      </c>
      <c r="D307" s="14">
        <v>0</v>
      </c>
      <c r="E307" s="24">
        <v>0</v>
      </c>
    </row>
    <row r="308" spans="1:5" x14ac:dyDescent="0.3">
      <c r="A308" s="188"/>
      <c r="B308" s="13" t="s">
        <v>224</v>
      </c>
      <c r="C308" s="14">
        <v>937</v>
      </c>
      <c r="D308" s="14">
        <v>1101</v>
      </c>
      <c r="E308" s="24">
        <v>136</v>
      </c>
    </row>
    <row r="309" spans="1:5" x14ac:dyDescent="0.3">
      <c r="A309" s="188"/>
      <c r="B309" s="13" t="s">
        <v>225</v>
      </c>
      <c r="C309" s="14">
        <v>610</v>
      </c>
      <c r="D309" s="14">
        <v>669</v>
      </c>
      <c r="E309" s="24">
        <v>0</v>
      </c>
    </row>
    <row r="310" spans="1:5" x14ac:dyDescent="0.3">
      <c r="A310" s="188"/>
      <c r="B310" s="13" t="s">
        <v>226</v>
      </c>
      <c r="C310" s="14">
        <v>21</v>
      </c>
      <c r="D310" s="14">
        <v>25</v>
      </c>
      <c r="E310" s="24">
        <v>2</v>
      </c>
    </row>
    <row r="311" spans="1:5" x14ac:dyDescent="0.3">
      <c r="A311" s="189"/>
      <c r="B311" s="13" t="s">
        <v>227</v>
      </c>
      <c r="C311" s="14">
        <v>39</v>
      </c>
      <c r="D311" s="14">
        <v>45</v>
      </c>
      <c r="E311" s="24">
        <v>0</v>
      </c>
    </row>
    <row r="312" spans="1:5" x14ac:dyDescent="0.3">
      <c r="A312" s="187" t="s">
        <v>228</v>
      </c>
      <c r="B312" s="13" t="s">
        <v>229</v>
      </c>
      <c r="C312" s="14">
        <v>0</v>
      </c>
      <c r="D312" s="14">
        <v>1</v>
      </c>
      <c r="E312" s="24">
        <v>0</v>
      </c>
    </row>
    <row r="313" spans="1:5" x14ac:dyDescent="0.3">
      <c r="A313" s="188"/>
      <c r="B313" s="13" t="s">
        <v>230</v>
      </c>
      <c r="C313" s="14">
        <v>0</v>
      </c>
      <c r="D313" s="14">
        <v>4</v>
      </c>
      <c r="E313" s="24">
        <v>0</v>
      </c>
    </row>
    <row r="314" spans="1:5" x14ac:dyDescent="0.3">
      <c r="A314" s="188"/>
      <c r="B314" s="13" t="s">
        <v>231</v>
      </c>
      <c r="C314" s="18"/>
      <c r="D314" s="18"/>
      <c r="E314" s="23"/>
    </row>
    <row r="315" spans="1:5" x14ac:dyDescent="0.3">
      <c r="A315" s="188"/>
      <c r="B315" s="13" t="s">
        <v>232</v>
      </c>
      <c r="C315" s="18"/>
      <c r="D315" s="18"/>
      <c r="E315" s="23"/>
    </row>
    <row r="316" spans="1:5" x14ac:dyDescent="0.3">
      <c r="A316" s="188"/>
      <c r="B316" s="13" t="s">
        <v>233</v>
      </c>
      <c r="C316" s="14">
        <v>56</v>
      </c>
      <c r="D316" s="14">
        <v>99</v>
      </c>
      <c r="E316" s="24">
        <v>7</v>
      </c>
    </row>
    <row r="317" spans="1:5" x14ac:dyDescent="0.3">
      <c r="A317" s="188"/>
      <c r="B317" s="13" t="s">
        <v>234</v>
      </c>
      <c r="C317" s="18"/>
      <c r="D317" s="18"/>
      <c r="E317" s="23"/>
    </row>
    <row r="318" spans="1:5" x14ac:dyDescent="0.3">
      <c r="A318" s="188"/>
      <c r="B318" s="13" t="s">
        <v>235</v>
      </c>
      <c r="C318" s="18"/>
      <c r="D318" s="18"/>
      <c r="E318" s="23"/>
    </row>
    <row r="319" spans="1:5" x14ac:dyDescent="0.3">
      <c r="A319" s="188"/>
      <c r="B319" s="13" t="s">
        <v>236</v>
      </c>
      <c r="C319" s="14">
        <v>117</v>
      </c>
      <c r="D319" s="14">
        <v>136</v>
      </c>
      <c r="E319" s="24">
        <v>14</v>
      </c>
    </row>
    <row r="320" spans="1:5" x14ac:dyDescent="0.3">
      <c r="A320" s="188"/>
      <c r="B320" s="13" t="s">
        <v>237</v>
      </c>
      <c r="C320" s="14">
        <v>3</v>
      </c>
      <c r="D320" s="14">
        <v>6</v>
      </c>
      <c r="E320" s="24">
        <v>1</v>
      </c>
    </row>
    <row r="321" spans="1:5" x14ac:dyDescent="0.3">
      <c r="A321" s="188"/>
      <c r="B321" s="13" t="s">
        <v>238</v>
      </c>
      <c r="C321" s="14">
        <v>12</v>
      </c>
      <c r="D321" s="14">
        <v>11</v>
      </c>
      <c r="E321" s="24">
        <v>2</v>
      </c>
    </row>
    <row r="322" spans="1:5" x14ac:dyDescent="0.3">
      <c r="A322" s="188"/>
      <c r="B322" s="13" t="s">
        <v>239</v>
      </c>
      <c r="C322" s="14">
        <v>41</v>
      </c>
      <c r="D322" s="14">
        <v>51</v>
      </c>
      <c r="E322" s="24">
        <v>6</v>
      </c>
    </row>
    <row r="323" spans="1:5" x14ac:dyDescent="0.3">
      <c r="A323" s="188"/>
      <c r="B323" s="13" t="s">
        <v>240</v>
      </c>
      <c r="C323" s="14">
        <v>5</v>
      </c>
      <c r="D323" s="14">
        <v>4</v>
      </c>
      <c r="E323" s="24">
        <v>0</v>
      </c>
    </row>
    <row r="324" spans="1:5" x14ac:dyDescent="0.3">
      <c r="A324" s="188"/>
      <c r="B324" s="13" t="s">
        <v>241</v>
      </c>
      <c r="C324" s="18"/>
      <c r="D324" s="18"/>
      <c r="E324" s="23"/>
    </row>
    <row r="325" spans="1:5" x14ac:dyDescent="0.3">
      <c r="A325" s="188"/>
      <c r="B325" s="13" t="s">
        <v>242</v>
      </c>
      <c r="C325" s="14">
        <v>2</v>
      </c>
      <c r="D325" s="14">
        <v>2</v>
      </c>
      <c r="E325" s="24">
        <v>0</v>
      </c>
    </row>
    <row r="326" spans="1:5" x14ac:dyDescent="0.3">
      <c r="A326" s="188"/>
      <c r="B326" s="13" t="s">
        <v>243</v>
      </c>
      <c r="C326" s="18"/>
      <c r="D326" s="18"/>
      <c r="E326" s="23"/>
    </row>
    <row r="327" spans="1:5" x14ac:dyDescent="0.3">
      <c r="A327" s="188"/>
      <c r="B327" s="13" t="s">
        <v>244</v>
      </c>
      <c r="C327" s="18"/>
      <c r="D327" s="18"/>
      <c r="E327" s="23"/>
    </row>
    <row r="328" spans="1:5" x14ac:dyDescent="0.3">
      <c r="A328" s="188"/>
      <c r="B328" s="13" t="s">
        <v>245</v>
      </c>
      <c r="C328" s="18"/>
      <c r="D328" s="18"/>
      <c r="E328" s="23"/>
    </row>
    <row r="329" spans="1:5" x14ac:dyDescent="0.3">
      <c r="A329" s="188"/>
      <c r="B329" s="13" t="s">
        <v>246</v>
      </c>
      <c r="C329" s="14">
        <v>18</v>
      </c>
      <c r="D329" s="14">
        <v>16</v>
      </c>
      <c r="E329" s="24">
        <v>7</v>
      </c>
    </row>
    <row r="330" spans="1:5" x14ac:dyDescent="0.3">
      <c r="A330" s="188"/>
      <c r="B330" s="13" t="s">
        <v>247</v>
      </c>
      <c r="C330" s="14">
        <v>8</v>
      </c>
      <c r="D330" s="14">
        <v>13</v>
      </c>
      <c r="E330" s="24">
        <v>1</v>
      </c>
    </row>
    <row r="331" spans="1:5" x14ac:dyDescent="0.3">
      <c r="A331" s="188"/>
      <c r="B331" s="13" t="s">
        <v>248</v>
      </c>
      <c r="C331" s="14">
        <v>2</v>
      </c>
      <c r="D331" s="14">
        <v>8</v>
      </c>
      <c r="E331" s="24">
        <v>0</v>
      </c>
    </row>
    <row r="332" spans="1:5" x14ac:dyDescent="0.3">
      <c r="A332" s="188"/>
      <c r="B332" s="13" t="s">
        <v>249</v>
      </c>
      <c r="C332" s="18"/>
      <c r="D332" s="18"/>
      <c r="E332" s="23"/>
    </row>
    <row r="333" spans="1:5" x14ac:dyDescent="0.3">
      <c r="A333" s="188"/>
      <c r="B333" s="13" t="s">
        <v>250</v>
      </c>
      <c r="C333" s="14">
        <v>8</v>
      </c>
      <c r="D333" s="14">
        <v>7</v>
      </c>
      <c r="E333" s="24">
        <v>0</v>
      </c>
    </row>
    <row r="334" spans="1:5" x14ac:dyDescent="0.3">
      <c r="A334" s="188"/>
      <c r="B334" s="13" t="s">
        <v>251</v>
      </c>
      <c r="C334" s="18"/>
      <c r="D334" s="18"/>
      <c r="E334" s="23"/>
    </row>
    <row r="335" spans="1:5" x14ac:dyDescent="0.3">
      <c r="A335" s="188"/>
      <c r="B335" s="13" t="s">
        <v>252</v>
      </c>
      <c r="C335" s="14">
        <v>4</v>
      </c>
      <c r="D335" s="14">
        <v>9</v>
      </c>
      <c r="E335" s="24">
        <v>2</v>
      </c>
    </row>
    <row r="336" spans="1:5" x14ac:dyDescent="0.3">
      <c r="A336" s="188"/>
      <c r="B336" s="13" t="s">
        <v>253</v>
      </c>
      <c r="C336" s="14">
        <v>121</v>
      </c>
      <c r="D336" s="14">
        <v>109</v>
      </c>
      <c r="E336" s="24">
        <v>15</v>
      </c>
    </row>
    <row r="337" spans="1:5" x14ac:dyDescent="0.3">
      <c r="A337" s="188"/>
      <c r="B337" s="13" t="s">
        <v>254</v>
      </c>
      <c r="C337" s="18"/>
      <c r="D337" s="18"/>
      <c r="E337" s="23"/>
    </row>
    <row r="338" spans="1:5" x14ac:dyDescent="0.3">
      <c r="A338" s="188"/>
      <c r="B338" s="13" t="s">
        <v>255</v>
      </c>
      <c r="C338" s="14">
        <v>1</v>
      </c>
      <c r="D338" s="14">
        <v>3</v>
      </c>
      <c r="E338" s="24">
        <v>0</v>
      </c>
    </row>
    <row r="339" spans="1:5" x14ac:dyDescent="0.3">
      <c r="A339" s="188"/>
      <c r="B339" s="13" t="s">
        <v>256</v>
      </c>
      <c r="C339" s="18"/>
      <c r="D339" s="18"/>
      <c r="E339" s="23"/>
    </row>
    <row r="340" spans="1:5" x14ac:dyDescent="0.3">
      <c r="A340" s="188"/>
      <c r="B340" s="13" t="s">
        <v>257</v>
      </c>
      <c r="C340" s="14">
        <v>1</v>
      </c>
      <c r="D340" s="14">
        <v>1</v>
      </c>
      <c r="E340" s="24">
        <v>1</v>
      </c>
    </row>
    <row r="341" spans="1:5" x14ac:dyDescent="0.3">
      <c r="A341" s="188"/>
      <c r="B341" s="13" t="s">
        <v>258</v>
      </c>
      <c r="C341" s="18"/>
      <c r="D341" s="18"/>
      <c r="E341" s="23"/>
    </row>
    <row r="342" spans="1:5" x14ac:dyDescent="0.3">
      <c r="A342" s="188"/>
      <c r="B342" s="13" t="s">
        <v>259</v>
      </c>
      <c r="C342" s="18"/>
      <c r="D342" s="18"/>
      <c r="E342" s="23"/>
    </row>
    <row r="343" spans="1:5" x14ac:dyDescent="0.3">
      <c r="A343" s="188"/>
      <c r="B343" s="13" t="s">
        <v>260</v>
      </c>
      <c r="C343" s="18"/>
      <c r="D343" s="18"/>
      <c r="E343" s="23"/>
    </row>
    <row r="344" spans="1:5" x14ac:dyDescent="0.3">
      <c r="A344" s="189"/>
      <c r="B344" s="13" t="s">
        <v>261</v>
      </c>
      <c r="C344" s="14">
        <v>5</v>
      </c>
      <c r="D344" s="14">
        <v>11</v>
      </c>
      <c r="E344" s="24">
        <v>1</v>
      </c>
    </row>
    <row r="345" spans="1:5" x14ac:dyDescent="0.3">
      <c r="A345" s="187" t="s">
        <v>262</v>
      </c>
      <c r="B345" s="13" t="s">
        <v>263</v>
      </c>
      <c r="C345" s="18"/>
      <c r="D345" s="18"/>
      <c r="E345" s="23"/>
    </row>
    <row r="346" spans="1:5" x14ac:dyDescent="0.3">
      <c r="A346" s="188"/>
      <c r="B346" s="13" t="s">
        <v>264</v>
      </c>
      <c r="C346" s="14">
        <v>3</v>
      </c>
      <c r="D346" s="14">
        <v>3</v>
      </c>
      <c r="E346" s="24">
        <v>0</v>
      </c>
    </row>
    <row r="347" spans="1:5" x14ac:dyDescent="0.3">
      <c r="A347" s="188"/>
      <c r="B347" s="13" t="s">
        <v>265</v>
      </c>
      <c r="C347" s="14">
        <v>2</v>
      </c>
      <c r="D347" s="14">
        <v>3</v>
      </c>
      <c r="E347" s="24">
        <v>0</v>
      </c>
    </row>
    <row r="348" spans="1:5" x14ac:dyDescent="0.3">
      <c r="A348" s="188"/>
      <c r="B348" s="13" t="s">
        <v>266</v>
      </c>
      <c r="C348" s="18"/>
      <c r="D348" s="18"/>
      <c r="E348" s="23"/>
    </row>
    <row r="349" spans="1:5" x14ac:dyDescent="0.3">
      <c r="A349" s="188"/>
      <c r="B349" s="13" t="s">
        <v>267</v>
      </c>
      <c r="C349" s="18"/>
      <c r="D349" s="18"/>
      <c r="E349" s="23"/>
    </row>
    <row r="350" spans="1:5" x14ac:dyDescent="0.3">
      <c r="A350" s="188"/>
      <c r="B350" s="13" t="s">
        <v>268</v>
      </c>
      <c r="C350" s="14">
        <v>5</v>
      </c>
      <c r="D350" s="14">
        <v>4</v>
      </c>
      <c r="E350" s="24">
        <v>0</v>
      </c>
    </row>
    <row r="351" spans="1:5" x14ac:dyDescent="0.3">
      <c r="A351" s="188"/>
      <c r="B351" s="13" t="s">
        <v>269</v>
      </c>
      <c r="C351" s="18"/>
      <c r="D351" s="18"/>
      <c r="E351" s="23"/>
    </row>
    <row r="352" spans="1:5" x14ac:dyDescent="0.3">
      <c r="A352" s="188"/>
      <c r="B352" s="13" t="s">
        <v>270</v>
      </c>
      <c r="C352" s="18"/>
      <c r="D352" s="18"/>
      <c r="E352" s="23"/>
    </row>
    <row r="353" spans="1:5" x14ac:dyDescent="0.3">
      <c r="A353" s="188"/>
      <c r="B353" s="13" t="s">
        <v>271</v>
      </c>
      <c r="C353" s="14">
        <v>2</v>
      </c>
      <c r="D353" s="14">
        <v>3</v>
      </c>
      <c r="E353" s="24">
        <v>0</v>
      </c>
    </row>
    <row r="354" spans="1:5" x14ac:dyDescent="0.3">
      <c r="A354" s="188"/>
      <c r="B354" s="13" t="s">
        <v>272</v>
      </c>
      <c r="C354" s="18"/>
      <c r="D354" s="18"/>
      <c r="E354" s="23"/>
    </row>
    <row r="355" spans="1:5" x14ac:dyDescent="0.3">
      <c r="A355" s="189"/>
      <c r="B355" s="13" t="s">
        <v>273</v>
      </c>
      <c r="C355" s="18"/>
      <c r="D355" s="18"/>
      <c r="E355" s="23"/>
    </row>
    <row r="356" spans="1:5" x14ac:dyDescent="0.3">
      <c r="A356" s="187" t="s">
        <v>274</v>
      </c>
      <c r="B356" s="13" t="s">
        <v>275</v>
      </c>
      <c r="C356" s="14">
        <v>36</v>
      </c>
      <c r="D356" s="14">
        <v>46</v>
      </c>
      <c r="E356" s="24">
        <v>5</v>
      </c>
    </row>
    <row r="357" spans="1:5" x14ac:dyDescent="0.3">
      <c r="A357" s="188"/>
      <c r="B357" s="13" t="s">
        <v>276</v>
      </c>
      <c r="C357" s="14">
        <v>3</v>
      </c>
      <c r="D357" s="14">
        <v>0</v>
      </c>
      <c r="E357" s="24">
        <v>0</v>
      </c>
    </row>
    <row r="358" spans="1:5" x14ac:dyDescent="0.3">
      <c r="A358" s="188"/>
      <c r="B358" s="13" t="s">
        <v>277</v>
      </c>
      <c r="C358" s="18"/>
      <c r="D358" s="18"/>
      <c r="E358" s="23"/>
    </row>
    <row r="359" spans="1:5" x14ac:dyDescent="0.3">
      <c r="A359" s="188"/>
      <c r="B359" s="13" t="s">
        <v>278</v>
      </c>
      <c r="C359" s="14">
        <v>10</v>
      </c>
      <c r="D359" s="14">
        <v>15</v>
      </c>
      <c r="E359" s="24">
        <v>0</v>
      </c>
    </row>
    <row r="360" spans="1:5" x14ac:dyDescent="0.3">
      <c r="A360" s="188"/>
      <c r="B360" s="13" t="s">
        <v>279</v>
      </c>
      <c r="C360" s="14">
        <v>3</v>
      </c>
      <c r="D360" s="14">
        <v>1</v>
      </c>
      <c r="E360" s="24">
        <v>0</v>
      </c>
    </row>
    <row r="361" spans="1:5" x14ac:dyDescent="0.3">
      <c r="A361" s="188"/>
      <c r="B361" s="13" t="s">
        <v>280</v>
      </c>
      <c r="C361" s="18"/>
      <c r="D361" s="18"/>
      <c r="E361" s="23"/>
    </row>
    <row r="362" spans="1:5" x14ac:dyDescent="0.3">
      <c r="A362" s="188"/>
      <c r="B362" s="13" t="s">
        <v>281</v>
      </c>
      <c r="C362" s="18"/>
      <c r="D362" s="18"/>
      <c r="E362" s="23"/>
    </row>
    <row r="363" spans="1:5" x14ac:dyDescent="0.3">
      <c r="A363" s="188"/>
      <c r="B363" s="13" t="s">
        <v>282</v>
      </c>
      <c r="C363" s="18"/>
      <c r="D363" s="18"/>
      <c r="E363" s="23"/>
    </row>
    <row r="364" spans="1:5" x14ac:dyDescent="0.3">
      <c r="A364" s="189"/>
      <c r="B364" s="13" t="s">
        <v>283</v>
      </c>
      <c r="C364" s="18"/>
      <c r="D364" s="18"/>
      <c r="E364" s="23"/>
    </row>
    <row r="365" spans="1:5" x14ac:dyDescent="0.3">
      <c r="A365" s="187" t="s">
        <v>284</v>
      </c>
      <c r="B365" s="13" t="s">
        <v>285</v>
      </c>
      <c r="C365" s="18"/>
      <c r="D365" s="18"/>
      <c r="E365" s="23"/>
    </row>
    <row r="366" spans="1:5" x14ac:dyDescent="0.3">
      <c r="A366" s="188"/>
      <c r="B366" s="13" t="s">
        <v>286</v>
      </c>
      <c r="C366" s="14">
        <v>5</v>
      </c>
      <c r="D366" s="14">
        <v>2</v>
      </c>
      <c r="E366" s="24">
        <v>0</v>
      </c>
    </row>
    <row r="367" spans="1:5" x14ac:dyDescent="0.3">
      <c r="A367" s="188"/>
      <c r="B367" s="13" t="s">
        <v>287</v>
      </c>
      <c r="C367" s="18"/>
      <c r="D367" s="18"/>
      <c r="E367" s="23"/>
    </row>
    <row r="368" spans="1:5" x14ac:dyDescent="0.3">
      <c r="A368" s="188"/>
      <c r="B368" s="13" t="s">
        <v>288</v>
      </c>
      <c r="C368" s="14">
        <v>10</v>
      </c>
      <c r="D368" s="14">
        <v>5</v>
      </c>
      <c r="E368" s="24">
        <v>0</v>
      </c>
    </row>
    <row r="369" spans="1:5" x14ac:dyDescent="0.3">
      <c r="A369" s="188"/>
      <c r="B369" s="13" t="s">
        <v>204</v>
      </c>
      <c r="C369" s="18"/>
      <c r="D369" s="18"/>
      <c r="E369" s="23"/>
    </row>
    <row r="370" spans="1:5" x14ac:dyDescent="0.3">
      <c r="A370" s="188"/>
      <c r="B370" s="13" t="s">
        <v>289</v>
      </c>
      <c r="C370" s="18"/>
      <c r="D370" s="18"/>
      <c r="E370" s="23"/>
    </row>
    <row r="371" spans="1:5" x14ac:dyDescent="0.3">
      <c r="A371" s="188"/>
      <c r="B371" s="13" t="s">
        <v>290</v>
      </c>
      <c r="C371" s="18"/>
      <c r="D371" s="18"/>
      <c r="E371" s="23"/>
    </row>
    <row r="372" spans="1:5" x14ac:dyDescent="0.3">
      <c r="A372" s="188"/>
      <c r="B372" s="13" t="s">
        <v>291</v>
      </c>
      <c r="C372" s="14">
        <v>27</v>
      </c>
      <c r="D372" s="14">
        <v>20</v>
      </c>
      <c r="E372" s="24">
        <v>0</v>
      </c>
    </row>
    <row r="373" spans="1:5" x14ac:dyDescent="0.3">
      <c r="A373" s="188"/>
      <c r="B373" s="13" t="s">
        <v>292</v>
      </c>
      <c r="C373" s="14">
        <v>45</v>
      </c>
      <c r="D373" s="14">
        <v>64</v>
      </c>
      <c r="E373" s="24">
        <v>4</v>
      </c>
    </row>
    <row r="374" spans="1:5" x14ac:dyDescent="0.3">
      <c r="A374" s="188"/>
      <c r="B374" s="13" t="s">
        <v>293</v>
      </c>
      <c r="C374" s="18"/>
      <c r="D374" s="18"/>
      <c r="E374" s="23"/>
    </row>
    <row r="375" spans="1:5" x14ac:dyDescent="0.3">
      <c r="A375" s="188"/>
      <c r="B375" s="13" t="s">
        <v>294</v>
      </c>
      <c r="C375" s="18"/>
      <c r="D375" s="18"/>
      <c r="E375" s="23"/>
    </row>
    <row r="376" spans="1:5" x14ac:dyDescent="0.3">
      <c r="A376" s="188"/>
      <c r="B376" s="13" t="s">
        <v>295</v>
      </c>
      <c r="C376" s="18"/>
      <c r="D376" s="18"/>
      <c r="E376" s="23"/>
    </row>
    <row r="377" spans="1:5" x14ac:dyDescent="0.3">
      <c r="A377" s="189"/>
      <c r="B377" s="13" t="s">
        <v>296</v>
      </c>
      <c r="C377" s="14">
        <v>1</v>
      </c>
      <c r="D377" s="14">
        <v>1</v>
      </c>
      <c r="E377" s="24">
        <v>0</v>
      </c>
    </row>
  </sheetData>
  <sheetProtection algorithmName="SHA-512" hashValue="odNmwylVoj/8ADYs45twFOqVRZ+Ayew2NAqWvQ/05DmS3zU71vX0dPPSP1UHL8yzf1+fPjZe9NAMr1A/xfVJqQ==" saltValue="SSkhwC/p8yah+hV5PvvkP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3091-18EF-40DA-9274-3D5E68BBF6A0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2794</v>
      </c>
      <c r="F4" s="162" t="s">
        <v>1812</v>
      </c>
      <c r="G4" s="164">
        <f>DatosViolenciaGénero!E82</f>
        <v>364</v>
      </c>
      <c r="H4" s="165"/>
    </row>
    <row r="5" spans="1:30" x14ac:dyDescent="0.25">
      <c r="C5" s="162" t="s">
        <v>35</v>
      </c>
      <c r="D5" s="163">
        <f>DatosViolenciaGénero!C5</f>
        <v>2752</v>
      </c>
      <c r="F5" s="162" t="s">
        <v>1813</v>
      </c>
      <c r="G5" s="164">
        <f>DatosViolenciaGénero!F82</f>
        <v>819</v>
      </c>
      <c r="H5" s="165"/>
    </row>
    <row r="6" spans="1:30" ht="26.4" x14ac:dyDescent="0.25">
      <c r="C6" s="162" t="s">
        <v>1814</v>
      </c>
      <c r="D6" s="173">
        <f>DatosViolenciaGénero!C8</f>
        <v>456</v>
      </c>
    </row>
    <row r="7" spans="1:30" x14ac:dyDescent="0.25">
      <c r="C7" s="162" t="s">
        <v>55</v>
      </c>
      <c r="D7" s="173">
        <f>DatosViolenciaGénero!C9</f>
        <v>20</v>
      </c>
    </row>
    <row r="8" spans="1:30" x14ac:dyDescent="0.25">
      <c r="C8" s="162" t="s">
        <v>1818</v>
      </c>
      <c r="D8" s="163">
        <f>DatosViolenciaGénero!C11</f>
        <v>4</v>
      </c>
    </row>
    <row r="9" spans="1:30" x14ac:dyDescent="0.25">
      <c r="C9" s="162" t="s">
        <v>1819</v>
      </c>
      <c r="D9" s="163">
        <f>DatosViolenciaGénero!C12</f>
        <v>8</v>
      </c>
    </row>
    <row r="10" spans="1:30" x14ac:dyDescent="0.25">
      <c r="C10" s="162" t="s">
        <v>1811</v>
      </c>
      <c r="D10" s="173">
        <f>DatosViolenciaGénero!C6</f>
        <v>815</v>
      </c>
    </row>
    <row r="11" spans="1:30" x14ac:dyDescent="0.25">
      <c r="C11" s="162" t="s">
        <v>1815</v>
      </c>
      <c r="D11" s="173">
        <f>DatosViolenciaGénero!C10</f>
        <v>13</v>
      </c>
    </row>
    <row r="20" spans="3:32" x14ac:dyDescent="0.25">
      <c r="C20" s="168"/>
      <c r="D20" s="168"/>
    </row>
    <row r="21" spans="3:32" x14ac:dyDescent="0.25">
      <c r="C21" s="169"/>
      <c r="D21" s="169"/>
    </row>
    <row r="22" spans="3:32" s="168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6N4Rj66HPUFqt1k0w57BavXMyXYBZKW/5bNOC0v90ubfKIOlDxGPfSVlqeunFd7pOijUKd4Nep/tPr8A9YrH9w==" saltValue="W9KPo3lXUrrzZ7nBG0QXu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39E2-1734-4F5C-8125-D57F16FBEC32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CPqd5NKiEDN1RsNN0Oxj/GN/8Ec0WHWrwieGtnW4MEDlTntORsYs9S6a7p1xY+JY6wVIHiVhO32uzJgczprQqw==" saltValue="SD/Gr0sQylFCPo1NLICTc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52B1-3A95-4CC2-9BA5-F4F704E480C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GrMoDbYd9tgWVjG+hnJALyy1g++ZRot01MdAlwBN49e4sOINXtuxA0fbaf7cAoJt/84BxsPyOwYO6E5KiGueWw==" saltValue="VFCME1OLZ9wXespVYkMgM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15A3-D917-4F87-B7CC-EC4BB5C84466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5">
      <c r="M6" s="178">
        <f>DatosMedioAmbiente!C53</f>
        <v>0</v>
      </c>
      <c r="N6" s="178">
        <f>DatosMedioAmbiente!C55</f>
        <v>30</v>
      </c>
      <c r="O6" s="178">
        <f>DatosMedioAmbiente!C57</f>
        <v>0</v>
      </c>
      <c r="P6" s="178">
        <f>DatosMedioAmbiente!C59</f>
        <v>8</v>
      </c>
      <c r="Q6" s="178">
        <f>DatosMedioAmbiente!C61</f>
        <v>0</v>
      </c>
      <c r="R6" s="178">
        <f>DatosMedioAmbiente!C63</f>
        <v>9</v>
      </c>
      <c r="S6" s="176"/>
      <c r="U6" s="179">
        <f>DatosMedioAmbiente!C54</f>
        <v>0</v>
      </c>
      <c r="V6" s="179">
        <f>DatosMedioAmbiente!C56</f>
        <v>3</v>
      </c>
      <c r="W6" s="179">
        <f>DatosMedioAmbiente!C58</f>
        <v>0</v>
      </c>
      <c r="X6" s="179">
        <f>DatosMedioAmbiente!C60</f>
        <v>2</v>
      </c>
      <c r="Y6" s="179">
        <f>DatosMedioAmbiente!C62</f>
        <v>0</v>
      </c>
      <c r="Z6" s="179">
        <f>DatosMedioAmbiente!C64</f>
        <v>4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OeEigSKHaF6LIjyfDhLrkHhtwT36V3Px9AH2TnVGc7zvHEdc7xXolGStY6bKqEMvx1r5+FEr2TD65oLoSQ9WTQ==" saltValue="uZU2F3g0uUgDNcVN64poK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9EF0-BB06-45ED-8F5C-E3683015A62A}">
  <dimension ref="A1:BI19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1658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R2" s="92" t="s">
        <v>648</v>
      </c>
      <c r="AS2" s="92" t="s">
        <v>646</v>
      </c>
      <c r="AT2" s="92" t="s">
        <v>642</v>
      </c>
      <c r="AV2" s="92" t="s">
        <v>642</v>
      </c>
      <c r="AW2" s="92" t="s">
        <v>1180</v>
      </c>
      <c r="AX2" s="92" t="s">
        <v>1180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955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1626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324</v>
      </c>
      <c r="M3" s="92" t="s">
        <v>1625</v>
      </c>
      <c r="N3" s="92" t="s">
        <v>1625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1024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R3" s="92" t="s">
        <v>652</v>
      </c>
      <c r="AT3" s="92" t="s">
        <v>646</v>
      </c>
      <c r="AV3" s="92" t="s">
        <v>644</v>
      </c>
      <c r="AW3" s="92" t="s">
        <v>1182</v>
      </c>
      <c r="AX3" s="92" t="s">
        <v>1182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1663</v>
      </c>
      <c r="BF3" s="92" t="s">
        <v>109</v>
      </c>
      <c r="BG3" s="92" t="s">
        <v>109</v>
      </c>
      <c r="BH3" s="92" t="s">
        <v>1139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1628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1625</v>
      </c>
      <c r="M4" s="92" t="s">
        <v>1629</v>
      </c>
      <c r="N4" s="92" t="s">
        <v>1626</v>
      </c>
      <c r="O4" s="92" t="s">
        <v>1626</v>
      </c>
      <c r="P4" s="92" t="s">
        <v>1673</v>
      </c>
      <c r="Q4" s="92" t="s">
        <v>1674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A4" s="92" t="s">
        <v>1128</v>
      </c>
      <c r="AB4" s="92" t="s">
        <v>1132</v>
      </c>
      <c r="AC4" s="92" t="s">
        <v>1135</v>
      </c>
      <c r="AD4" s="92" t="s">
        <v>646</v>
      </c>
      <c r="AE4" s="92" t="s">
        <v>1181</v>
      </c>
      <c r="AF4" s="92" t="s">
        <v>1189</v>
      </c>
      <c r="AI4" s="92" t="s">
        <v>226</v>
      </c>
      <c r="AL4" s="92" t="s">
        <v>646</v>
      </c>
      <c r="AM4" s="92" t="s">
        <v>646</v>
      </c>
      <c r="AN4" s="92" t="s">
        <v>646</v>
      </c>
      <c r="AO4" s="92" t="s">
        <v>646</v>
      </c>
      <c r="AT4" s="92" t="s">
        <v>652</v>
      </c>
      <c r="AV4" s="92" t="s">
        <v>646</v>
      </c>
      <c r="AW4" s="92" t="s">
        <v>1183</v>
      </c>
      <c r="AX4" s="92" t="s">
        <v>1183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956</v>
      </c>
      <c r="BE4" s="92" t="s">
        <v>1664</v>
      </c>
      <c r="BF4" s="92" t="s">
        <v>1055</v>
      </c>
      <c r="BG4" s="92" t="s">
        <v>1055</v>
      </c>
    </row>
    <row r="5" spans="1:61" x14ac:dyDescent="0.25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1632</v>
      </c>
      <c r="G5" s="92" t="s">
        <v>1628</v>
      </c>
      <c r="H5" s="92" t="s">
        <v>1628</v>
      </c>
      <c r="I5" s="92" t="s">
        <v>1628</v>
      </c>
      <c r="J5" s="92" t="s">
        <v>1628</v>
      </c>
      <c r="K5" s="92" t="s">
        <v>1628</v>
      </c>
      <c r="L5" s="92" t="s">
        <v>1626</v>
      </c>
      <c r="M5" s="92" t="s">
        <v>1630</v>
      </c>
      <c r="N5" s="92" t="s">
        <v>1629</v>
      </c>
      <c r="O5" s="92" t="s">
        <v>1628</v>
      </c>
      <c r="P5" s="92" t="s">
        <v>1676</v>
      </c>
      <c r="Q5" s="92" t="s">
        <v>1676</v>
      </c>
      <c r="R5" s="92" t="s">
        <v>1038</v>
      </c>
      <c r="S5" s="92" t="s">
        <v>1673</v>
      </c>
      <c r="T5" s="92" t="s">
        <v>1674</v>
      </c>
      <c r="V5" s="92" t="s">
        <v>27</v>
      </c>
      <c r="AD5" s="92" t="s">
        <v>648</v>
      </c>
      <c r="AE5" s="92" t="s">
        <v>1182</v>
      </c>
      <c r="AF5" s="92" t="s">
        <v>1190</v>
      </c>
      <c r="AI5" s="92" t="s">
        <v>227</v>
      </c>
      <c r="AL5" s="92" t="s">
        <v>648</v>
      </c>
      <c r="AM5" s="92" t="s">
        <v>648</v>
      </c>
      <c r="AN5" s="92" t="s">
        <v>648</v>
      </c>
      <c r="AO5" s="92" t="s">
        <v>648</v>
      </c>
      <c r="AV5" s="92" t="s">
        <v>648</v>
      </c>
      <c r="AY5" s="92" t="s">
        <v>1001</v>
      </c>
      <c r="AZ5" s="92" t="s">
        <v>1007</v>
      </c>
      <c r="BC5" s="92" t="s">
        <v>981</v>
      </c>
      <c r="BD5" s="92" t="s">
        <v>957</v>
      </c>
      <c r="BE5" s="92" t="s">
        <v>1804</v>
      </c>
    </row>
    <row r="6" spans="1:61" x14ac:dyDescent="0.25">
      <c r="A6" s="92" t="s">
        <v>1761</v>
      </c>
      <c r="B6" s="92" t="s">
        <v>105</v>
      </c>
      <c r="C6" s="92" t="s">
        <v>1744</v>
      </c>
      <c r="D6" s="92" t="s">
        <v>1630</v>
      </c>
      <c r="E6" s="92" t="s">
        <v>970</v>
      </c>
      <c r="F6" s="92" t="s">
        <v>970</v>
      </c>
      <c r="G6" s="92" t="s">
        <v>970</v>
      </c>
      <c r="H6" s="92" t="s">
        <v>1654</v>
      </c>
      <c r="I6" s="92" t="s">
        <v>1632</v>
      </c>
      <c r="J6" s="92" t="s">
        <v>1632</v>
      </c>
      <c r="K6" s="92" t="s">
        <v>970</v>
      </c>
      <c r="L6" s="92" t="s">
        <v>1627</v>
      </c>
      <c r="M6" s="92" t="s">
        <v>970</v>
      </c>
      <c r="N6" s="92" t="s">
        <v>1630</v>
      </c>
      <c r="O6" s="92" t="s">
        <v>1632</v>
      </c>
      <c r="R6" s="92" t="s">
        <v>1039</v>
      </c>
      <c r="S6" s="92" t="s">
        <v>1674</v>
      </c>
      <c r="T6" s="92" t="s">
        <v>1675</v>
      </c>
      <c r="V6" s="92" t="s">
        <v>28</v>
      </c>
      <c r="AD6" s="92" t="s">
        <v>650</v>
      </c>
      <c r="AE6" s="92" t="s">
        <v>610</v>
      </c>
      <c r="AI6" s="92" t="s">
        <v>233</v>
      </c>
      <c r="AL6" s="92" t="s">
        <v>650</v>
      </c>
      <c r="AM6" s="92" t="s">
        <v>650</v>
      </c>
      <c r="AN6" s="92" t="s">
        <v>650</v>
      </c>
      <c r="AO6" s="92" t="s">
        <v>650</v>
      </c>
      <c r="AV6" s="92" t="s">
        <v>650</v>
      </c>
      <c r="AY6" s="92" t="s">
        <v>1002</v>
      </c>
      <c r="AZ6" s="92" t="s">
        <v>1002</v>
      </c>
      <c r="BC6" s="92" t="s">
        <v>982</v>
      </c>
      <c r="BD6" s="92" t="s">
        <v>958</v>
      </c>
      <c r="BE6" s="92" t="s">
        <v>1016</v>
      </c>
    </row>
    <row r="7" spans="1:61" x14ac:dyDescent="0.25">
      <c r="B7" s="92" t="s">
        <v>106</v>
      </c>
      <c r="C7" s="92" t="s">
        <v>1745</v>
      </c>
      <c r="D7" s="92" t="s">
        <v>1631</v>
      </c>
      <c r="E7" s="92" t="s">
        <v>1635</v>
      </c>
      <c r="F7" s="92" t="s">
        <v>1634</v>
      </c>
      <c r="G7" s="92" t="s">
        <v>1638</v>
      </c>
      <c r="H7" s="92" t="s">
        <v>1631</v>
      </c>
      <c r="I7" s="92" t="s">
        <v>970</v>
      </c>
      <c r="J7" s="92" t="s">
        <v>970</v>
      </c>
      <c r="K7" s="92" t="s">
        <v>1637</v>
      </c>
      <c r="L7" s="92" t="s">
        <v>1628</v>
      </c>
      <c r="M7" s="92" t="s">
        <v>1639</v>
      </c>
      <c r="N7" s="92" t="s">
        <v>1638</v>
      </c>
      <c r="O7" s="92" t="s">
        <v>970</v>
      </c>
      <c r="R7" s="92" t="s">
        <v>1040</v>
      </c>
      <c r="S7" s="92" t="s">
        <v>1676</v>
      </c>
      <c r="T7" s="92" t="s">
        <v>1676</v>
      </c>
      <c r="AD7" s="92" t="s">
        <v>652</v>
      </c>
      <c r="AE7" s="92" t="s">
        <v>1183</v>
      </c>
      <c r="AI7" s="92" t="s">
        <v>236</v>
      </c>
      <c r="AL7" s="92" t="s">
        <v>652</v>
      </c>
      <c r="AM7" s="92" t="s">
        <v>652</v>
      </c>
      <c r="AN7" s="92" t="s">
        <v>652</v>
      </c>
      <c r="AO7" s="92" t="s">
        <v>652</v>
      </c>
      <c r="AV7" s="92" t="s">
        <v>652</v>
      </c>
      <c r="BC7" s="92" t="s">
        <v>983</v>
      </c>
      <c r="BD7" s="92" t="s">
        <v>959</v>
      </c>
      <c r="BE7" s="92" t="s">
        <v>1667</v>
      </c>
    </row>
    <row r="8" spans="1:61" x14ac:dyDescent="0.25">
      <c r="C8" s="92" t="s">
        <v>1746</v>
      </c>
      <c r="D8" s="92" t="s">
        <v>1632</v>
      </c>
      <c r="E8" s="92" t="s">
        <v>1638</v>
      </c>
      <c r="F8" s="92" t="s">
        <v>1659</v>
      </c>
      <c r="G8" s="92" t="s">
        <v>1639</v>
      </c>
      <c r="H8" s="92" t="s">
        <v>1632</v>
      </c>
      <c r="I8" s="92" t="s">
        <v>1636</v>
      </c>
      <c r="J8" s="92" t="s">
        <v>1636</v>
      </c>
      <c r="K8" s="92" t="s">
        <v>1638</v>
      </c>
      <c r="L8" s="92" t="s">
        <v>1630</v>
      </c>
      <c r="M8" s="92" t="s">
        <v>1641</v>
      </c>
      <c r="N8" s="92" t="s">
        <v>1639</v>
      </c>
      <c r="O8" s="92" t="s">
        <v>1635</v>
      </c>
      <c r="R8" s="92" t="s">
        <v>1041</v>
      </c>
      <c r="AD8" s="92" t="s">
        <v>654</v>
      </c>
      <c r="AI8" s="92" t="s">
        <v>106</v>
      </c>
      <c r="AL8" s="92" t="s">
        <v>654</v>
      </c>
      <c r="AM8" s="92" t="s">
        <v>654</v>
      </c>
      <c r="AN8" s="92" t="s">
        <v>654</v>
      </c>
      <c r="BC8" s="92" t="s">
        <v>1801</v>
      </c>
      <c r="BD8" s="92" t="s">
        <v>960</v>
      </c>
      <c r="BE8" s="92" t="s">
        <v>260</v>
      </c>
    </row>
    <row r="9" spans="1:61" x14ac:dyDescent="0.25">
      <c r="C9" s="92" t="s">
        <v>204</v>
      </c>
      <c r="D9" s="92" t="s">
        <v>970</v>
      </c>
      <c r="E9" s="92" t="s">
        <v>1642</v>
      </c>
      <c r="F9" s="92" t="s">
        <v>1179</v>
      </c>
      <c r="G9" s="92" t="s">
        <v>1640</v>
      </c>
      <c r="H9" s="92" t="s">
        <v>970</v>
      </c>
      <c r="I9" s="92" t="s">
        <v>1638</v>
      </c>
      <c r="J9" s="92" t="s">
        <v>1638</v>
      </c>
      <c r="K9" s="92" t="s">
        <v>1644</v>
      </c>
      <c r="L9" s="92" t="s">
        <v>1632</v>
      </c>
      <c r="M9" s="92" t="s">
        <v>1642</v>
      </c>
      <c r="N9" s="92" t="s">
        <v>1640</v>
      </c>
      <c r="O9" s="92" t="s">
        <v>1638</v>
      </c>
      <c r="R9" s="92" t="s">
        <v>1042</v>
      </c>
      <c r="BC9" s="92" t="s">
        <v>984</v>
      </c>
      <c r="BD9" s="92" t="s">
        <v>513</v>
      </c>
    </row>
    <row r="10" spans="1:61" x14ac:dyDescent="0.25">
      <c r="C10" s="92" t="s">
        <v>1747</v>
      </c>
      <c r="D10" s="92" t="s">
        <v>1636</v>
      </c>
      <c r="E10" s="92" t="s">
        <v>1644</v>
      </c>
      <c r="F10" s="92" t="s">
        <v>1638</v>
      </c>
      <c r="G10" s="92" t="s">
        <v>1641</v>
      </c>
      <c r="H10" s="92" t="s">
        <v>1635</v>
      </c>
      <c r="I10" s="92" t="s">
        <v>1639</v>
      </c>
      <c r="J10" s="92" t="s">
        <v>1639</v>
      </c>
      <c r="K10" s="92" t="s">
        <v>1648</v>
      </c>
      <c r="L10" s="92" t="s">
        <v>970</v>
      </c>
      <c r="M10" s="92" t="s">
        <v>1648</v>
      </c>
      <c r="N10" s="92" t="s">
        <v>1641</v>
      </c>
      <c r="O10" s="92" t="s">
        <v>1639</v>
      </c>
      <c r="R10" s="92" t="s">
        <v>1044</v>
      </c>
      <c r="BC10" s="92" t="s">
        <v>972</v>
      </c>
      <c r="BD10" s="92" t="s">
        <v>961</v>
      </c>
    </row>
    <row r="11" spans="1:61" x14ac:dyDescent="0.25">
      <c r="C11" s="92" t="s">
        <v>284</v>
      </c>
      <c r="D11" s="92" t="s">
        <v>1638</v>
      </c>
      <c r="E11" s="92" t="s">
        <v>1648</v>
      </c>
      <c r="F11" s="92" t="s">
        <v>1639</v>
      </c>
      <c r="G11" s="92" t="s">
        <v>1642</v>
      </c>
      <c r="H11" s="92" t="s">
        <v>1638</v>
      </c>
      <c r="I11" s="92" t="s">
        <v>1640</v>
      </c>
      <c r="J11" s="92" t="s">
        <v>1640</v>
      </c>
      <c r="L11" s="92" t="s">
        <v>1637</v>
      </c>
      <c r="N11" s="92" t="s">
        <v>1642</v>
      </c>
      <c r="O11" s="92" t="s">
        <v>1640</v>
      </c>
      <c r="BD11" s="92" t="s">
        <v>962</v>
      </c>
    </row>
    <row r="12" spans="1:61" x14ac:dyDescent="0.25">
      <c r="D12" s="92" t="s">
        <v>1639</v>
      </c>
      <c r="F12" s="92" t="s">
        <v>1640</v>
      </c>
      <c r="G12" s="92" t="s">
        <v>1644</v>
      </c>
      <c r="H12" s="92" t="s">
        <v>1639</v>
      </c>
      <c r="I12" s="92" t="s">
        <v>1642</v>
      </c>
      <c r="J12" s="92" t="s">
        <v>1642</v>
      </c>
      <c r="L12" s="92" t="s">
        <v>1638</v>
      </c>
      <c r="N12" s="92" t="s">
        <v>1644</v>
      </c>
      <c r="O12" s="92" t="s">
        <v>1641</v>
      </c>
      <c r="BD12" s="92" t="s">
        <v>646</v>
      </c>
    </row>
    <row r="13" spans="1:61" x14ac:dyDescent="0.25">
      <c r="D13" s="92" t="s">
        <v>1640</v>
      </c>
      <c r="F13" s="92" t="s">
        <v>1641</v>
      </c>
      <c r="G13" s="92" t="s">
        <v>1648</v>
      </c>
      <c r="H13" s="92" t="s">
        <v>1640</v>
      </c>
      <c r="I13" s="92" t="s">
        <v>1644</v>
      </c>
      <c r="J13" s="92" t="s">
        <v>1644</v>
      </c>
      <c r="L13" s="92" t="s">
        <v>1642</v>
      </c>
      <c r="O13" s="92" t="s">
        <v>1642</v>
      </c>
      <c r="BD13" s="92" t="s">
        <v>963</v>
      </c>
    </row>
    <row r="14" spans="1:61" x14ac:dyDescent="0.25">
      <c r="D14" s="92" t="s">
        <v>1641</v>
      </c>
      <c r="F14" s="92" t="s">
        <v>1642</v>
      </c>
      <c r="G14" s="92" t="s">
        <v>106</v>
      </c>
      <c r="H14" s="92" t="s">
        <v>1641</v>
      </c>
      <c r="I14" s="92" t="s">
        <v>1647</v>
      </c>
      <c r="J14" s="92" t="s">
        <v>1647</v>
      </c>
      <c r="L14" s="92" t="s">
        <v>1644</v>
      </c>
      <c r="O14" s="92" t="s">
        <v>1644</v>
      </c>
      <c r="BD14" s="92" t="s">
        <v>964</v>
      </c>
    </row>
    <row r="15" spans="1:61" x14ac:dyDescent="0.25">
      <c r="D15" s="92" t="s">
        <v>1642</v>
      </c>
      <c r="F15" s="92" t="s">
        <v>1648</v>
      </c>
      <c r="H15" s="92" t="s">
        <v>1642</v>
      </c>
      <c r="I15" s="92" t="s">
        <v>1648</v>
      </c>
      <c r="J15" s="92" t="s">
        <v>106</v>
      </c>
      <c r="O15" s="92" t="s">
        <v>1647</v>
      </c>
      <c r="BD15" s="92" t="s">
        <v>965</v>
      </c>
    </row>
    <row r="16" spans="1:61" x14ac:dyDescent="0.25">
      <c r="D16" s="92" t="s">
        <v>1644</v>
      </c>
      <c r="F16" s="92" t="s">
        <v>106</v>
      </c>
      <c r="H16" s="92" t="s">
        <v>1644</v>
      </c>
      <c r="I16" s="92" t="s">
        <v>106</v>
      </c>
      <c r="O16" s="92" t="s">
        <v>106</v>
      </c>
      <c r="BD16" s="92" t="s">
        <v>106</v>
      </c>
    </row>
    <row r="17" spans="4:56" x14ac:dyDescent="0.25">
      <c r="D17" s="92" t="s">
        <v>1647</v>
      </c>
      <c r="H17" s="92" t="s">
        <v>106</v>
      </c>
      <c r="BD17" s="92" t="s">
        <v>967</v>
      </c>
    </row>
    <row r="18" spans="4:56" x14ac:dyDescent="0.25">
      <c r="D18" s="92" t="s">
        <v>1648</v>
      </c>
      <c r="BD18" s="92" t="s">
        <v>968</v>
      </c>
    </row>
    <row r="19" spans="4:56" x14ac:dyDescent="0.25">
      <c r="D19" s="9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3F46-E420-4005-8C2C-3FFE89776956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2115</v>
      </c>
      <c r="D4" s="100">
        <f>SUM(DatosViolenciaGénero!D63:D69)</f>
        <v>1005</v>
      </c>
    </row>
    <row r="5" spans="2:4" x14ac:dyDescent="0.25">
      <c r="B5" s="99" t="s">
        <v>1626</v>
      </c>
      <c r="C5" s="100">
        <f>SUM(DatosViolenciaGénero!C70:C73)</f>
        <v>284</v>
      </c>
      <c r="D5" s="100">
        <f>SUM(DatosViolenciaGénero!D70:D73)</f>
        <v>263</v>
      </c>
    </row>
    <row r="6" spans="2:4" ht="12.75" customHeight="1" x14ac:dyDescent="0.25">
      <c r="B6" s="99" t="s">
        <v>1672</v>
      </c>
      <c r="C6" s="100">
        <f>DatosViolenciaGénero!C74</f>
        <v>1</v>
      </c>
      <c r="D6" s="100">
        <f>DatosViolenciaGénero!D74</f>
        <v>0</v>
      </c>
    </row>
    <row r="7" spans="2:4" ht="12.75" customHeight="1" x14ac:dyDescent="0.25">
      <c r="B7" s="99" t="s">
        <v>1673</v>
      </c>
      <c r="C7" s="100">
        <f>SUM(DatosViolenciaGénero!C75:C77)</f>
        <v>18</v>
      </c>
      <c r="D7" s="100">
        <f>SUM(DatosViolenciaGénero!D75:D77)</f>
        <v>11</v>
      </c>
    </row>
    <row r="8" spans="2:4" ht="12.75" customHeight="1" x14ac:dyDescent="0.25">
      <c r="B8" s="99" t="s">
        <v>1674</v>
      </c>
      <c r="C8" s="100">
        <f>DatosViolenciaGénero!C81</f>
        <v>3</v>
      </c>
      <c r="D8" s="100">
        <f>DatosViolenciaGénero!D81</f>
        <v>6</v>
      </c>
    </row>
    <row r="9" spans="2:4" ht="12.75" customHeight="1" x14ac:dyDescent="0.25">
      <c r="B9" s="99" t="s">
        <v>1675</v>
      </c>
      <c r="C9" s="100">
        <f>DatosViolenciaGénero!C78</f>
        <v>0</v>
      </c>
      <c r="D9" s="100">
        <f>DatosViolenciaGénero!D78</f>
        <v>5</v>
      </c>
    </row>
    <row r="10" spans="2:4" ht="12.75" customHeight="1" x14ac:dyDescent="0.25">
      <c r="B10" s="99" t="s">
        <v>1676</v>
      </c>
      <c r="C10" s="100">
        <f>SUM(DatosViolenciaGénero!C79:C80)</f>
        <v>1828</v>
      </c>
      <c r="D10" s="100">
        <f>SUM(DatosViolenciaGénero!D79:D80)</f>
        <v>594</v>
      </c>
    </row>
    <row r="14" spans="2:4" ht="12.9" customHeight="1" thickTop="1" thickBot="1" x14ac:dyDescent="0.3">
      <c r="B14" s="221" t="s">
        <v>1680</v>
      </c>
      <c r="C14" s="221"/>
    </row>
    <row r="15" spans="2:4" ht="13.8" thickTop="1" x14ac:dyDescent="0.25">
      <c r="B15" s="101" t="s">
        <v>1678</v>
      </c>
      <c r="C15" s="102">
        <f>DatosViolenciaGénero!C38</f>
        <v>74</v>
      </c>
    </row>
    <row r="16" spans="2:4" ht="13.8" thickBot="1" x14ac:dyDescent="0.3">
      <c r="B16" s="103" t="s">
        <v>1679</v>
      </c>
      <c r="C16" s="104">
        <f>DatosViolenciaGénero!C39</f>
        <v>1118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6D1C-74F8-4999-8D4A-DB0B5D2C829F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511</v>
      </c>
      <c r="D4" s="100">
        <f>SUM(DatosViolenciaDoméstica!D48:D54)</f>
        <v>286</v>
      </c>
    </row>
    <row r="5" spans="2:4" x14ac:dyDescent="0.25">
      <c r="B5" s="99" t="s">
        <v>1626</v>
      </c>
      <c r="C5" s="100">
        <f>SUM(DatosViolenciaDoméstica!C55:C58)</f>
        <v>43</v>
      </c>
      <c r="D5" s="100">
        <f>SUM(DatosViolenciaDoméstica!D55:D58)</f>
        <v>44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5">
      <c r="B7" s="99" t="s">
        <v>1673</v>
      </c>
      <c r="C7" s="100">
        <f>SUM(DatosViolenciaDoméstica!C60:C62)</f>
        <v>3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1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121</v>
      </c>
      <c r="D10" s="100">
        <f>SUM(DatosViolenciaDoméstica!D64:D65)</f>
        <v>118</v>
      </c>
    </row>
    <row r="14" spans="2:4" ht="12.9" customHeight="1" thickTop="1" thickBot="1" x14ac:dyDescent="0.3">
      <c r="B14" s="221" t="s">
        <v>1677</v>
      </c>
      <c r="C14" s="221"/>
    </row>
    <row r="15" spans="2:4" ht="13.8" thickTop="1" x14ac:dyDescent="0.25">
      <c r="B15" s="101" t="s">
        <v>1678</v>
      </c>
      <c r="C15" s="102">
        <f>DatosViolenciaDoméstica!C33</f>
        <v>9</v>
      </c>
    </row>
    <row r="16" spans="2:4" ht="13.8" thickBot="1" x14ac:dyDescent="0.3">
      <c r="B16" s="103" t="s">
        <v>1679</v>
      </c>
      <c r="C16" s="104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9827-1699-4355-9A75-FBC9279E1D7E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2" t="s">
        <v>1661</v>
      </c>
      <c r="C3" s="222"/>
    </row>
    <row r="4" spans="2:3" x14ac:dyDescent="0.25">
      <c r="B4" s="93" t="s">
        <v>1662</v>
      </c>
      <c r="C4" s="94">
        <f>DatosMenores!C69</f>
        <v>488</v>
      </c>
    </row>
    <row r="5" spans="2:3" x14ac:dyDescent="0.25">
      <c r="B5" s="93" t="s">
        <v>1663</v>
      </c>
      <c r="C5" s="95">
        <f>DatosMenores!C70</f>
        <v>51</v>
      </c>
    </row>
    <row r="6" spans="2:3" x14ac:dyDescent="0.25">
      <c r="B6" s="93" t="s">
        <v>1664</v>
      </c>
      <c r="C6" s="95">
        <f>DatosMenores!C71</f>
        <v>338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61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2</v>
      </c>
    </row>
    <row r="11" spans="2:3" x14ac:dyDescent="0.25">
      <c r="B11" s="93" t="s">
        <v>1667</v>
      </c>
      <c r="C11" s="95">
        <f>DatosMenores!C77</f>
        <v>16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49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977D-3207-418D-B577-21F15DAEB120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3" t="s">
        <v>1624</v>
      </c>
      <c r="C11" s="223"/>
      <c r="D11" s="77">
        <f>DatosDelitos!C5+DatosDelitos!C13-DatosDelitos!C17</f>
        <v>9657</v>
      </c>
      <c r="E11" s="78">
        <f>DatosDelitos!H5+DatosDelitos!H13-DatosDelitos!H17</f>
        <v>618</v>
      </c>
      <c r="F11" s="78">
        <f>DatosDelitos!I5+DatosDelitos!I13-DatosDelitos!I17</f>
        <v>568</v>
      </c>
      <c r="G11" s="78">
        <f>DatosDelitos!J5+DatosDelitos!J13-DatosDelitos!J17</f>
        <v>23</v>
      </c>
      <c r="H11" s="79">
        <f>DatosDelitos!K5+DatosDelitos!K13-DatosDelitos!K17</f>
        <v>33</v>
      </c>
      <c r="I11" s="79">
        <f>DatosDelitos!L5+DatosDelitos!L13-DatosDelitos!L17</f>
        <v>6</v>
      </c>
      <c r="J11" s="79">
        <f>DatosDelitos!M5+DatosDelitos!M13-DatosDelitos!M17</f>
        <v>10</v>
      </c>
      <c r="K11" s="79">
        <f>DatosDelitos!O5+DatosDelitos!O13-DatosDelitos!O17</f>
        <v>25</v>
      </c>
      <c r="L11" s="80">
        <f>DatosDelitos!P5+DatosDelitos!P13-DatosDelitos!P17</f>
        <v>1000</v>
      </c>
    </row>
    <row r="12" spans="2:13" ht="13.2" customHeight="1" x14ac:dyDescent="0.25">
      <c r="B12" s="224" t="s">
        <v>324</v>
      </c>
      <c r="C12" s="224"/>
      <c r="D12" s="81">
        <f>DatosDelitos!C10</f>
        <v>1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1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1</v>
      </c>
    </row>
    <row r="13" spans="2:13" ht="13.2" customHeight="1" x14ac:dyDescent="0.25">
      <c r="B13" s="224" t="s">
        <v>342</v>
      </c>
      <c r="C13" s="224"/>
      <c r="D13" s="81">
        <f>DatosDelitos!C20</f>
        <v>10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1</v>
      </c>
    </row>
    <row r="14" spans="2:13" ht="13.2" customHeight="1" x14ac:dyDescent="0.25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4" t="s">
        <v>1625</v>
      </c>
      <c r="C15" s="224"/>
      <c r="D15" s="81">
        <f>DatosDelitos!C17+DatosDelitos!C44</f>
        <v>1457</v>
      </c>
      <c r="E15" s="82">
        <f>DatosDelitos!H17+DatosDelitos!H44</f>
        <v>455</v>
      </c>
      <c r="F15" s="82">
        <f>DatosDelitos!I16+DatosDelitos!I44</f>
        <v>143</v>
      </c>
      <c r="G15" s="82">
        <f>DatosDelitos!J17+DatosDelitos!J44</f>
        <v>9</v>
      </c>
      <c r="H15" s="82">
        <f>DatosDelitos!K17+DatosDelitos!K44</f>
        <v>15</v>
      </c>
      <c r="I15" s="82">
        <f>DatosDelitos!L17+DatosDelitos!L44</f>
        <v>2</v>
      </c>
      <c r="J15" s="82">
        <f>DatosDelitos!M17+DatosDelitos!M44</f>
        <v>2</v>
      </c>
      <c r="K15" s="82">
        <f>DatosDelitos!O17+DatosDelitos!O44</f>
        <v>12</v>
      </c>
      <c r="L15" s="83">
        <f>DatosDelitos!P17+DatosDelitos!P44</f>
        <v>841</v>
      </c>
    </row>
    <row r="16" spans="2:13" ht="13.2" customHeight="1" x14ac:dyDescent="0.25">
      <c r="B16" s="224" t="s">
        <v>1626</v>
      </c>
      <c r="C16" s="224"/>
      <c r="D16" s="81">
        <f>DatosDelitos!C30</f>
        <v>1485</v>
      </c>
      <c r="E16" s="82">
        <f>DatosDelitos!H30</f>
        <v>277</v>
      </c>
      <c r="F16" s="82">
        <f>DatosDelitos!I30</f>
        <v>362</v>
      </c>
      <c r="G16" s="82">
        <f>DatosDelitos!J30</f>
        <v>1</v>
      </c>
      <c r="H16" s="82">
        <f>DatosDelitos!K30</f>
        <v>16</v>
      </c>
      <c r="I16" s="82">
        <f>DatosDelitos!L30</f>
        <v>0</v>
      </c>
      <c r="J16" s="82">
        <f>DatosDelitos!M30</f>
        <v>7</v>
      </c>
      <c r="K16" s="82">
        <f>DatosDelitos!O30</f>
        <v>4</v>
      </c>
      <c r="L16" s="83">
        <f>DatosDelitos!P30</f>
        <v>1004</v>
      </c>
    </row>
    <row r="17" spans="2:12" ht="13.2" customHeight="1" x14ac:dyDescent="0.25">
      <c r="B17" s="225" t="s">
        <v>1627</v>
      </c>
      <c r="C17" s="225"/>
      <c r="D17" s="81">
        <f>DatosDelitos!C42-DatosDelitos!C44</f>
        <v>30</v>
      </c>
      <c r="E17" s="82">
        <f>DatosDelitos!H42-DatosDelitos!H44</f>
        <v>5</v>
      </c>
      <c r="F17" s="82">
        <f>DatosDelitos!I42-DatosDelitos!I44</f>
        <v>6</v>
      </c>
      <c r="G17" s="82">
        <f>DatosDelitos!J42-DatosDelitos!J44</f>
        <v>0</v>
      </c>
      <c r="H17" s="82">
        <f>DatosDelitos!K42-DatosDelitos!K44</f>
        <v>1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5</v>
      </c>
    </row>
    <row r="18" spans="2:12" ht="13.2" customHeight="1" x14ac:dyDescent="0.25">
      <c r="B18" s="224" t="s">
        <v>1628</v>
      </c>
      <c r="C18" s="224"/>
      <c r="D18" s="81">
        <f>DatosDelitos!C50</f>
        <v>462</v>
      </c>
      <c r="E18" s="82">
        <f>DatosDelitos!H50</f>
        <v>131</v>
      </c>
      <c r="F18" s="82">
        <f>DatosDelitos!I50</f>
        <v>86</v>
      </c>
      <c r="G18" s="82">
        <f>DatosDelitos!J50</f>
        <v>54</v>
      </c>
      <c r="H18" s="82">
        <f>DatosDelitos!K50</f>
        <v>66</v>
      </c>
      <c r="I18" s="82">
        <f>DatosDelitos!L50</f>
        <v>0</v>
      </c>
      <c r="J18" s="82">
        <f>DatosDelitos!M50</f>
        <v>0</v>
      </c>
      <c r="K18" s="82">
        <f>DatosDelitos!O50</f>
        <v>7</v>
      </c>
      <c r="L18" s="83">
        <f>DatosDelitos!P50</f>
        <v>130</v>
      </c>
    </row>
    <row r="19" spans="2:12" ht="13.2" customHeight="1" x14ac:dyDescent="0.25">
      <c r="B19" s="224" t="s">
        <v>1629</v>
      </c>
      <c r="C19" s="224"/>
      <c r="D19" s="81">
        <f>DatosDelitos!C72</f>
        <v>4</v>
      </c>
      <c r="E19" s="82">
        <f>DatosDelitos!H72</f>
        <v>3</v>
      </c>
      <c r="F19" s="82">
        <f>DatosDelitos!I72</f>
        <v>3</v>
      </c>
      <c r="G19" s="82">
        <f>DatosDelitos!J72</f>
        <v>0</v>
      </c>
      <c r="H19" s="82">
        <f>DatosDelitos!K72</f>
        <v>0</v>
      </c>
      <c r="I19" s="82">
        <f>DatosDelitos!L72</f>
        <v>1</v>
      </c>
      <c r="J19" s="82">
        <f>DatosDelitos!M72</f>
        <v>1</v>
      </c>
      <c r="K19" s="82">
        <f>DatosDelitos!O72</f>
        <v>0</v>
      </c>
      <c r="L19" s="83">
        <f>DatosDelitos!P72</f>
        <v>5</v>
      </c>
    </row>
    <row r="20" spans="2:12" ht="27" customHeight="1" x14ac:dyDescent="0.25">
      <c r="B20" s="224" t="s">
        <v>1630</v>
      </c>
      <c r="C20" s="224"/>
      <c r="D20" s="81">
        <f>DatosDelitos!C74</f>
        <v>107</v>
      </c>
      <c r="E20" s="82">
        <f>DatosDelitos!H74</f>
        <v>30</v>
      </c>
      <c r="F20" s="82">
        <f>DatosDelitos!I74</f>
        <v>24</v>
      </c>
      <c r="G20" s="82">
        <f>DatosDelitos!J74</f>
        <v>0</v>
      </c>
      <c r="H20" s="82">
        <f>DatosDelitos!K74</f>
        <v>2</v>
      </c>
      <c r="I20" s="82">
        <f>DatosDelitos!L74</f>
        <v>4</v>
      </c>
      <c r="J20" s="82">
        <f>DatosDelitos!M74</f>
        <v>7</v>
      </c>
      <c r="K20" s="82">
        <f>DatosDelitos!O74</f>
        <v>0</v>
      </c>
      <c r="L20" s="83">
        <f>DatosDelitos!P74</f>
        <v>28</v>
      </c>
    </row>
    <row r="21" spans="2:12" ht="13.2" customHeight="1" x14ac:dyDescent="0.25">
      <c r="B21" s="225" t="s">
        <v>1631</v>
      </c>
      <c r="C21" s="225"/>
      <c r="D21" s="81">
        <f>DatosDelitos!C82</f>
        <v>164</v>
      </c>
      <c r="E21" s="82">
        <f>DatosDelitos!H82</f>
        <v>8</v>
      </c>
      <c r="F21" s="82">
        <f>DatosDelitos!I82</f>
        <v>3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27</v>
      </c>
    </row>
    <row r="22" spans="2:12" ht="13.2" customHeight="1" x14ac:dyDescent="0.25">
      <c r="B22" s="224" t="s">
        <v>1632</v>
      </c>
      <c r="C22" s="224"/>
      <c r="D22" s="81">
        <f>DatosDelitos!C85</f>
        <v>932</v>
      </c>
      <c r="E22" s="82">
        <f>DatosDelitos!H85</f>
        <v>430</v>
      </c>
      <c r="F22" s="82">
        <f>DatosDelitos!I85</f>
        <v>264</v>
      </c>
      <c r="G22" s="82">
        <f>DatosDelitos!J85</f>
        <v>0</v>
      </c>
      <c r="H22" s="82">
        <f>DatosDelitos!K85</f>
        <v>1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224</v>
      </c>
    </row>
    <row r="23" spans="2:12" ht="13.2" customHeight="1" x14ac:dyDescent="0.25">
      <c r="B23" s="224" t="s">
        <v>970</v>
      </c>
      <c r="C23" s="224"/>
      <c r="D23" s="81">
        <f>DatosDelitos!C97</f>
        <v>7377</v>
      </c>
      <c r="E23" s="82">
        <f>DatosDelitos!H97</f>
        <v>2221</v>
      </c>
      <c r="F23" s="82">
        <f>DatosDelitos!I97</f>
        <v>1600</v>
      </c>
      <c r="G23" s="82">
        <f>DatosDelitos!J97</f>
        <v>4</v>
      </c>
      <c r="H23" s="82">
        <f>DatosDelitos!K97</f>
        <v>4</v>
      </c>
      <c r="I23" s="82">
        <f>DatosDelitos!L97</f>
        <v>2</v>
      </c>
      <c r="J23" s="82">
        <f>DatosDelitos!M97</f>
        <v>0</v>
      </c>
      <c r="K23" s="82">
        <f>DatosDelitos!O97</f>
        <v>54</v>
      </c>
      <c r="L23" s="83">
        <f>DatosDelitos!P97</f>
        <v>1744</v>
      </c>
    </row>
    <row r="24" spans="2:12" ht="27" customHeight="1" x14ac:dyDescent="0.25">
      <c r="B24" s="224" t="s">
        <v>1633</v>
      </c>
      <c r="C24" s="224"/>
      <c r="D24" s="81">
        <f>DatosDelitos!C131</f>
        <v>13</v>
      </c>
      <c r="E24" s="82">
        <f>DatosDelitos!H131</f>
        <v>11</v>
      </c>
      <c r="F24" s="82">
        <f>DatosDelitos!I131</f>
        <v>6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12</v>
      </c>
    </row>
    <row r="25" spans="2:12" ht="13.2" customHeight="1" x14ac:dyDescent="0.25">
      <c r="B25" s="224" t="s">
        <v>1634</v>
      </c>
      <c r="C25" s="224"/>
      <c r="D25" s="81">
        <f>DatosDelitos!C137</f>
        <v>12</v>
      </c>
      <c r="E25" s="82">
        <f>DatosDelitos!H137</f>
        <v>4</v>
      </c>
      <c r="F25" s="82">
        <f>DatosDelitos!I137</f>
        <v>17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6</v>
      </c>
    </row>
    <row r="26" spans="2:12" ht="13.2" customHeight="1" x14ac:dyDescent="0.25">
      <c r="B26" s="225" t="s">
        <v>1635</v>
      </c>
      <c r="C26" s="225"/>
      <c r="D26" s="81">
        <f>DatosDelitos!C144</f>
        <v>66</v>
      </c>
      <c r="E26" s="82">
        <f>DatosDelitos!H144</f>
        <v>47</v>
      </c>
      <c r="F26" s="82">
        <f>DatosDelitos!I144</f>
        <v>24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16</v>
      </c>
      <c r="L26" s="83">
        <f>DatosDelitos!P144</f>
        <v>57</v>
      </c>
    </row>
    <row r="27" spans="2:12" ht="38.25" customHeight="1" x14ac:dyDescent="0.25">
      <c r="B27" s="224" t="s">
        <v>1636</v>
      </c>
      <c r="C27" s="224"/>
      <c r="D27" s="81">
        <f>DatosDelitos!C147</f>
        <v>235</v>
      </c>
      <c r="E27" s="82">
        <f>DatosDelitos!H147</f>
        <v>131</v>
      </c>
      <c r="F27" s="82">
        <f>DatosDelitos!I147</f>
        <v>66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38</v>
      </c>
    </row>
    <row r="28" spans="2:12" ht="13.2" customHeight="1" x14ac:dyDescent="0.25">
      <c r="B28" s="224" t="s">
        <v>1637</v>
      </c>
      <c r="C28" s="224"/>
      <c r="D28" s="81">
        <f>DatosDelitos!C156+SUM(DatosDelitos!C167:C172)</f>
        <v>61</v>
      </c>
      <c r="E28" s="82">
        <f>DatosDelitos!H156+SUM(DatosDelitos!H167:H172)</f>
        <v>17</v>
      </c>
      <c r="F28" s="82">
        <f>DatosDelitos!I156+SUM(DatosDelitos!I167:I172)</f>
        <v>7</v>
      </c>
      <c r="G28" s="82">
        <f>DatosDelitos!J156+SUM(DatosDelitos!J167:J172)</f>
        <v>3</v>
      </c>
      <c r="H28" s="82">
        <f>DatosDelitos!K156+SUM(DatosDelitos!K167:K172)</f>
        <v>5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6</v>
      </c>
    </row>
    <row r="29" spans="2:12" ht="13.2" customHeight="1" x14ac:dyDescent="0.25">
      <c r="B29" s="224" t="s">
        <v>1638</v>
      </c>
      <c r="C29" s="224"/>
      <c r="D29" s="81">
        <f>SUM(DatosDelitos!C173:C177)</f>
        <v>790</v>
      </c>
      <c r="E29" s="82">
        <f>SUM(DatosDelitos!H173:H177)</f>
        <v>666</v>
      </c>
      <c r="F29" s="82">
        <f>SUM(DatosDelitos!I173:I177)</f>
        <v>539</v>
      </c>
      <c r="G29" s="82">
        <f>SUM(DatosDelitos!J173:J177)</f>
        <v>11</v>
      </c>
      <c r="H29" s="82">
        <f>SUM(DatosDelitos!K173:K177)</f>
        <v>4</v>
      </c>
      <c r="I29" s="82">
        <f>SUM(DatosDelitos!L173:L177)</f>
        <v>0</v>
      </c>
      <c r="J29" s="82">
        <f>SUM(DatosDelitos!M173:M177)</f>
        <v>1</v>
      </c>
      <c r="K29" s="82">
        <f>SUM(DatosDelitos!O173:O177)</f>
        <v>104</v>
      </c>
      <c r="L29" s="82">
        <f>SUM(DatosDelitos!P173:P177)</f>
        <v>614</v>
      </c>
    </row>
    <row r="30" spans="2:12" ht="13.2" customHeight="1" x14ac:dyDescent="0.25">
      <c r="B30" s="224" t="s">
        <v>1639</v>
      </c>
      <c r="C30" s="224"/>
      <c r="D30" s="81">
        <f>DatosDelitos!C178</f>
        <v>521</v>
      </c>
      <c r="E30" s="82">
        <f>DatosDelitos!H178</f>
        <v>428</v>
      </c>
      <c r="F30" s="82">
        <f>DatosDelitos!I178</f>
        <v>411</v>
      </c>
      <c r="G30" s="82">
        <f>DatosDelitos!J178</f>
        <v>0</v>
      </c>
      <c r="H30" s="82">
        <f>DatosDelitos!K178</f>
        <v>0</v>
      </c>
      <c r="I30" s="82">
        <f>DatosDelitos!L178</f>
        <v>2</v>
      </c>
      <c r="J30" s="82">
        <f>DatosDelitos!M178</f>
        <v>1</v>
      </c>
      <c r="K30" s="82">
        <f>DatosDelitos!O178</f>
        <v>0</v>
      </c>
      <c r="L30" s="82">
        <f>DatosDelitos!P178</f>
        <v>2950</v>
      </c>
    </row>
    <row r="31" spans="2:12" ht="13.2" customHeight="1" x14ac:dyDescent="0.25">
      <c r="B31" s="224" t="s">
        <v>1640</v>
      </c>
      <c r="C31" s="224"/>
      <c r="D31" s="81">
        <f>DatosDelitos!C186</f>
        <v>258</v>
      </c>
      <c r="E31" s="82">
        <f>DatosDelitos!H186</f>
        <v>100</v>
      </c>
      <c r="F31" s="82">
        <f>DatosDelitos!I186</f>
        <v>84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1</v>
      </c>
      <c r="K31" s="82">
        <f>DatosDelitos!O186</f>
        <v>0</v>
      </c>
      <c r="L31" s="82">
        <f>DatosDelitos!P186</f>
        <v>129</v>
      </c>
    </row>
    <row r="32" spans="2:12" ht="13.2" customHeight="1" x14ac:dyDescent="0.25">
      <c r="B32" s="224" t="s">
        <v>1641</v>
      </c>
      <c r="C32" s="224"/>
      <c r="D32" s="81">
        <f>DatosDelitos!C201</f>
        <v>112</v>
      </c>
      <c r="E32" s="82">
        <f>DatosDelitos!H201</f>
        <v>36</v>
      </c>
      <c r="F32" s="82">
        <f>DatosDelitos!I201</f>
        <v>47</v>
      </c>
      <c r="G32" s="82">
        <f>DatosDelitos!J201</f>
        <v>0</v>
      </c>
      <c r="H32" s="82">
        <f>DatosDelitos!K201</f>
        <v>0</v>
      </c>
      <c r="I32" s="82">
        <f>DatosDelitos!L201</f>
        <v>3</v>
      </c>
      <c r="J32" s="82">
        <f>DatosDelitos!M201</f>
        <v>4</v>
      </c>
      <c r="K32" s="82">
        <f>DatosDelitos!O201</f>
        <v>0</v>
      </c>
      <c r="L32" s="82">
        <f>DatosDelitos!P201</f>
        <v>90</v>
      </c>
    </row>
    <row r="33" spans="2:13" ht="13.2" customHeight="1" x14ac:dyDescent="0.25">
      <c r="B33" s="224" t="s">
        <v>1642</v>
      </c>
      <c r="C33" s="224"/>
      <c r="D33" s="81">
        <f>DatosDelitos!C223</f>
        <v>2011</v>
      </c>
      <c r="E33" s="82">
        <f>DatosDelitos!H223</f>
        <v>582</v>
      </c>
      <c r="F33" s="82">
        <f>DatosDelitos!I223</f>
        <v>443</v>
      </c>
      <c r="G33" s="82">
        <f>DatosDelitos!J223</f>
        <v>0</v>
      </c>
      <c r="H33" s="82">
        <f>DatosDelitos!K223</f>
        <v>1</v>
      </c>
      <c r="I33" s="82">
        <f>DatosDelitos!L223</f>
        <v>3</v>
      </c>
      <c r="J33" s="82">
        <f>DatosDelitos!M223</f>
        <v>3</v>
      </c>
      <c r="K33" s="82">
        <f>DatosDelitos!O223</f>
        <v>20</v>
      </c>
      <c r="L33" s="82">
        <f>DatosDelitos!P223</f>
        <v>1014</v>
      </c>
    </row>
    <row r="34" spans="2:13" ht="13.2" customHeight="1" x14ac:dyDescent="0.25">
      <c r="B34" s="224" t="s">
        <v>1643</v>
      </c>
      <c r="C34" s="224"/>
      <c r="D34" s="81">
        <f>DatosDelitos!C244</f>
        <v>6</v>
      </c>
      <c r="E34" s="82">
        <f>DatosDelitos!H244</f>
        <v>0</v>
      </c>
      <c r="F34" s="82">
        <f>DatosDelitos!I244</f>
        <v>5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5</v>
      </c>
    </row>
    <row r="35" spans="2:13" ht="13.2" customHeight="1" x14ac:dyDescent="0.25">
      <c r="B35" s="224" t="s">
        <v>1644</v>
      </c>
      <c r="C35" s="224"/>
      <c r="D35" s="81">
        <f>DatosDelitos!C271</f>
        <v>313</v>
      </c>
      <c r="E35" s="82">
        <f>DatosDelitos!H271</f>
        <v>238</v>
      </c>
      <c r="F35" s="82">
        <f>DatosDelitos!I271</f>
        <v>281</v>
      </c>
      <c r="G35" s="82">
        <f>DatosDelitos!J271</f>
        <v>1</v>
      </c>
      <c r="H35" s="82">
        <f>DatosDelitos!K271</f>
        <v>4</v>
      </c>
      <c r="I35" s="82">
        <f>DatosDelitos!L271</f>
        <v>0</v>
      </c>
      <c r="J35" s="82">
        <f>DatosDelitos!M271</f>
        <v>3</v>
      </c>
      <c r="K35" s="82">
        <f>DatosDelitos!O271</f>
        <v>5</v>
      </c>
      <c r="L35" s="82">
        <f>DatosDelitos!P271</f>
        <v>753</v>
      </c>
    </row>
    <row r="36" spans="2:13" ht="38.25" customHeight="1" x14ac:dyDescent="0.25">
      <c r="B36" s="224" t="s">
        <v>1645</v>
      </c>
      <c r="C36" s="224"/>
      <c r="D36" s="81">
        <f>DatosDelitos!C301</f>
        <v>3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1</v>
      </c>
    </row>
    <row r="37" spans="2:13" ht="13.2" customHeight="1" x14ac:dyDescent="0.25">
      <c r="B37" s="224" t="s">
        <v>1646</v>
      </c>
      <c r="C37" s="224"/>
      <c r="D37" s="81">
        <f>DatosDelitos!C305</f>
        <v>2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2" customHeight="1" x14ac:dyDescent="0.25">
      <c r="B38" s="224" t="s">
        <v>1647</v>
      </c>
      <c r="C38" s="224"/>
      <c r="D38" s="81">
        <f>DatosDelitos!C312+DatosDelitos!C318+DatosDelitos!C320</f>
        <v>154</v>
      </c>
      <c r="E38" s="82">
        <f>DatosDelitos!H312+DatosDelitos!H318+DatosDelitos!H320</f>
        <v>129</v>
      </c>
      <c r="F38" s="82">
        <f>DatosDelitos!I312+DatosDelitos!I318+DatosDelitos!I320</f>
        <v>79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51</v>
      </c>
    </row>
    <row r="39" spans="2:13" ht="13.2" customHeight="1" x14ac:dyDescent="0.25">
      <c r="B39" s="224" t="s">
        <v>1648</v>
      </c>
      <c r="C39" s="224"/>
      <c r="D39" s="81">
        <f>DatosDelitos!C323</f>
        <v>10332</v>
      </c>
      <c r="E39" s="82">
        <f>DatosDelitos!H323</f>
        <v>460</v>
      </c>
      <c r="F39" s="82">
        <f>DatosDelitos!I323</f>
        <v>0</v>
      </c>
      <c r="G39" s="82">
        <f>DatosDelitos!J323</f>
        <v>4</v>
      </c>
      <c r="H39" s="82">
        <f>DatosDelitos!K323</f>
        <v>0</v>
      </c>
      <c r="I39" s="82">
        <f>DatosDelitos!L323</f>
        <v>1</v>
      </c>
      <c r="J39" s="82">
        <f>DatosDelitos!M323</f>
        <v>0</v>
      </c>
      <c r="K39" s="82">
        <f>DatosDelitos!O323</f>
        <v>7</v>
      </c>
      <c r="L39" s="82">
        <f>DatosDelitos!P323</f>
        <v>9</v>
      </c>
    </row>
    <row r="40" spans="2:13" ht="13.2" customHeight="1" x14ac:dyDescent="0.25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7" t="s">
        <v>951</v>
      </c>
      <c r="C43" s="227"/>
      <c r="D43" s="84">
        <f>SUM(D11:D42)</f>
        <v>36575</v>
      </c>
      <c r="E43" s="84">
        <f t="shared" ref="E43:L43" si="0">SUM(E11:E42)</f>
        <v>7027</v>
      </c>
      <c r="F43" s="84">
        <f t="shared" si="0"/>
        <v>5068</v>
      </c>
      <c r="G43" s="84">
        <f t="shared" si="0"/>
        <v>110</v>
      </c>
      <c r="H43" s="84">
        <f t="shared" si="0"/>
        <v>153</v>
      </c>
      <c r="I43" s="84">
        <f t="shared" si="0"/>
        <v>24</v>
      </c>
      <c r="J43" s="84">
        <f t="shared" si="0"/>
        <v>40</v>
      </c>
      <c r="K43" s="84">
        <f t="shared" si="0"/>
        <v>254</v>
      </c>
      <c r="L43" s="84">
        <f t="shared" si="0"/>
        <v>10745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6" t="s">
        <v>1652</v>
      </c>
      <c r="C49" s="226"/>
      <c r="D49" s="87">
        <f>DatosDelitos!F5</f>
        <v>2</v>
      </c>
      <c r="E49" s="87">
        <f>DatosDelitos!G5</f>
        <v>0</v>
      </c>
    </row>
    <row r="50" spans="2:5" ht="13.2" customHeight="1" x14ac:dyDescent="0.3">
      <c r="B50" s="226" t="s">
        <v>1653</v>
      </c>
      <c r="C50" s="226"/>
      <c r="D50" s="87">
        <f>DatosDelitos!F13-DatosDelitos!F17</f>
        <v>324</v>
      </c>
      <c r="E50" s="87">
        <f>DatosDelitos!G13-DatosDelitos!G17</f>
        <v>364</v>
      </c>
    </row>
    <row r="51" spans="2:5" ht="13.2" customHeight="1" x14ac:dyDescent="0.3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6" t="s">
        <v>342</v>
      </c>
      <c r="C52" s="226"/>
      <c r="D52" s="87">
        <f>DatosDelitos!F20</f>
        <v>1</v>
      </c>
      <c r="E52" s="87">
        <f>DatosDelitos!G20</f>
        <v>1</v>
      </c>
    </row>
    <row r="53" spans="2:5" ht="13.2" customHeight="1" x14ac:dyDescent="0.3">
      <c r="B53" s="226" t="s">
        <v>347</v>
      </c>
      <c r="C53" s="226"/>
      <c r="D53" s="87">
        <f>DatosDelitos!F23</f>
        <v>0</v>
      </c>
      <c r="E53" s="87">
        <f>DatosDelitos!G23</f>
        <v>1</v>
      </c>
    </row>
    <row r="54" spans="2:5" ht="13.2" customHeight="1" x14ac:dyDescent="0.3">
      <c r="B54" s="226" t="s">
        <v>1625</v>
      </c>
      <c r="C54" s="226"/>
      <c r="D54" s="87">
        <f>DatosDelitos!F17+DatosDelitos!F44</f>
        <v>1622</v>
      </c>
      <c r="E54" s="87">
        <f>DatosDelitos!G17+DatosDelitos!G44</f>
        <v>736</v>
      </c>
    </row>
    <row r="55" spans="2:5" ht="13.2" customHeight="1" x14ac:dyDescent="0.3">
      <c r="B55" s="226" t="s">
        <v>1626</v>
      </c>
      <c r="C55" s="226"/>
      <c r="D55" s="87">
        <f>DatosDelitos!F30</f>
        <v>862</v>
      </c>
      <c r="E55" s="87">
        <f>DatosDelitos!G30</f>
        <v>748</v>
      </c>
    </row>
    <row r="56" spans="2:5" ht="13.2" customHeight="1" x14ac:dyDescent="0.3">
      <c r="B56" s="226" t="s">
        <v>1627</v>
      </c>
      <c r="C56" s="226"/>
      <c r="D56" s="87">
        <f>DatosDelitos!F42-DatosDelitos!F44</f>
        <v>1</v>
      </c>
      <c r="E56" s="87">
        <f>DatosDelitos!G42-DatosDelitos!G44</f>
        <v>2</v>
      </c>
    </row>
    <row r="57" spans="2:5" ht="13.2" customHeight="1" x14ac:dyDescent="0.3">
      <c r="B57" s="226" t="s">
        <v>1628</v>
      </c>
      <c r="C57" s="226"/>
      <c r="D57" s="87">
        <f>DatosDelitos!F50</f>
        <v>58</v>
      </c>
      <c r="E57" s="87">
        <f>DatosDelitos!G50</f>
        <v>33</v>
      </c>
    </row>
    <row r="58" spans="2:5" ht="13.2" customHeight="1" x14ac:dyDescent="0.3">
      <c r="B58" s="226" t="s">
        <v>1629</v>
      </c>
      <c r="C58" s="226"/>
      <c r="D58" s="87">
        <f>DatosDelitos!F72</f>
        <v>2</v>
      </c>
      <c r="E58" s="87">
        <f>DatosDelitos!G72</f>
        <v>2</v>
      </c>
    </row>
    <row r="59" spans="2:5" ht="27" customHeight="1" x14ac:dyDescent="0.3">
      <c r="B59" s="226" t="s">
        <v>1654</v>
      </c>
      <c r="C59" s="226"/>
      <c r="D59" s="87">
        <f>DatosDelitos!F74</f>
        <v>16</v>
      </c>
      <c r="E59" s="87">
        <f>DatosDelitos!G74</f>
        <v>11</v>
      </c>
    </row>
    <row r="60" spans="2:5" ht="13.2" customHeight="1" x14ac:dyDescent="0.3">
      <c r="B60" s="226" t="s">
        <v>1631</v>
      </c>
      <c r="C60" s="226"/>
      <c r="D60" s="87">
        <f>DatosDelitos!F82</f>
        <v>8</v>
      </c>
      <c r="E60" s="87">
        <f>DatosDelitos!G82</f>
        <v>16</v>
      </c>
    </row>
    <row r="61" spans="2:5" ht="13.2" customHeight="1" x14ac:dyDescent="0.3">
      <c r="B61" s="226" t="s">
        <v>1632</v>
      </c>
      <c r="C61" s="226"/>
      <c r="D61" s="87">
        <f>DatosDelitos!F85</f>
        <v>33</v>
      </c>
      <c r="E61" s="87">
        <f>DatosDelitos!G85</f>
        <v>20</v>
      </c>
    </row>
    <row r="62" spans="2:5" ht="13.2" customHeight="1" x14ac:dyDescent="0.3">
      <c r="B62" s="226" t="s">
        <v>970</v>
      </c>
      <c r="C62" s="226"/>
      <c r="D62" s="87">
        <f>DatosDelitos!F97</f>
        <v>805</v>
      </c>
      <c r="E62" s="87">
        <f>DatosDelitos!G97</f>
        <v>689</v>
      </c>
    </row>
    <row r="63" spans="2:5" ht="27" customHeight="1" x14ac:dyDescent="0.3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2" customHeight="1" x14ac:dyDescent="0.3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2" customHeight="1" x14ac:dyDescent="0.3">
      <c r="B65" s="226" t="s">
        <v>1635</v>
      </c>
      <c r="C65" s="226"/>
      <c r="D65" s="87">
        <f>DatosDelitos!F144</f>
        <v>41</v>
      </c>
      <c r="E65" s="87">
        <f>DatosDelitos!G144</f>
        <v>32</v>
      </c>
    </row>
    <row r="66" spans="2:5" ht="40.5" customHeight="1" x14ac:dyDescent="0.3">
      <c r="B66" s="226" t="s">
        <v>1636</v>
      </c>
      <c r="C66" s="226"/>
      <c r="D66" s="87">
        <f>DatosDelitos!F147</f>
        <v>6</v>
      </c>
      <c r="E66" s="87">
        <f>DatosDelitos!G147</f>
        <v>5</v>
      </c>
    </row>
    <row r="67" spans="2:5" ht="13.2" customHeight="1" x14ac:dyDescent="0.3">
      <c r="B67" s="226" t="s">
        <v>1637</v>
      </c>
      <c r="C67" s="226"/>
      <c r="D67" s="87">
        <f>DatosDelitos!F156+SUM(DatosDelitos!F167:G172)</f>
        <v>1</v>
      </c>
      <c r="E67" s="87">
        <f>DatosDelitos!G156+SUM(DatosDelitos!G167:H172)</f>
        <v>4</v>
      </c>
    </row>
    <row r="68" spans="2:5" ht="13.2" customHeight="1" x14ac:dyDescent="0.3">
      <c r="B68" s="226" t="s">
        <v>1638</v>
      </c>
      <c r="C68" s="226"/>
      <c r="D68" s="87">
        <f>SUM(DatosDelitos!F173:G177)</f>
        <v>383</v>
      </c>
      <c r="E68" s="87">
        <f>SUM(DatosDelitos!G173:H177)</f>
        <v>841</v>
      </c>
    </row>
    <row r="69" spans="2:5" ht="13.2" customHeight="1" x14ac:dyDescent="0.3">
      <c r="B69" s="226" t="s">
        <v>1639</v>
      </c>
      <c r="C69" s="226"/>
      <c r="D69" s="87">
        <f>DatosDelitos!F178</f>
        <v>2861</v>
      </c>
      <c r="E69" s="87">
        <f>DatosDelitos!G178</f>
        <v>2629</v>
      </c>
    </row>
    <row r="70" spans="2:5" ht="13.2" customHeight="1" x14ac:dyDescent="0.3">
      <c r="B70" s="226" t="s">
        <v>1640</v>
      </c>
      <c r="C70" s="226"/>
      <c r="D70" s="87">
        <f>DatosDelitos!F186</f>
        <v>56</v>
      </c>
      <c r="E70" s="87">
        <f>DatosDelitos!G186</f>
        <v>50</v>
      </c>
    </row>
    <row r="71" spans="2:5" ht="13.2" customHeight="1" x14ac:dyDescent="0.3">
      <c r="B71" s="226" t="s">
        <v>1641</v>
      </c>
      <c r="C71" s="226"/>
      <c r="D71" s="87">
        <f>DatosDelitos!F201</f>
        <v>52</v>
      </c>
      <c r="E71" s="87">
        <f>DatosDelitos!G201</f>
        <v>33</v>
      </c>
    </row>
    <row r="72" spans="2:5" ht="13.2" customHeight="1" x14ac:dyDescent="0.3">
      <c r="B72" s="226" t="s">
        <v>1642</v>
      </c>
      <c r="C72" s="226"/>
      <c r="D72" s="87">
        <f>DatosDelitos!F223</f>
        <v>1056</v>
      </c>
      <c r="E72" s="87">
        <f>DatosDelitos!G223</f>
        <v>805</v>
      </c>
    </row>
    <row r="73" spans="2:5" ht="13.2" customHeight="1" x14ac:dyDescent="0.3">
      <c r="B73" s="226" t="s">
        <v>1643</v>
      </c>
      <c r="C73" s="226"/>
      <c r="D73" s="87">
        <f>DatosDelitos!F244</f>
        <v>1</v>
      </c>
      <c r="E73" s="87">
        <f>DatosDelitos!G244</f>
        <v>1</v>
      </c>
    </row>
    <row r="74" spans="2:5" ht="13.2" customHeight="1" x14ac:dyDescent="0.3">
      <c r="B74" s="226" t="s">
        <v>1644</v>
      </c>
      <c r="C74" s="226"/>
      <c r="D74" s="87">
        <f>DatosDelitos!F271</f>
        <v>486</v>
      </c>
      <c r="E74" s="87">
        <f>DatosDelitos!G271</f>
        <v>480</v>
      </c>
    </row>
    <row r="75" spans="2:5" ht="38.25" customHeight="1" x14ac:dyDescent="0.3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6" t="s">
        <v>1646</v>
      </c>
      <c r="C76" s="226"/>
      <c r="D76" s="87">
        <f>DatosDelitos!F305</f>
        <v>1</v>
      </c>
      <c r="E76" s="87">
        <f>DatosDelitos!G305</f>
        <v>0</v>
      </c>
    </row>
    <row r="77" spans="2:5" ht="13.2" customHeight="1" x14ac:dyDescent="0.3">
      <c r="B77" s="226" t="s">
        <v>1647</v>
      </c>
      <c r="C77" s="226"/>
      <c r="D77" s="87">
        <f>DatosDelitos!F312+DatosDelitos!F318+DatosDelitos!F320</f>
        <v>6</v>
      </c>
      <c r="E77" s="87">
        <f>DatosDelitos!G312+DatosDelitos!G318+DatosDelitos!G320</f>
        <v>2</v>
      </c>
    </row>
    <row r="78" spans="2:5" ht="13.95" customHeight="1" x14ac:dyDescent="0.3">
      <c r="B78" s="226" t="s">
        <v>1648</v>
      </c>
      <c r="C78" s="226"/>
      <c r="D78" s="87">
        <f>DatosDelitos!F323</f>
        <v>272</v>
      </c>
      <c r="E78" s="87">
        <f>DatosDelitos!G323</f>
        <v>0</v>
      </c>
    </row>
    <row r="79" spans="2:5" ht="15" customHeight="1" x14ac:dyDescent="0.3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8" t="s">
        <v>1656</v>
      </c>
      <c r="C82" s="228"/>
      <c r="D82" s="87">
        <f>SUM(D49:D81)</f>
        <v>8956</v>
      </c>
      <c r="E82" s="87">
        <f>SUM(E49:E81)</f>
        <v>7505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6" t="s">
        <v>1624</v>
      </c>
      <c r="C87" s="226"/>
      <c r="D87" s="87">
        <f>DatosDelitos!N5+DatosDelitos!N13-DatosDelitos!N17</f>
        <v>9</v>
      </c>
    </row>
    <row r="88" spans="2:13" ht="13.2" customHeight="1" x14ac:dyDescent="0.3">
      <c r="B88" s="226" t="s">
        <v>324</v>
      </c>
      <c r="C88" s="226"/>
      <c r="D88" s="87">
        <f>DatosDelitos!N10</f>
        <v>0</v>
      </c>
    </row>
    <row r="89" spans="2:13" ht="13.2" customHeight="1" x14ac:dyDescent="0.3">
      <c r="B89" s="226" t="s">
        <v>342</v>
      </c>
      <c r="C89" s="226"/>
      <c r="D89" s="87">
        <f>DatosDelitos!N20</f>
        <v>0</v>
      </c>
    </row>
    <row r="90" spans="2:13" ht="13.2" customHeight="1" x14ac:dyDescent="0.3">
      <c r="B90" s="226" t="s">
        <v>347</v>
      </c>
      <c r="C90" s="226"/>
      <c r="D90" s="87">
        <f>DatosDelitos!N23</f>
        <v>0</v>
      </c>
    </row>
    <row r="91" spans="2:13" ht="13.2" customHeight="1" x14ac:dyDescent="0.3">
      <c r="B91" s="226" t="s">
        <v>1658</v>
      </c>
      <c r="C91" s="226"/>
      <c r="D91" s="87">
        <f>SUM(DatosDelitos!N17,DatosDelitos!N44)</f>
        <v>70</v>
      </c>
    </row>
    <row r="92" spans="2:13" ht="13.2" customHeight="1" x14ac:dyDescent="0.3">
      <c r="B92" s="226" t="s">
        <v>1626</v>
      </c>
      <c r="C92" s="226"/>
      <c r="D92" s="87">
        <f>DatosDelitos!N30</f>
        <v>12</v>
      </c>
    </row>
    <row r="93" spans="2:13" ht="13.2" customHeight="1" x14ac:dyDescent="0.3">
      <c r="B93" s="226" t="s">
        <v>1627</v>
      </c>
      <c r="C93" s="226"/>
      <c r="D93" s="87">
        <f>DatosDelitos!N42-DatosDelitos!N44</f>
        <v>2</v>
      </c>
    </row>
    <row r="94" spans="2:13" ht="13.2" customHeight="1" x14ac:dyDescent="0.3">
      <c r="B94" s="226" t="s">
        <v>1628</v>
      </c>
      <c r="C94" s="226"/>
      <c r="D94" s="87">
        <f>DatosDelitos!N50</f>
        <v>18</v>
      </c>
    </row>
    <row r="95" spans="2:13" ht="13.2" customHeight="1" x14ac:dyDescent="0.3">
      <c r="B95" s="226" t="s">
        <v>1629</v>
      </c>
      <c r="C95" s="226"/>
      <c r="D95" s="87">
        <f>DatosDelitos!N72</f>
        <v>0</v>
      </c>
    </row>
    <row r="96" spans="2:13" ht="27" customHeight="1" x14ac:dyDescent="0.3">
      <c r="B96" s="226" t="s">
        <v>1654</v>
      </c>
      <c r="C96" s="226"/>
      <c r="D96" s="87">
        <f>DatosDelitos!N74</f>
        <v>1</v>
      </c>
    </row>
    <row r="97" spans="2:4" ht="13.2" customHeight="1" x14ac:dyDescent="0.3">
      <c r="B97" s="226" t="s">
        <v>1631</v>
      </c>
      <c r="C97" s="226"/>
      <c r="D97" s="87">
        <f>DatosDelitos!N82</f>
        <v>0</v>
      </c>
    </row>
    <row r="98" spans="2:4" ht="13.2" customHeight="1" x14ac:dyDescent="0.3">
      <c r="B98" s="226" t="s">
        <v>1632</v>
      </c>
      <c r="C98" s="226"/>
      <c r="D98" s="87">
        <f>DatosDelitos!N85</f>
        <v>58</v>
      </c>
    </row>
    <row r="99" spans="2:4" ht="13.2" customHeight="1" x14ac:dyDescent="0.3">
      <c r="B99" s="226" t="s">
        <v>970</v>
      </c>
      <c r="C99" s="226"/>
      <c r="D99" s="87">
        <f>DatosDelitos!N97</f>
        <v>29</v>
      </c>
    </row>
    <row r="100" spans="2:4" ht="27" customHeight="1" x14ac:dyDescent="0.3">
      <c r="B100" s="226" t="s">
        <v>1655</v>
      </c>
      <c r="C100" s="226"/>
      <c r="D100" s="87">
        <f>DatosDelitos!N131</f>
        <v>3</v>
      </c>
    </row>
    <row r="101" spans="2:4" ht="13.2" customHeight="1" x14ac:dyDescent="0.3">
      <c r="B101" s="226" t="s">
        <v>1634</v>
      </c>
      <c r="C101" s="226"/>
      <c r="D101" s="87">
        <f>DatosDelitos!N137</f>
        <v>14</v>
      </c>
    </row>
    <row r="102" spans="2:4" ht="13.2" customHeight="1" x14ac:dyDescent="0.3">
      <c r="B102" s="226" t="s">
        <v>1635</v>
      </c>
      <c r="C102" s="226"/>
      <c r="D102" s="87">
        <f>DatosDelitos!N144</f>
        <v>0</v>
      </c>
    </row>
    <row r="103" spans="2:4" ht="13.2" customHeight="1" x14ac:dyDescent="0.3">
      <c r="B103" s="226" t="s">
        <v>1659</v>
      </c>
      <c r="C103" s="226"/>
      <c r="D103" s="87">
        <f>DatosDelitos!N148</f>
        <v>171</v>
      </c>
    </row>
    <row r="104" spans="2:4" ht="13.2" customHeight="1" x14ac:dyDescent="0.3">
      <c r="B104" s="226" t="s">
        <v>1181</v>
      </c>
      <c r="C104" s="226"/>
      <c r="D104" s="87">
        <f>SUM(DatosDelitos!N149,DatosDelitos!N150)</f>
        <v>1</v>
      </c>
    </row>
    <row r="105" spans="2:4" ht="13.2" customHeight="1" x14ac:dyDescent="0.3">
      <c r="B105" s="226" t="s">
        <v>1179</v>
      </c>
      <c r="C105" s="226"/>
      <c r="D105" s="87">
        <f>SUM(DatosDelitos!N151:N155)</f>
        <v>21</v>
      </c>
    </row>
    <row r="106" spans="2:4" ht="13.2" customHeight="1" x14ac:dyDescent="0.3">
      <c r="B106" s="226" t="s">
        <v>1637</v>
      </c>
      <c r="C106" s="226"/>
      <c r="D106" s="87">
        <f>SUM(SUM(DatosDelitos!N157:N160),SUM(DatosDelitos!N167:N172))</f>
        <v>0</v>
      </c>
    </row>
    <row r="107" spans="2:4" ht="13.2" customHeight="1" x14ac:dyDescent="0.3">
      <c r="B107" s="226" t="s">
        <v>1660</v>
      </c>
      <c r="C107" s="226"/>
      <c r="D107" s="87">
        <f>SUM(DatosDelitos!N161:N165)</f>
        <v>4</v>
      </c>
    </row>
    <row r="108" spans="2:4" ht="13.2" customHeight="1" x14ac:dyDescent="0.3">
      <c r="B108" s="226" t="s">
        <v>1638</v>
      </c>
      <c r="C108" s="226"/>
      <c r="D108" s="87">
        <f>SUM(DatosDelitos!N173:N177)</f>
        <v>29</v>
      </c>
    </row>
    <row r="109" spans="2:4" ht="13.2" customHeight="1" x14ac:dyDescent="0.3">
      <c r="B109" s="226" t="s">
        <v>1639</v>
      </c>
      <c r="C109" s="226"/>
      <c r="D109" s="87">
        <f>DatosDelitos!N178</f>
        <v>133</v>
      </c>
    </row>
    <row r="110" spans="2:4" ht="13.2" customHeight="1" x14ac:dyDescent="0.3">
      <c r="B110" s="226" t="s">
        <v>1640</v>
      </c>
      <c r="C110" s="226"/>
      <c r="D110" s="87">
        <f>DatosDelitos!N186</f>
        <v>22</v>
      </c>
    </row>
    <row r="111" spans="2:4" ht="13.2" customHeight="1" x14ac:dyDescent="0.3">
      <c r="B111" s="226" t="s">
        <v>1641</v>
      </c>
      <c r="C111" s="226"/>
      <c r="D111" s="87">
        <f>DatosDelitos!N201</f>
        <v>29</v>
      </c>
    </row>
    <row r="112" spans="2:4" ht="13.2" customHeight="1" x14ac:dyDescent="0.3">
      <c r="B112" s="226" t="s">
        <v>1642</v>
      </c>
      <c r="C112" s="226"/>
      <c r="D112" s="87">
        <f>DatosDelitos!N223</f>
        <v>742</v>
      </c>
    </row>
    <row r="113" spans="2:4" ht="13.2" customHeight="1" x14ac:dyDescent="0.3">
      <c r="B113" s="226" t="s">
        <v>1643</v>
      </c>
      <c r="C113" s="226"/>
      <c r="D113" s="87">
        <f>DatosDelitos!N244</f>
        <v>2</v>
      </c>
    </row>
    <row r="114" spans="2:4" ht="13.2" customHeight="1" x14ac:dyDescent="0.3">
      <c r="B114" s="226" t="s">
        <v>1644</v>
      </c>
      <c r="C114" s="226"/>
      <c r="D114" s="87">
        <f>DatosDelitos!N271</f>
        <v>9</v>
      </c>
    </row>
    <row r="115" spans="2:4" ht="38.25" customHeight="1" x14ac:dyDescent="0.3">
      <c r="B115" s="226" t="s">
        <v>1645</v>
      </c>
      <c r="C115" s="226"/>
      <c r="D115" s="87">
        <f>DatosDelitos!N301</f>
        <v>0</v>
      </c>
    </row>
    <row r="116" spans="2:4" ht="13.2" customHeight="1" x14ac:dyDescent="0.3">
      <c r="B116" s="226" t="s">
        <v>1646</v>
      </c>
      <c r="C116" s="226"/>
      <c r="D116" s="87">
        <f>DatosDelitos!N305</f>
        <v>1</v>
      </c>
    </row>
    <row r="117" spans="2:4" ht="13.2" customHeight="1" x14ac:dyDescent="0.3">
      <c r="B117" s="226" t="s">
        <v>1647</v>
      </c>
      <c r="C117" s="226"/>
      <c r="D117" s="87">
        <f>DatosDelitos!N312+DatosDelitos!N320</f>
        <v>0</v>
      </c>
    </row>
    <row r="118" spans="2:4" ht="13.2" customHeight="1" x14ac:dyDescent="0.3">
      <c r="B118" s="226" t="s">
        <v>913</v>
      </c>
      <c r="C118" s="226"/>
      <c r="D118" s="87">
        <f>DatosDelitos!N318</f>
        <v>1</v>
      </c>
    </row>
    <row r="119" spans="2:4" ht="13.95" customHeight="1" x14ac:dyDescent="0.3">
      <c r="B119" s="226" t="s">
        <v>1648</v>
      </c>
      <c r="C119" s="226"/>
      <c r="D119" s="87">
        <f>DatosDelitos!N323</f>
        <v>28</v>
      </c>
    </row>
    <row r="120" spans="2:4" ht="12.75" customHeight="1" x14ac:dyDescent="0.3">
      <c r="B120" s="228" t="s">
        <v>1649</v>
      </c>
      <c r="C120" s="228"/>
      <c r="D120" s="87">
        <f>DatosDelitos!N325</f>
        <v>0</v>
      </c>
    </row>
    <row r="121" spans="2:4" ht="15" customHeight="1" x14ac:dyDescent="0.3">
      <c r="B121" s="228" t="s">
        <v>947</v>
      </c>
      <c r="C121" s="228"/>
      <c r="D121" s="87">
        <f>DatosDelitos!N337</f>
        <v>0</v>
      </c>
    </row>
    <row r="122" spans="2:4" ht="15" customHeight="1" x14ac:dyDescent="0.3">
      <c r="B122" s="228" t="s">
        <v>1650</v>
      </c>
      <c r="C122" s="228"/>
      <c r="D122" s="87">
        <f>DatosDelitos!N339</f>
        <v>0</v>
      </c>
    </row>
    <row r="123" spans="2:4" ht="15" customHeight="1" x14ac:dyDescent="0.3">
      <c r="B123" s="226" t="s">
        <v>1656</v>
      </c>
      <c r="C123" s="226"/>
      <c r="D123" s="87">
        <f>SUM(D87:D122)</f>
        <v>1409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90" t="s">
        <v>313</v>
      </c>
      <c r="B5" s="191"/>
      <c r="C5" s="27">
        <v>101</v>
      </c>
      <c r="D5" s="27">
        <v>77</v>
      </c>
      <c r="E5" s="28">
        <v>0.31168831168831201</v>
      </c>
      <c r="F5" s="27">
        <v>2</v>
      </c>
      <c r="G5" s="27">
        <v>0</v>
      </c>
      <c r="H5" s="27">
        <v>37</v>
      </c>
      <c r="I5" s="27">
        <v>24</v>
      </c>
      <c r="J5" s="27">
        <v>9</v>
      </c>
      <c r="K5" s="27">
        <v>19</v>
      </c>
      <c r="L5" s="27">
        <v>6</v>
      </c>
      <c r="M5" s="27">
        <v>7</v>
      </c>
      <c r="N5" s="27">
        <v>1</v>
      </c>
      <c r="O5" s="27">
        <v>21</v>
      </c>
      <c r="P5" s="29">
        <v>36</v>
      </c>
    </row>
    <row r="6" spans="1:16" x14ac:dyDescent="0.3">
      <c r="A6" s="30" t="s">
        <v>314</v>
      </c>
      <c r="B6" s="30" t="s">
        <v>315</v>
      </c>
      <c r="C6" s="14">
        <v>61</v>
      </c>
      <c r="D6" s="14">
        <v>39</v>
      </c>
      <c r="E6" s="31">
        <v>0.56410256410256399</v>
      </c>
      <c r="F6" s="14">
        <v>2</v>
      </c>
      <c r="G6" s="14">
        <v>0</v>
      </c>
      <c r="H6" s="14">
        <v>15</v>
      </c>
      <c r="I6" s="14">
        <v>1</v>
      </c>
      <c r="J6" s="14">
        <v>9</v>
      </c>
      <c r="K6" s="14">
        <v>16</v>
      </c>
      <c r="L6" s="14">
        <v>4</v>
      </c>
      <c r="M6" s="14">
        <v>3</v>
      </c>
      <c r="N6" s="14">
        <v>1</v>
      </c>
      <c r="O6" s="14">
        <v>18</v>
      </c>
      <c r="P6" s="24">
        <v>16</v>
      </c>
    </row>
    <row r="7" spans="1:16" x14ac:dyDescent="0.3">
      <c r="A7" s="30" t="s">
        <v>316</v>
      </c>
      <c r="B7" s="30" t="s">
        <v>317</v>
      </c>
      <c r="C7" s="14">
        <v>5</v>
      </c>
      <c r="D7" s="14">
        <v>6</v>
      </c>
      <c r="E7" s="31">
        <v>-0.16666666666666699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3</v>
      </c>
      <c r="L7" s="14">
        <v>1</v>
      </c>
      <c r="M7" s="14">
        <v>4</v>
      </c>
      <c r="N7" s="14">
        <v>0</v>
      </c>
      <c r="O7" s="14">
        <v>2</v>
      </c>
      <c r="P7" s="24">
        <v>8</v>
      </c>
    </row>
    <row r="8" spans="1:16" x14ac:dyDescent="0.3">
      <c r="A8" s="30" t="s">
        <v>318</v>
      </c>
      <c r="B8" s="30" t="s">
        <v>319</v>
      </c>
      <c r="C8" s="14">
        <v>15</v>
      </c>
      <c r="D8" s="14">
        <v>15</v>
      </c>
      <c r="E8" s="31">
        <v>0</v>
      </c>
      <c r="F8" s="14">
        <v>0</v>
      </c>
      <c r="G8" s="14">
        <v>0</v>
      </c>
      <c r="H8" s="14">
        <v>22</v>
      </c>
      <c r="I8" s="14">
        <v>23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  <c r="O8" s="14">
        <v>1</v>
      </c>
      <c r="P8" s="24">
        <v>12</v>
      </c>
    </row>
    <row r="9" spans="1:16" x14ac:dyDescent="0.3">
      <c r="A9" s="30" t="s">
        <v>320</v>
      </c>
      <c r="B9" s="30" t="s">
        <v>321</v>
      </c>
      <c r="C9" s="14">
        <v>20</v>
      </c>
      <c r="D9" s="14">
        <v>17</v>
      </c>
      <c r="E9" s="31">
        <v>0.17647058823529399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90" t="s">
        <v>322</v>
      </c>
      <c r="B10" s="191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27">
        <v>0</v>
      </c>
      <c r="M10" s="27">
        <v>0</v>
      </c>
      <c r="N10" s="27">
        <v>0</v>
      </c>
      <c r="O10" s="27">
        <v>0</v>
      </c>
      <c r="P10" s="29">
        <v>1</v>
      </c>
    </row>
    <row r="11" spans="1:16" x14ac:dyDescent="0.3">
      <c r="A11" s="30" t="s">
        <v>323</v>
      </c>
      <c r="B11" s="30" t="s">
        <v>324</v>
      </c>
      <c r="C11" s="14">
        <v>1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90" t="s">
        <v>327</v>
      </c>
      <c r="B13" s="191"/>
      <c r="C13" s="27">
        <v>10672</v>
      </c>
      <c r="D13" s="27">
        <v>9099</v>
      </c>
      <c r="E13" s="28">
        <v>0.17287614023519099</v>
      </c>
      <c r="F13" s="27">
        <v>1543</v>
      </c>
      <c r="G13" s="27">
        <v>912</v>
      </c>
      <c r="H13" s="27">
        <v>894</v>
      </c>
      <c r="I13" s="27">
        <v>767</v>
      </c>
      <c r="J13" s="27">
        <v>18</v>
      </c>
      <c r="K13" s="27">
        <v>25</v>
      </c>
      <c r="L13" s="27">
        <v>1</v>
      </c>
      <c r="M13" s="27">
        <v>5</v>
      </c>
      <c r="N13" s="27">
        <v>18</v>
      </c>
      <c r="O13" s="27">
        <v>10</v>
      </c>
      <c r="P13" s="29">
        <v>1697</v>
      </c>
    </row>
    <row r="14" spans="1:16" x14ac:dyDescent="0.3">
      <c r="A14" s="30" t="s">
        <v>328</v>
      </c>
      <c r="B14" s="30" t="s">
        <v>329</v>
      </c>
      <c r="C14" s="14">
        <v>7727</v>
      </c>
      <c r="D14" s="14">
        <v>5948</v>
      </c>
      <c r="E14" s="31">
        <v>0.29909213180901101</v>
      </c>
      <c r="F14" s="14">
        <v>317</v>
      </c>
      <c r="G14" s="14">
        <v>359</v>
      </c>
      <c r="H14" s="14">
        <v>487</v>
      </c>
      <c r="I14" s="14">
        <v>424</v>
      </c>
      <c r="J14" s="14">
        <v>13</v>
      </c>
      <c r="K14" s="14">
        <v>8</v>
      </c>
      <c r="L14" s="14">
        <v>0</v>
      </c>
      <c r="M14" s="14">
        <v>1</v>
      </c>
      <c r="N14" s="14">
        <v>8</v>
      </c>
      <c r="O14" s="14">
        <v>3</v>
      </c>
      <c r="P14" s="24">
        <v>937</v>
      </c>
    </row>
    <row r="15" spans="1:16" x14ac:dyDescent="0.3">
      <c r="A15" s="30" t="s">
        <v>330</v>
      </c>
      <c r="B15" s="30" t="s">
        <v>331</v>
      </c>
      <c r="C15" s="14">
        <v>38</v>
      </c>
      <c r="D15" s="14">
        <v>30</v>
      </c>
      <c r="E15" s="31">
        <v>0.266666666666667</v>
      </c>
      <c r="F15" s="14">
        <v>0</v>
      </c>
      <c r="G15" s="14">
        <v>0</v>
      </c>
      <c r="H15" s="14">
        <v>53</v>
      </c>
      <c r="I15" s="14">
        <v>83</v>
      </c>
      <c r="J15" s="14">
        <v>1</v>
      </c>
      <c r="K15" s="14">
        <v>6</v>
      </c>
      <c r="L15" s="14">
        <v>0</v>
      </c>
      <c r="M15" s="14">
        <v>1</v>
      </c>
      <c r="N15" s="14">
        <v>0</v>
      </c>
      <c r="O15" s="14">
        <v>1</v>
      </c>
      <c r="P15" s="24">
        <v>4</v>
      </c>
    </row>
    <row r="16" spans="1:16" x14ac:dyDescent="0.3">
      <c r="A16" s="30" t="s">
        <v>332</v>
      </c>
      <c r="B16" s="30" t="s">
        <v>333</v>
      </c>
      <c r="C16" s="14">
        <v>1785</v>
      </c>
      <c r="D16" s="14">
        <v>1906</v>
      </c>
      <c r="E16" s="31">
        <v>-6.3483735571878294E-2</v>
      </c>
      <c r="F16" s="14">
        <v>7</v>
      </c>
      <c r="G16" s="14">
        <v>5</v>
      </c>
      <c r="H16" s="14">
        <v>41</v>
      </c>
      <c r="I16" s="14">
        <v>36</v>
      </c>
      <c r="J16" s="14">
        <v>0</v>
      </c>
      <c r="K16" s="14">
        <v>0</v>
      </c>
      <c r="L16" s="14">
        <v>0</v>
      </c>
      <c r="M16" s="14">
        <v>1</v>
      </c>
      <c r="N16" s="14">
        <v>0</v>
      </c>
      <c r="O16" s="14">
        <v>0</v>
      </c>
      <c r="P16" s="24">
        <v>23</v>
      </c>
    </row>
    <row r="17" spans="1:16" ht="20.399999999999999" x14ac:dyDescent="0.3">
      <c r="A17" s="30" t="s">
        <v>334</v>
      </c>
      <c r="B17" s="30" t="s">
        <v>335</v>
      </c>
      <c r="C17" s="14">
        <v>1116</v>
      </c>
      <c r="D17" s="14">
        <v>1212</v>
      </c>
      <c r="E17" s="31">
        <v>-7.9207920792079195E-2</v>
      </c>
      <c r="F17" s="14">
        <v>1219</v>
      </c>
      <c r="G17" s="14">
        <v>548</v>
      </c>
      <c r="H17" s="14">
        <v>313</v>
      </c>
      <c r="I17" s="14">
        <v>223</v>
      </c>
      <c r="J17" s="14">
        <v>4</v>
      </c>
      <c r="K17" s="14">
        <v>11</v>
      </c>
      <c r="L17" s="14">
        <v>1</v>
      </c>
      <c r="M17" s="14">
        <v>2</v>
      </c>
      <c r="N17" s="14">
        <v>10</v>
      </c>
      <c r="O17" s="14">
        <v>6</v>
      </c>
      <c r="P17" s="24">
        <v>733</v>
      </c>
    </row>
    <row r="18" spans="1:16" x14ac:dyDescent="0.3">
      <c r="A18" s="30" t="s">
        <v>336</v>
      </c>
      <c r="B18" s="30" t="s">
        <v>337</v>
      </c>
      <c r="C18" s="14">
        <v>6</v>
      </c>
      <c r="D18" s="14">
        <v>3</v>
      </c>
      <c r="E18" s="31">
        <v>1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90" t="s">
        <v>340</v>
      </c>
      <c r="B20" s="191"/>
      <c r="C20" s="27">
        <v>10</v>
      </c>
      <c r="D20" s="27">
        <v>0</v>
      </c>
      <c r="E20" s="28">
        <v>0</v>
      </c>
      <c r="F20" s="27">
        <v>1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1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1</v>
      </c>
    </row>
    <row r="22" spans="1:16" x14ac:dyDescent="0.3">
      <c r="A22" s="30" t="s">
        <v>343</v>
      </c>
      <c r="B22" s="30" t="s">
        <v>344</v>
      </c>
      <c r="C22" s="14">
        <v>10</v>
      </c>
      <c r="D22" s="14">
        <v>0</v>
      </c>
      <c r="E22" s="31">
        <v>0</v>
      </c>
      <c r="F22" s="14">
        <v>1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90" t="s">
        <v>358</v>
      </c>
      <c r="B30" s="191"/>
      <c r="C30" s="27">
        <v>1485</v>
      </c>
      <c r="D30" s="27">
        <v>1515</v>
      </c>
      <c r="E30" s="28">
        <v>-1.9801980198019799E-2</v>
      </c>
      <c r="F30" s="27">
        <v>862</v>
      </c>
      <c r="G30" s="27">
        <v>748</v>
      </c>
      <c r="H30" s="27">
        <v>277</v>
      </c>
      <c r="I30" s="27">
        <v>362</v>
      </c>
      <c r="J30" s="27">
        <v>1</v>
      </c>
      <c r="K30" s="27">
        <v>16</v>
      </c>
      <c r="L30" s="27">
        <v>0</v>
      </c>
      <c r="M30" s="27">
        <v>7</v>
      </c>
      <c r="N30" s="27">
        <v>12</v>
      </c>
      <c r="O30" s="27">
        <v>4</v>
      </c>
      <c r="P30" s="29">
        <v>1004</v>
      </c>
    </row>
    <row r="31" spans="1:16" x14ac:dyDescent="0.3">
      <c r="A31" s="30" t="s">
        <v>359</v>
      </c>
      <c r="B31" s="30" t="s">
        <v>360</v>
      </c>
      <c r="C31" s="14">
        <v>84</v>
      </c>
      <c r="D31" s="14">
        <v>97</v>
      </c>
      <c r="E31" s="31">
        <v>-0.134020618556701</v>
      </c>
      <c r="F31" s="14">
        <v>1</v>
      </c>
      <c r="G31" s="14">
        <v>2</v>
      </c>
      <c r="H31" s="14">
        <v>6</v>
      </c>
      <c r="I31" s="14">
        <v>11</v>
      </c>
      <c r="J31" s="14">
        <v>0</v>
      </c>
      <c r="K31" s="14">
        <v>2</v>
      </c>
      <c r="L31" s="14">
        <v>0</v>
      </c>
      <c r="M31" s="14">
        <v>7</v>
      </c>
      <c r="N31" s="14">
        <v>1</v>
      </c>
      <c r="O31" s="14">
        <v>0</v>
      </c>
      <c r="P31" s="24">
        <v>6</v>
      </c>
    </row>
    <row r="32" spans="1:16" x14ac:dyDescent="0.3">
      <c r="A32" s="30" t="s">
        <v>361</v>
      </c>
      <c r="B32" s="30" t="s">
        <v>362</v>
      </c>
      <c r="C32" s="14">
        <v>7</v>
      </c>
      <c r="D32" s="14">
        <v>5</v>
      </c>
      <c r="E32" s="31">
        <v>0.4</v>
      </c>
      <c r="F32" s="14">
        <v>0</v>
      </c>
      <c r="G32" s="14">
        <v>0</v>
      </c>
      <c r="H32" s="14">
        <v>2</v>
      </c>
      <c r="I32" s="14">
        <v>0</v>
      </c>
      <c r="J32" s="14">
        <v>1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4">
        <v>1</v>
      </c>
    </row>
    <row r="33" spans="1:16" ht="20.399999999999999" x14ac:dyDescent="0.3">
      <c r="A33" s="30" t="s">
        <v>363</v>
      </c>
      <c r="B33" s="30" t="s">
        <v>364</v>
      </c>
      <c r="C33" s="14">
        <v>679</v>
      </c>
      <c r="D33" s="14">
        <v>742</v>
      </c>
      <c r="E33" s="31">
        <v>-8.4905660377358499E-2</v>
      </c>
      <c r="F33" s="14">
        <v>304</v>
      </c>
      <c r="G33" s="14">
        <v>278</v>
      </c>
      <c r="H33" s="14">
        <v>126</v>
      </c>
      <c r="I33" s="14">
        <v>148</v>
      </c>
      <c r="J33" s="14">
        <v>0</v>
      </c>
      <c r="K33" s="14">
        <v>6</v>
      </c>
      <c r="L33" s="14">
        <v>0</v>
      </c>
      <c r="M33" s="14">
        <v>0</v>
      </c>
      <c r="N33" s="14">
        <v>5</v>
      </c>
      <c r="O33" s="14">
        <v>0</v>
      </c>
      <c r="P33" s="24">
        <v>395</v>
      </c>
    </row>
    <row r="34" spans="1:16" x14ac:dyDescent="0.3">
      <c r="A34" s="30" t="s">
        <v>365</v>
      </c>
      <c r="B34" s="30" t="s">
        <v>366</v>
      </c>
      <c r="C34" s="14">
        <v>55</v>
      </c>
      <c r="D34" s="14">
        <v>41</v>
      </c>
      <c r="E34" s="31">
        <v>0.34146341463414598</v>
      </c>
      <c r="F34" s="14">
        <v>10</v>
      </c>
      <c r="G34" s="14">
        <v>30</v>
      </c>
      <c r="H34" s="14">
        <v>11</v>
      </c>
      <c r="I34" s="14">
        <v>8</v>
      </c>
      <c r="J34" s="14">
        <v>0</v>
      </c>
      <c r="K34" s="14">
        <v>2</v>
      </c>
      <c r="L34" s="14">
        <v>0</v>
      </c>
      <c r="M34" s="14">
        <v>0</v>
      </c>
      <c r="N34" s="14">
        <v>0</v>
      </c>
      <c r="O34" s="14">
        <v>0</v>
      </c>
      <c r="P34" s="24">
        <v>56</v>
      </c>
    </row>
    <row r="35" spans="1:16" x14ac:dyDescent="0.3">
      <c r="A35" s="30" t="s">
        <v>367</v>
      </c>
      <c r="B35" s="30" t="s">
        <v>368</v>
      </c>
      <c r="C35" s="14">
        <v>220</v>
      </c>
      <c r="D35" s="14">
        <v>220</v>
      </c>
      <c r="E35" s="31">
        <v>0</v>
      </c>
      <c r="F35" s="14">
        <v>46</v>
      </c>
      <c r="G35" s="14">
        <v>30</v>
      </c>
      <c r="H35" s="14">
        <v>15</v>
      </c>
      <c r="I35" s="14">
        <v>16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4">
        <v>51</v>
      </c>
    </row>
    <row r="36" spans="1:16" ht="20.399999999999999" x14ac:dyDescent="0.3">
      <c r="A36" s="30" t="s">
        <v>369</v>
      </c>
      <c r="B36" s="30" t="s">
        <v>370</v>
      </c>
      <c r="C36" s="14">
        <v>185</v>
      </c>
      <c r="D36" s="14">
        <v>170</v>
      </c>
      <c r="E36" s="31">
        <v>8.8235294117647106E-2</v>
      </c>
      <c r="F36" s="14">
        <v>354</v>
      </c>
      <c r="G36" s="14">
        <v>318</v>
      </c>
      <c r="H36" s="14">
        <v>68</v>
      </c>
      <c r="I36" s="14">
        <v>120</v>
      </c>
      <c r="J36" s="14">
        <v>0</v>
      </c>
      <c r="K36" s="14">
        <v>5</v>
      </c>
      <c r="L36" s="14">
        <v>0</v>
      </c>
      <c r="M36" s="14">
        <v>0</v>
      </c>
      <c r="N36" s="14">
        <v>1</v>
      </c>
      <c r="O36" s="14">
        <v>3</v>
      </c>
      <c r="P36" s="24">
        <v>386</v>
      </c>
    </row>
    <row r="37" spans="1:16" ht="20.399999999999999" x14ac:dyDescent="0.3">
      <c r="A37" s="30" t="s">
        <v>371</v>
      </c>
      <c r="B37" s="30" t="s">
        <v>372</v>
      </c>
      <c r="C37" s="14">
        <v>45</v>
      </c>
      <c r="D37" s="14">
        <v>41</v>
      </c>
      <c r="E37" s="31">
        <v>9.7560975609756101E-2</v>
      </c>
      <c r="F37" s="14">
        <v>75</v>
      </c>
      <c r="G37" s="14">
        <v>50</v>
      </c>
      <c r="H37" s="14">
        <v>14</v>
      </c>
      <c r="I37" s="14">
        <v>27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58</v>
      </c>
    </row>
    <row r="38" spans="1:16" ht="20.399999999999999" x14ac:dyDescent="0.3">
      <c r="A38" s="30" t="s">
        <v>373</v>
      </c>
      <c r="B38" s="30" t="s">
        <v>374</v>
      </c>
      <c r="C38" s="14">
        <v>64</v>
      </c>
      <c r="D38" s="14">
        <v>53</v>
      </c>
      <c r="E38" s="31">
        <v>0.20754716981132099</v>
      </c>
      <c r="F38" s="14">
        <v>54</v>
      </c>
      <c r="G38" s="14">
        <v>17</v>
      </c>
      <c r="H38" s="14">
        <v>11</v>
      </c>
      <c r="I38" s="14">
        <v>14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4">
        <v>17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1</v>
      </c>
      <c r="E39" s="31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146</v>
      </c>
      <c r="D41" s="14">
        <v>145</v>
      </c>
      <c r="E41" s="31">
        <v>6.8965517241379301E-3</v>
      </c>
      <c r="F41" s="14">
        <v>18</v>
      </c>
      <c r="G41" s="14">
        <v>23</v>
      </c>
      <c r="H41" s="14">
        <v>24</v>
      </c>
      <c r="I41" s="14">
        <v>18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4">
        <v>34</v>
      </c>
    </row>
    <row r="42" spans="1:16" x14ac:dyDescent="0.3">
      <c r="A42" s="190" t="s">
        <v>381</v>
      </c>
      <c r="B42" s="191"/>
      <c r="C42" s="27">
        <v>371</v>
      </c>
      <c r="D42" s="27">
        <v>352</v>
      </c>
      <c r="E42" s="28">
        <v>5.39772727272727E-2</v>
      </c>
      <c r="F42" s="27">
        <v>404</v>
      </c>
      <c r="G42" s="27">
        <v>190</v>
      </c>
      <c r="H42" s="27">
        <v>147</v>
      </c>
      <c r="I42" s="27">
        <v>113</v>
      </c>
      <c r="J42" s="27">
        <v>5</v>
      </c>
      <c r="K42" s="27">
        <v>5</v>
      </c>
      <c r="L42" s="27">
        <v>1</v>
      </c>
      <c r="M42" s="27">
        <v>0</v>
      </c>
      <c r="N42" s="27">
        <v>62</v>
      </c>
      <c r="O42" s="27">
        <v>6</v>
      </c>
      <c r="P42" s="29">
        <v>113</v>
      </c>
    </row>
    <row r="43" spans="1:16" x14ac:dyDescent="0.3">
      <c r="A43" s="30" t="s">
        <v>382</v>
      </c>
      <c r="B43" s="30" t="s">
        <v>383</v>
      </c>
      <c r="C43" s="14">
        <v>10</v>
      </c>
      <c r="D43" s="14">
        <v>9</v>
      </c>
      <c r="E43" s="31">
        <v>0.11111111111111099</v>
      </c>
      <c r="F43" s="14">
        <v>1</v>
      </c>
      <c r="G43" s="14">
        <v>2</v>
      </c>
      <c r="H43" s="14">
        <v>2</v>
      </c>
      <c r="I43" s="14">
        <v>3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4">
        <v>2</v>
      </c>
    </row>
    <row r="44" spans="1:16" ht="20.399999999999999" x14ac:dyDescent="0.3">
      <c r="A44" s="30" t="s">
        <v>384</v>
      </c>
      <c r="B44" s="30" t="s">
        <v>385</v>
      </c>
      <c r="C44" s="14">
        <v>341</v>
      </c>
      <c r="D44" s="14">
        <v>327</v>
      </c>
      <c r="E44" s="31">
        <v>4.2813455657492401E-2</v>
      </c>
      <c r="F44" s="14">
        <v>403</v>
      </c>
      <c r="G44" s="14">
        <v>188</v>
      </c>
      <c r="H44" s="14">
        <v>142</v>
      </c>
      <c r="I44" s="14">
        <v>107</v>
      </c>
      <c r="J44" s="14">
        <v>5</v>
      </c>
      <c r="K44" s="14">
        <v>4</v>
      </c>
      <c r="L44" s="14">
        <v>1</v>
      </c>
      <c r="M44" s="14">
        <v>0</v>
      </c>
      <c r="N44" s="14">
        <v>60</v>
      </c>
      <c r="O44" s="14">
        <v>6</v>
      </c>
      <c r="P44" s="24">
        <v>108</v>
      </c>
    </row>
    <row r="45" spans="1:16" x14ac:dyDescent="0.3">
      <c r="A45" s="30" t="s">
        <v>386</v>
      </c>
      <c r="B45" s="30" t="s">
        <v>387</v>
      </c>
      <c r="C45" s="14">
        <v>7</v>
      </c>
      <c r="D45" s="14">
        <v>1</v>
      </c>
      <c r="E45" s="31">
        <v>6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4</v>
      </c>
      <c r="D46" s="14">
        <v>5</v>
      </c>
      <c r="E46" s="31">
        <v>-0.2</v>
      </c>
      <c r="F46" s="14">
        <v>0</v>
      </c>
      <c r="G46" s="14">
        <v>0</v>
      </c>
      <c r="H46" s="14">
        <v>0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3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8</v>
      </c>
      <c r="D48" s="14">
        <v>8</v>
      </c>
      <c r="E48" s="31">
        <v>0</v>
      </c>
      <c r="F48" s="14">
        <v>0</v>
      </c>
      <c r="G48" s="14">
        <v>0</v>
      </c>
      <c r="H48" s="14">
        <v>3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1</v>
      </c>
      <c r="D49" s="14">
        <v>2</v>
      </c>
      <c r="E49" s="31">
        <v>-0.5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90" t="s">
        <v>396</v>
      </c>
      <c r="B50" s="191"/>
      <c r="C50" s="27">
        <v>462</v>
      </c>
      <c r="D50" s="27">
        <v>446</v>
      </c>
      <c r="E50" s="28">
        <v>3.5874439461883401E-2</v>
      </c>
      <c r="F50" s="27">
        <v>58</v>
      </c>
      <c r="G50" s="27">
        <v>33</v>
      </c>
      <c r="H50" s="27">
        <v>131</v>
      </c>
      <c r="I50" s="27">
        <v>86</v>
      </c>
      <c r="J50" s="27">
        <v>54</v>
      </c>
      <c r="K50" s="27">
        <v>66</v>
      </c>
      <c r="L50" s="27">
        <v>0</v>
      </c>
      <c r="M50" s="27">
        <v>0</v>
      </c>
      <c r="N50" s="27">
        <v>18</v>
      </c>
      <c r="O50" s="27">
        <v>7</v>
      </c>
      <c r="P50" s="29">
        <v>130</v>
      </c>
    </row>
    <row r="51" spans="1:16" x14ac:dyDescent="0.3">
      <c r="A51" s="30" t="s">
        <v>397</v>
      </c>
      <c r="B51" s="30" t="s">
        <v>398</v>
      </c>
      <c r="C51" s="14">
        <v>160</v>
      </c>
      <c r="D51" s="14">
        <v>113</v>
      </c>
      <c r="E51" s="31">
        <v>0.41592920353982299</v>
      </c>
      <c r="F51" s="14">
        <v>15</v>
      </c>
      <c r="G51" s="14">
        <v>4</v>
      </c>
      <c r="H51" s="14">
        <v>17</v>
      </c>
      <c r="I51" s="14">
        <v>11</v>
      </c>
      <c r="J51" s="14">
        <v>21</v>
      </c>
      <c r="K51" s="14">
        <v>10</v>
      </c>
      <c r="L51" s="14">
        <v>0</v>
      </c>
      <c r="M51" s="14">
        <v>0</v>
      </c>
      <c r="N51" s="14">
        <v>2</v>
      </c>
      <c r="O51" s="14">
        <v>4</v>
      </c>
      <c r="P51" s="24">
        <v>20</v>
      </c>
    </row>
    <row r="52" spans="1:16" x14ac:dyDescent="0.3">
      <c r="A52" s="30" t="s">
        <v>399</v>
      </c>
      <c r="B52" s="30" t="s">
        <v>400</v>
      </c>
      <c r="C52" s="14">
        <v>2</v>
      </c>
      <c r="D52" s="14">
        <v>3</v>
      </c>
      <c r="E52" s="31">
        <v>-0.33333333333333298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8</v>
      </c>
      <c r="L52" s="14">
        <v>0</v>
      </c>
      <c r="M52" s="14">
        <v>0</v>
      </c>
      <c r="N52" s="14">
        <v>0</v>
      </c>
      <c r="O52" s="14">
        <v>0</v>
      </c>
      <c r="P52" s="24">
        <v>4</v>
      </c>
    </row>
    <row r="53" spans="1:16" x14ac:dyDescent="0.3">
      <c r="A53" s="30" t="s">
        <v>401</v>
      </c>
      <c r="B53" s="30" t="s">
        <v>402</v>
      </c>
      <c r="C53" s="14">
        <v>156</v>
      </c>
      <c r="D53" s="14">
        <v>154</v>
      </c>
      <c r="E53" s="31">
        <v>1.2987012987013E-2</v>
      </c>
      <c r="F53" s="14">
        <v>26</v>
      </c>
      <c r="G53" s="14">
        <v>17</v>
      </c>
      <c r="H53" s="14">
        <v>47</v>
      </c>
      <c r="I53" s="14">
        <v>29</v>
      </c>
      <c r="J53" s="14">
        <v>14</v>
      </c>
      <c r="K53" s="14">
        <v>3</v>
      </c>
      <c r="L53" s="14">
        <v>0</v>
      </c>
      <c r="M53" s="14">
        <v>0</v>
      </c>
      <c r="N53" s="14">
        <v>7</v>
      </c>
      <c r="O53" s="14">
        <v>0</v>
      </c>
      <c r="P53" s="24">
        <v>47</v>
      </c>
    </row>
    <row r="54" spans="1:16" x14ac:dyDescent="0.3">
      <c r="A54" s="30" t="s">
        <v>403</v>
      </c>
      <c r="B54" s="30" t="s">
        <v>404</v>
      </c>
      <c r="C54" s="14">
        <v>3</v>
      </c>
      <c r="D54" s="14">
        <v>5</v>
      </c>
      <c r="E54" s="31">
        <v>-0.4</v>
      </c>
      <c r="F54" s="14">
        <v>0</v>
      </c>
      <c r="G54" s="14">
        <v>0</v>
      </c>
      <c r="H54" s="14">
        <v>2</v>
      </c>
      <c r="I54" s="14">
        <v>0</v>
      </c>
      <c r="J54" s="14">
        <v>1</v>
      </c>
      <c r="K54" s="14">
        <v>17</v>
      </c>
      <c r="L54" s="14">
        <v>0</v>
      </c>
      <c r="M54" s="14">
        <v>0</v>
      </c>
      <c r="N54" s="14">
        <v>0</v>
      </c>
      <c r="O54" s="14">
        <v>0</v>
      </c>
      <c r="P54" s="24">
        <v>2</v>
      </c>
    </row>
    <row r="55" spans="1:16" x14ac:dyDescent="0.3">
      <c r="A55" s="30" t="s">
        <v>405</v>
      </c>
      <c r="B55" s="30" t="s">
        <v>406</v>
      </c>
      <c r="C55" s="14">
        <v>3</v>
      </c>
      <c r="D55" s="14">
        <v>4</v>
      </c>
      <c r="E55" s="31">
        <v>-0.25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13</v>
      </c>
      <c r="D56" s="14">
        <v>11</v>
      </c>
      <c r="E56" s="31">
        <v>0.18181818181818199</v>
      </c>
      <c r="F56" s="14">
        <v>4</v>
      </c>
      <c r="G56" s="14">
        <v>2</v>
      </c>
      <c r="H56" s="14">
        <v>8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14">
        <v>3</v>
      </c>
      <c r="O56" s="14">
        <v>0</v>
      </c>
      <c r="P56" s="24">
        <v>3</v>
      </c>
    </row>
    <row r="57" spans="1:16" ht="20.399999999999999" x14ac:dyDescent="0.3">
      <c r="A57" s="30" t="s">
        <v>409</v>
      </c>
      <c r="B57" s="30" t="s">
        <v>410</v>
      </c>
      <c r="C57" s="14">
        <v>11</v>
      </c>
      <c r="D57" s="14">
        <v>18</v>
      </c>
      <c r="E57" s="31">
        <v>-0.38888888888888901</v>
      </c>
      <c r="F57" s="14">
        <v>6</v>
      </c>
      <c r="G57" s="14">
        <v>6</v>
      </c>
      <c r="H57" s="14">
        <v>3</v>
      </c>
      <c r="I57" s="14">
        <v>5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12</v>
      </c>
    </row>
    <row r="58" spans="1:16" ht="20.399999999999999" x14ac:dyDescent="0.3">
      <c r="A58" s="30" t="s">
        <v>411</v>
      </c>
      <c r="B58" s="30" t="s">
        <v>412</v>
      </c>
      <c r="C58" s="14">
        <v>2</v>
      </c>
      <c r="D58" s="14">
        <v>4</v>
      </c>
      <c r="E58" s="31">
        <v>-0.5</v>
      </c>
      <c r="F58" s="14">
        <v>0</v>
      </c>
      <c r="G58" s="14">
        <v>0</v>
      </c>
      <c r="H58" s="14">
        <v>3</v>
      </c>
      <c r="I58" s="14">
        <v>1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0.399999999999999" x14ac:dyDescent="0.3">
      <c r="A59" s="30" t="s">
        <v>413</v>
      </c>
      <c r="B59" s="30" t="s">
        <v>414</v>
      </c>
      <c r="C59" s="14">
        <v>1</v>
      </c>
      <c r="D59" s="14">
        <v>1</v>
      </c>
      <c r="E59" s="31">
        <v>0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4">
        <v>0</v>
      </c>
    </row>
    <row r="60" spans="1:16" ht="20.399999999999999" x14ac:dyDescent="0.3">
      <c r="A60" s="30" t="s">
        <v>415</v>
      </c>
      <c r="B60" s="30" t="s">
        <v>416</v>
      </c>
      <c r="C60" s="14">
        <v>6</v>
      </c>
      <c r="D60" s="14">
        <v>6</v>
      </c>
      <c r="E60" s="31">
        <v>0</v>
      </c>
      <c r="F60" s="14">
        <v>0</v>
      </c>
      <c r="G60" s="14">
        <v>0</v>
      </c>
      <c r="H60" s="14">
        <v>8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24">
        <v>3</v>
      </c>
    </row>
    <row r="61" spans="1:16" ht="20.399999999999999" x14ac:dyDescent="0.3">
      <c r="A61" s="30" t="s">
        <v>417</v>
      </c>
      <c r="B61" s="30" t="s">
        <v>418</v>
      </c>
      <c r="C61" s="14">
        <v>15</v>
      </c>
      <c r="D61" s="14">
        <v>21</v>
      </c>
      <c r="E61" s="31">
        <v>-0.28571428571428598</v>
      </c>
      <c r="F61" s="14">
        <v>1</v>
      </c>
      <c r="G61" s="14">
        <v>1</v>
      </c>
      <c r="H61" s="14">
        <v>11</v>
      </c>
      <c r="I61" s="14">
        <v>6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5</v>
      </c>
    </row>
    <row r="62" spans="1:16" x14ac:dyDescent="0.3">
      <c r="A62" s="30" t="s">
        <v>419</v>
      </c>
      <c r="B62" s="30" t="s">
        <v>420</v>
      </c>
      <c r="C62" s="14">
        <v>9</v>
      </c>
      <c r="D62" s="14">
        <v>19</v>
      </c>
      <c r="E62" s="31">
        <v>-0.52631578947368396</v>
      </c>
      <c r="F62" s="14">
        <v>0</v>
      </c>
      <c r="G62" s="14">
        <v>0</v>
      </c>
      <c r="H62" s="14">
        <v>2</v>
      </c>
      <c r="I62" s="14">
        <v>5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6</v>
      </c>
    </row>
    <row r="63" spans="1:16" ht="20.399999999999999" x14ac:dyDescent="0.3">
      <c r="A63" s="30" t="s">
        <v>421</v>
      </c>
      <c r="B63" s="30" t="s">
        <v>422</v>
      </c>
      <c r="C63" s="14">
        <v>64</v>
      </c>
      <c r="D63" s="14">
        <v>68</v>
      </c>
      <c r="E63" s="31">
        <v>-5.8823529411764698E-2</v>
      </c>
      <c r="F63" s="14">
        <v>5</v>
      </c>
      <c r="G63" s="14">
        <v>2</v>
      </c>
      <c r="H63" s="14">
        <v>23</v>
      </c>
      <c r="I63" s="14">
        <v>26</v>
      </c>
      <c r="J63" s="14">
        <v>9</v>
      </c>
      <c r="K63" s="14">
        <v>18</v>
      </c>
      <c r="L63" s="14">
        <v>0</v>
      </c>
      <c r="M63" s="14">
        <v>0</v>
      </c>
      <c r="N63" s="14">
        <v>4</v>
      </c>
      <c r="O63" s="14">
        <v>1</v>
      </c>
      <c r="P63" s="24">
        <v>24</v>
      </c>
    </row>
    <row r="64" spans="1:16" ht="20.399999999999999" x14ac:dyDescent="0.3">
      <c r="A64" s="30" t="s">
        <v>423</v>
      </c>
      <c r="B64" s="30" t="s">
        <v>424</v>
      </c>
      <c r="C64" s="14">
        <v>10</v>
      </c>
      <c r="D64" s="14">
        <v>8</v>
      </c>
      <c r="E64" s="31">
        <v>0.25</v>
      </c>
      <c r="F64" s="14">
        <v>0</v>
      </c>
      <c r="G64" s="14">
        <v>0</v>
      </c>
      <c r="H64" s="14">
        <v>1</v>
      </c>
      <c r="I64" s="14">
        <v>0</v>
      </c>
      <c r="J64" s="14">
        <v>4</v>
      </c>
      <c r="K64" s="14">
        <v>4</v>
      </c>
      <c r="L64" s="14">
        <v>0</v>
      </c>
      <c r="M64" s="14">
        <v>0</v>
      </c>
      <c r="N64" s="14">
        <v>1</v>
      </c>
      <c r="O64" s="14">
        <v>1</v>
      </c>
      <c r="P64" s="24">
        <v>1</v>
      </c>
    </row>
    <row r="65" spans="1:16" ht="20.399999999999999" x14ac:dyDescent="0.3">
      <c r="A65" s="30" t="s">
        <v>425</v>
      </c>
      <c r="B65" s="30" t="s">
        <v>426</v>
      </c>
      <c r="C65" s="14">
        <v>3</v>
      </c>
      <c r="D65" s="14">
        <v>3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2</v>
      </c>
      <c r="D66" s="14">
        <v>2</v>
      </c>
      <c r="E66" s="31">
        <v>0</v>
      </c>
      <c r="F66" s="14">
        <v>0</v>
      </c>
      <c r="G66" s="14">
        <v>1</v>
      </c>
      <c r="H66" s="14">
        <v>0</v>
      </c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2</v>
      </c>
      <c r="D67" s="14">
        <v>4</v>
      </c>
      <c r="E67" s="31">
        <v>-0.5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5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1</v>
      </c>
      <c r="E71" s="31">
        <v>-1</v>
      </c>
      <c r="F71" s="14">
        <v>1</v>
      </c>
      <c r="G71" s="14">
        <v>0</v>
      </c>
      <c r="H71" s="14">
        <v>4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3">
      <c r="A72" s="190" t="s">
        <v>439</v>
      </c>
      <c r="B72" s="191"/>
      <c r="C72" s="27">
        <v>4</v>
      </c>
      <c r="D72" s="27">
        <v>13</v>
      </c>
      <c r="E72" s="28">
        <v>-0.69230769230769196</v>
      </c>
      <c r="F72" s="27">
        <v>2</v>
      </c>
      <c r="G72" s="27">
        <v>2</v>
      </c>
      <c r="H72" s="27">
        <v>3</v>
      </c>
      <c r="I72" s="27">
        <v>3</v>
      </c>
      <c r="J72" s="27">
        <v>0</v>
      </c>
      <c r="K72" s="27">
        <v>0</v>
      </c>
      <c r="L72" s="27">
        <v>1</v>
      </c>
      <c r="M72" s="27">
        <v>1</v>
      </c>
      <c r="N72" s="27">
        <v>0</v>
      </c>
      <c r="O72" s="27">
        <v>0</v>
      </c>
      <c r="P72" s="29">
        <v>5</v>
      </c>
    </row>
    <row r="73" spans="1:16" x14ac:dyDescent="0.3">
      <c r="A73" s="30" t="s">
        <v>440</v>
      </c>
      <c r="B73" s="30" t="s">
        <v>441</v>
      </c>
      <c r="C73" s="14">
        <v>4</v>
      </c>
      <c r="D73" s="14">
        <v>13</v>
      </c>
      <c r="E73" s="31">
        <v>-0.69230769230769196</v>
      </c>
      <c r="F73" s="14">
        <v>2</v>
      </c>
      <c r="G73" s="14">
        <v>2</v>
      </c>
      <c r="H73" s="14">
        <v>3</v>
      </c>
      <c r="I73" s="14">
        <v>3</v>
      </c>
      <c r="J73" s="14">
        <v>0</v>
      </c>
      <c r="K73" s="14">
        <v>0</v>
      </c>
      <c r="L73" s="14">
        <v>1</v>
      </c>
      <c r="M73" s="14">
        <v>1</v>
      </c>
      <c r="N73" s="14">
        <v>0</v>
      </c>
      <c r="O73" s="14">
        <v>0</v>
      </c>
      <c r="P73" s="24">
        <v>5</v>
      </c>
    </row>
    <row r="74" spans="1:16" x14ac:dyDescent="0.3">
      <c r="A74" s="190" t="s">
        <v>442</v>
      </c>
      <c r="B74" s="191"/>
      <c r="C74" s="27">
        <v>107</v>
      </c>
      <c r="D74" s="27">
        <v>141</v>
      </c>
      <c r="E74" s="28">
        <v>-0.24113475177304999</v>
      </c>
      <c r="F74" s="27">
        <v>16</v>
      </c>
      <c r="G74" s="27">
        <v>11</v>
      </c>
      <c r="H74" s="27">
        <v>30</v>
      </c>
      <c r="I74" s="27">
        <v>24</v>
      </c>
      <c r="J74" s="27">
        <v>0</v>
      </c>
      <c r="K74" s="27">
        <v>2</v>
      </c>
      <c r="L74" s="27">
        <v>4</v>
      </c>
      <c r="M74" s="27">
        <v>7</v>
      </c>
      <c r="N74" s="27">
        <v>1</v>
      </c>
      <c r="O74" s="27">
        <v>0</v>
      </c>
      <c r="P74" s="29">
        <v>28</v>
      </c>
    </row>
    <row r="75" spans="1:16" x14ac:dyDescent="0.3">
      <c r="A75" s="30" t="s">
        <v>443</v>
      </c>
      <c r="B75" s="30" t="s">
        <v>444</v>
      </c>
      <c r="C75" s="14">
        <v>38</v>
      </c>
      <c r="D75" s="14">
        <v>47</v>
      </c>
      <c r="E75" s="31">
        <v>-0.19148936170212799</v>
      </c>
      <c r="F75" s="14">
        <v>2</v>
      </c>
      <c r="G75" s="14">
        <v>3</v>
      </c>
      <c r="H75" s="14">
        <v>12</v>
      </c>
      <c r="I75" s="14">
        <v>13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7</v>
      </c>
    </row>
    <row r="76" spans="1:16" ht="30.6" x14ac:dyDescent="0.3">
      <c r="A76" s="30" t="s">
        <v>445</v>
      </c>
      <c r="B76" s="30" t="s">
        <v>446</v>
      </c>
      <c r="C76" s="14">
        <v>2</v>
      </c>
      <c r="D76" s="14">
        <v>2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42</v>
      </c>
      <c r="D77" s="14">
        <v>49</v>
      </c>
      <c r="E77" s="31">
        <v>-0.14285714285714299</v>
      </c>
      <c r="F77" s="14">
        <v>9</v>
      </c>
      <c r="G77" s="14">
        <v>1</v>
      </c>
      <c r="H77" s="14">
        <v>4</v>
      </c>
      <c r="I77" s="14">
        <v>0</v>
      </c>
      <c r="J77" s="14">
        <v>0</v>
      </c>
      <c r="K77" s="14">
        <v>1</v>
      </c>
      <c r="L77" s="14">
        <v>4</v>
      </c>
      <c r="M77" s="14">
        <v>7</v>
      </c>
      <c r="N77" s="14">
        <v>0</v>
      </c>
      <c r="O77" s="14">
        <v>0</v>
      </c>
      <c r="P77" s="24">
        <v>10</v>
      </c>
    </row>
    <row r="78" spans="1:16" x14ac:dyDescent="0.3">
      <c r="A78" s="30" t="s">
        <v>449</v>
      </c>
      <c r="B78" s="30" t="s">
        <v>450</v>
      </c>
      <c r="C78" s="14">
        <v>1</v>
      </c>
      <c r="D78" s="14">
        <v>1</v>
      </c>
      <c r="E78" s="31">
        <v>0</v>
      </c>
      <c r="F78" s="14">
        <v>1</v>
      </c>
      <c r="G78" s="14">
        <v>1</v>
      </c>
      <c r="H78" s="14">
        <v>1</v>
      </c>
      <c r="I78" s="14">
        <v>2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3</v>
      </c>
    </row>
    <row r="79" spans="1:16" ht="20.399999999999999" x14ac:dyDescent="0.3">
      <c r="A79" s="30" t="s">
        <v>451</v>
      </c>
      <c r="B79" s="30" t="s">
        <v>452</v>
      </c>
      <c r="C79" s="14">
        <v>23</v>
      </c>
      <c r="D79" s="14">
        <v>36</v>
      </c>
      <c r="E79" s="31">
        <v>-0.36111111111111099</v>
      </c>
      <c r="F79" s="14">
        <v>2</v>
      </c>
      <c r="G79" s="14">
        <v>4</v>
      </c>
      <c r="H79" s="14">
        <v>10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6</v>
      </c>
    </row>
    <row r="80" spans="1:16" ht="30.6" x14ac:dyDescent="0.3">
      <c r="A80" s="30" t="s">
        <v>453</v>
      </c>
      <c r="B80" s="30" t="s">
        <v>454</v>
      </c>
      <c r="C80" s="14">
        <v>0</v>
      </c>
      <c r="D80" s="14">
        <v>2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1</v>
      </c>
      <c r="D81" s="14">
        <v>4</v>
      </c>
      <c r="E81" s="31">
        <v>-0.75</v>
      </c>
      <c r="F81" s="14">
        <v>2</v>
      </c>
      <c r="G81" s="14">
        <v>2</v>
      </c>
      <c r="H81" s="14">
        <v>3</v>
      </c>
      <c r="I81" s="14">
        <v>4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4">
        <v>2</v>
      </c>
    </row>
    <row r="82" spans="1:16" x14ac:dyDescent="0.3">
      <c r="A82" s="190" t="s">
        <v>457</v>
      </c>
      <c r="B82" s="191"/>
      <c r="C82" s="27">
        <v>164</v>
      </c>
      <c r="D82" s="27">
        <v>179</v>
      </c>
      <c r="E82" s="28">
        <v>-8.3798882681564199E-2</v>
      </c>
      <c r="F82" s="27">
        <v>8</v>
      </c>
      <c r="G82" s="27">
        <v>16</v>
      </c>
      <c r="H82" s="27">
        <v>8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27</v>
      </c>
    </row>
    <row r="83" spans="1:16" x14ac:dyDescent="0.3">
      <c r="A83" s="30" t="s">
        <v>458</v>
      </c>
      <c r="B83" s="30" t="s">
        <v>459</v>
      </c>
      <c r="C83" s="14">
        <v>48</v>
      </c>
      <c r="D83" s="14">
        <v>40</v>
      </c>
      <c r="E83" s="31">
        <v>0.2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3">
      <c r="A84" s="30" t="s">
        <v>460</v>
      </c>
      <c r="B84" s="30" t="s">
        <v>461</v>
      </c>
      <c r="C84" s="14">
        <v>116</v>
      </c>
      <c r="D84" s="14">
        <v>139</v>
      </c>
      <c r="E84" s="31">
        <v>-0.16546762589927999</v>
      </c>
      <c r="F84" s="14">
        <v>8</v>
      </c>
      <c r="G84" s="14">
        <v>16</v>
      </c>
      <c r="H84" s="14">
        <v>6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27</v>
      </c>
    </row>
    <row r="85" spans="1:16" x14ac:dyDescent="0.3">
      <c r="A85" s="190" t="s">
        <v>462</v>
      </c>
      <c r="B85" s="191"/>
      <c r="C85" s="27">
        <v>932</v>
      </c>
      <c r="D85" s="27">
        <v>1023</v>
      </c>
      <c r="E85" s="28">
        <v>-8.8954056695992198E-2</v>
      </c>
      <c r="F85" s="27">
        <v>33</v>
      </c>
      <c r="G85" s="27">
        <v>20</v>
      </c>
      <c r="H85" s="27">
        <v>430</v>
      </c>
      <c r="I85" s="27">
        <v>264</v>
      </c>
      <c r="J85" s="27">
        <v>0</v>
      </c>
      <c r="K85" s="27">
        <v>1</v>
      </c>
      <c r="L85" s="27">
        <v>0</v>
      </c>
      <c r="M85" s="27">
        <v>0</v>
      </c>
      <c r="N85" s="27">
        <v>58</v>
      </c>
      <c r="O85" s="27">
        <v>0</v>
      </c>
      <c r="P85" s="29">
        <v>224</v>
      </c>
    </row>
    <row r="86" spans="1:16" x14ac:dyDescent="0.3">
      <c r="A86" s="30" t="s">
        <v>463</v>
      </c>
      <c r="B86" s="30" t="s">
        <v>464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2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1</v>
      </c>
      <c r="I87" s="14">
        <v>0</v>
      </c>
      <c r="J87" s="14">
        <v>0</v>
      </c>
      <c r="K87" s="14">
        <v>1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0</v>
      </c>
      <c r="D88" s="14">
        <v>1</v>
      </c>
      <c r="E88" s="31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9</v>
      </c>
      <c r="D89" s="14">
        <v>8</v>
      </c>
      <c r="E89" s="31">
        <v>0.125</v>
      </c>
      <c r="F89" s="14">
        <v>0</v>
      </c>
      <c r="G89" s="14">
        <v>2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2</v>
      </c>
    </row>
    <row r="90" spans="1:16" ht="20.399999999999999" x14ac:dyDescent="0.3">
      <c r="A90" s="30" t="s">
        <v>471</v>
      </c>
      <c r="B90" s="30" t="s">
        <v>472</v>
      </c>
      <c r="C90" s="14">
        <v>2</v>
      </c>
      <c r="D90" s="14">
        <v>4</v>
      </c>
      <c r="E90" s="31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21</v>
      </c>
      <c r="D91" s="14">
        <v>25</v>
      </c>
      <c r="E91" s="31">
        <v>-0.16</v>
      </c>
      <c r="F91" s="14">
        <v>2</v>
      </c>
      <c r="G91" s="14">
        <v>0</v>
      </c>
      <c r="H91" s="14">
        <v>8</v>
      </c>
      <c r="I91" s="14">
        <v>5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363</v>
      </c>
      <c r="D92" s="14">
        <v>410</v>
      </c>
      <c r="E92" s="31">
        <v>-0.114634146341463</v>
      </c>
      <c r="F92" s="14">
        <v>6</v>
      </c>
      <c r="G92" s="14">
        <v>7</v>
      </c>
      <c r="H92" s="14">
        <v>64</v>
      </c>
      <c r="I92" s="14">
        <v>76</v>
      </c>
      <c r="J92" s="14">
        <v>0</v>
      </c>
      <c r="K92" s="14">
        <v>0</v>
      </c>
      <c r="L92" s="14">
        <v>0</v>
      </c>
      <c r="M92" s="14">
        <v>0</v>
      </c>
      <c r="N92" s="14">
        <v>54</v>
      </c>
      <c r="O92" s="14">
        <v>0</v>
      </c>
      <c r="P92" s="24">
        <v>111</v>
      </c>
    </row>
    <row r="93" spans="1:16" x14ac:dyDescent="0.3">
      <c r="A93" s="30" t="s">
        <v>477</v>
      </c>
      <c r="B93" s="30" t="s">
        <v>478</v>
      </c>
      <c r="C93" s="14">
        <v>33</v>
      </c>
      <c r="D93" s="14">
        <v>27</v>
      </c>
      <c r="E93" s="31">
        <v>0.22222222222222199</v>
      </c>
      <c r="F93" s="14">
        <v>2</v>
      </c>
      <c r="G93" s="14">
        <v>1</v>
      </c>
      <c r="H93" s="14">
        <v>6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2</v>
      </c>
    </row>
    <row r="94" spans="1:16" x14ac:dyDescent="0.3">
      <c r="A94" s="30" t="s">
        <v>479</v>
      </c>
      <c r="B94" s="30" t="s">
        <v>480</v>
      </c>
      <c r="C94" s="14">
        <v>501</v>
      </c>
      <c r="D94" s="14">
        <v>546</v>
      </c>
      <c r="E94" s="31">
        <v>-8.2417582417582402E-2</v>
      </c>
      <c r="F94" s="14">
        <v>21</v>
      </c>
      <c r="G94" s="14">
        <v>9</v>
      </c>
      <c r="H94" s="14">
        <v>351</v>
      </c>
      <c r="I94" s="14">
        <v>179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4">
        <v>109</v>
      </c>
    </row>
    <row r="95" spans="1:16" ht="20.399999999999999" x14ac:dyDescent="0.3">
      <c r="A95" s="30" t="s">
        <v>481</v>
      </c>
      <c r="B95" s="30" t="s">
        <v>482</v>
      </c>
      <c r="C95" s="14">
        <v>2</v>
      </c>
      <c r="D95" s="14">
        <v>1</v>
      </c>
      <c r="E95" s="31">
        <v>1</v>
      </c>
      <c r="F95" s="14">
        <v>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90" t="s">
        <v>485</v>
      </c>
      <c r="B97" s="191"/>
      <c r="C97" s="27">
        <v>7377</v>
      </c>
      <c r="D97" s="27">
        <v>6650</v>
      </c>
      <c r="E97" s="28">
        <v>0.109323308270677</v>
      </c>
      <c r="F97" s="27">
        <v>805</v>
      </c>
      <c r="G97" s="27">
        <v>689</v>
      </c>
      <c r="H97" s="27">
        <v>2221</v>
      </c>
      <c r="I97" s="27">
        <v>1600</v>
      </c>
      <c r="J97" s="27">
        <v>4</v>
      </c>
      <c r="K97" s="27">
        <v>4</v>
      </c>
      <c r="L97" s="27">
        <v>2</v>
      </c>
      <c r="M97" s="27">
        <v>0</v>
      </c>
      <c r="N97" s="27">
        <v>29</v>
      </c>
      <c r="O97" s="27">
        <v>54</v>
      </c>
      <c r="P97" s="29">
        <v>1744</v>
      </c>
    </row>
    <row r="98" spans="1:16" x14ac:dyDescent="0.3">
      <c r="A98" s="30" t="s">
        <v>486</v>
      </c>
      <c r="B98" s="30" t="s">
        <v>487</v>
      </c>
      <c r="C98" s="14">
        <v>1264</v>
      </c>
      <c r="D98" s="14">
        <v>784</v>
      </c>
      <c r="E98" s="31">
        <v>0.61224489795918402</v>
      </c>
      <c r="F98" s="14">
        <v>171</v>
      </c>
      <c r="G98" s="14">
        <v>141</v>
      </c>
      <c r="H98" s="14">
        <v>367</v>
      </c>
      <c r="I98" s="14">
        <v>216</v>
      </c>
      <c r="J98" s="14">
        <v>1</v>
      </c>
      <c r="K98" s="14">
        <v>0</v>
      </c>
      <c r="L98" s="14">
        <v>1</v>
      </c>
      <c r="M98" s="14">
        <v>0</v>
      </c>
      <c r="N98" s="14">
        <v>0</v>
      </c>
      <c r="O98" s="14">
        <v>3</v>
      </c>
      <c r="P98" s="24">
        <v>282</v>
      </c>
    </row>
    <row r="99" spans="1:16" x14ac:dyDescent="0.3">
      <c r="A99" s="30" t="s">
        <v>488</v>
      </c>
      <c r="B99" s="30" t="s">
        <v>489</v>
      </c>
      <c r="C99" s="14">
        <v>921</v>
      </c>
      <c r="D99" s="14">
        <v>725</v>
      </c>
      <c r="E99" s="31">
        <v>0.27034482758620698</v>
      </c>
      <c r="F99" s="14">
        <v>227</v>
      </c>
      <c r="G99" s="14">
        <v>167</v>
      </c>
      <c r="H99" s="14">
        <v>435</v>
      </c>
      <c r="I99" s="14">
        <v>187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5</v>
      </c>
      <c r="P99" s="24">
        <v>307</v>
      </c>
    </row>
    <row r="100" spans="1:16" ht="30.6" x14ac:dyDescent="0.3">
      <c r="A100" s="30" t="s">
        <v>490</v>
      </c>
      <c r="B100" s="30" t="s">
        <v>491</v>
      </c>
      <c r="C100" s="14">
        <v>120</v>
      </c>
      <c r="D100" s="14">
        <v>118</v>
      </c>
      <c r="E100" s="31">
        <v>1.6949152542372899E-2</v>
      </c>
      <c r="F100" s="14">
        <v>72</v>
      </c>
      <c r="G100" s="14">
        <v>68</v>
      </c>
      <c r="H100" s="14">
        <v>161</v>
      </c>
      <c r="I100" s="14">
        <v>211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4">
        <v>177</v>
      </c>
    </row>
    <row r="101" spans="1:16" ht="20.399999999999999" x14ac:dyDescent="0.3">
      <c r="A101" s="30" t="s">
        <v>492</v>
      </c>
      <c r="B101" s="30" t="s">
        <v>493</v>
      </c>
      <c r="C101" s="14">
        <v>455</v>
      </c>
      <c r="D101" s="14">
        <v>504</v>
      </c>
      <c r="E101" s="31">
        <v>-9.7222222222222196E-2</v>
      </c>
      <c r="F101" s="14">
        <v>134</v>
      </c>
      <c r="G101" s="14">
        <v>101</v>
      </c>
      <c r="H101" s="14">
        <v>200</v>
      </c>
      <c r="I101" s="14">
        <v>178</v>
      </c>
      <c r="J101" s="14">
        <v>1</v>
      </c>
      <c r="K101" s="14">
        <v>2</v>
      </c>
      <c r="L101" s="14">
        <v>0</v>
      </c>
      <c r="M101" s="14">
        <v>0</v>
      </c>
      <c r="N101" s="14">
        <v>0</v>
      </c>
      <c r="O101" s="14">
        <v>25</v>
      </c>
      <c r="P101" s="24">
        <v>191</v>
      </c>
    </row>
    <row r="102" spans="1:16" x14ac:dyDescent="0.3">
      <c r="A102" s="30" t="s">
        <v>494</v>
      </c>
      <c r="B102" s="30" t="s">
        <v>495</v>
      </c>
      <c r="C102" s="14">
        <v>30</v>
      </c>
      <c r="D102" s="14">
        <v>31</v>
      </c>
      <c r="E102" s="31">
        <v>-3.2258064516128997E-2</v>
      </c>
      <c r="F102" s="14">
        <v>1</v>
      </c>
      <c r="G102" s="14">
        <v>0</v>
      </c>
      <c r="H102" s="14">
        <v>3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4</v>
      </c>
    </row>
    <row r="103" spans="1:16" x14ac:dyDescent="0.3">
      <c r="A103" s="30" t="s">
        <v>496</v>
      </c>
      <c r="B103" s="30" t="s">
        <v>497</v>
      </c>
      <c r="C103" s="14">
        <v>117</v>
      </c>
      <c r="D103" s="14">
        <v>147</v>
      </c>
      <c r="E103" s="31">
        <v>-0.20408163265306101</v>
      </c>
      <c r="F103" s="14">
        <v>31</v>
      </c>
      <c r="G103" s="14">
        <v>19</v>
      </c>
      <c r="H103" s="14">
        <v>31</v>
      </c>
      <c r="I103" s="14">
        <v>21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48</v>
      </c>
    </row>
    <row r="104" spans="1:16" x14ac:dyDescent="0.3">
      <c r="A104" s="30" t="s">
        <v>498</v>
      </c>
      <c r="B104" s="30" t="s">
        <v>499</v>
      </c>
      <c r="C104" s="14">
        <v>151</v>
      </c>
      <c r="D104" s="14">
        <v>193</v>
      </c>
      <c r="E104" s="31">
        <v>-0.21761658031088099</v>
      </c>
      <c r="F104" s="14">
        <v>2</v>
      </c>
      <c r="G104" s="14">
        <v>0</v>
      </c>
      <c r="H104" s="14">
        <v>11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4</v>
      </c>
    </row>
    <row r="105" spans="1:16" x14ac:dyDescent="0.3">
      <c r="A105" s="30" t="s">
        <v>500</v>
      </c>
      <c r="B105" s="30" t="s">
        <v>501</v>
      </c>
      <c r="C105" s="14">
        <v>1917</v>
      </c>
      <c r="D105" s="14">
        <v>1984</v>
      </c>
      <c r="E105" s="31">
        <v>-3.3770161290322599E-2</v>
      </c>
      <c r="F105" s="14">
        <v>29</v>
      </c>
      <c r="G105" s="14">
        <v>24</v>
      </c>
      <c r="H105" s="14">
        <v>535</v>
      </c>
      <c r="I105" s="14">
        <v>316</v>
      </c>
      <c r="J105" s="14">
        <v>0</v>
      </c>
      <c r="K105" s="14">
        <v>1</v>
      </c>
      <c r="L105" s="14">
        <v>0</v>
      </c>
      <c r="M105" s="14">
        <v>0</v>
      </c>
      <c r="N105" s="14">
        <v>8</v>
      </c>
      <c r="O105" s="14">
        <v>6</v>
      </c>
      <c r="P105" s="24">
        <v>211</v>
      </c>
    </row>
    <row r="106" spans="1:16" ht="20.399999999999999" x14ac:dyDescent="0.3">
      <c r="A106" s="30" t="s">
        <v>502</v>
      </c>
      <c r="B106" s="30" t="s">
        <v>503</v>
      </c>
      <c r="C106" s="14">
        <v>457</v>
      </c>
      <c r="D106" s="14">
        <v>354</v>
      </c>
      <c r="E106" s="31">
        <v>0.290960451977401</v>
      </c>
      <c r="F106" s="14">
        <v>15</v>
      </c>
      <c r="G106" s="14">
        <v>10</v>
      </c>
      <c r="H106" s="14">
        <v>119</v>
      </c>
      <c r="I106" s="14">
        <v>70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54</v>
      </c>
    </row>
    <row r="107" spans="1:16" ht="20.399999999999999" x14ac:dyDescent="0.3">
      <c r="A107" s="30" t="s">
        <v>504</v>
      </c>
      <c r="B107" s="30" t="s">
        <v>505</v>
      </c>
      <c r="C107" s="14">
        <v>27</v>
      </c>
      <c r="D107" s="14">
        <v>30</v>
      </c>
      <c r="E107" s="31">
        <v>-0.1</v>
      </c>
      <c r="F107" s="14">
        <v>0</v>
      </c>
      <c r="G107" s="14">
        <v>2</v>
      </c>
      <c r="H107" s="14">
        <v>9</v>
      </c>
      <c r="I107" s="14">
        <v>80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4">
        <v>55</v>
      </c>
    </row>
    <row r="108" spans="1:16" x14ac:dyDescent="0.3">
      <c r="A108" s="30" t="s">
        <v>506</v>
      </c>
      <c r="B108" s="30" t="s">
        <v>507</v>
      </c>
      <c r="C108" s="14">
        <v>5</v>
      </c>
      <c r="D108" s="14">
        <v>10</v>
      </c>
      <c r="E108" s="31">
        <v>-0.5</v>
      </c>
      <c r="F108" s="14">
        <v>0</v>
      </c>
      <c r="G108" s="14">
        <v>0</v>
      </c>
      <c r="H108" s="14">
        <v>13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0</v>
      </c>
    </row>
    <row r="109" spans="1:16" x14ac:dyDescent="0.3">
      <c r="A109" s="30" t="s">
        <v>508</v>
      </c>
      <c r="B109" s="30" t="s">
        <v>509</v>
      </c>
      <c r="C109" s="14">
        <v>2</v>
      </c>
      <c r="D109" s="14">
        <v>10</v>
      </c>
      <c r="E109" s="31">
        <v>-0.8</v>
      </c>
      <c r="F109" s="14">
        <v>0</v>
      </c>
      <c r="G109" s="14">
        <v>0</v>
      </c>
      <c r="H109" s="14">
        <v>10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2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1727</v>
      </c>
      <c r="D111" s="14">
        <v>1546</v>
      </c>
      <c r="E111" s="31">
        <v>0.11707632600258699</v>
      </c>
      <c r="F111" s="14">
        <v>67</v>
      </c>
      <c r="G111" s="14">
        <v>102</v>
      </c>
      <c r="H111" s="14">
        <v>176</v>
      </c>
      <c r="I111" s="14">
        <v>163</v>
      </c>
      <c r="J111" s="14">
        <v>2</v>
      </c>
      <c r="K111" s="14">
        <v>1</v>
      </c>
      <c r="L111" s="14">
        <v>1</v>
      </c>
      <c r="M111" s="14">
        <v>0</v>
      </c>
      <c r="N111" s="14">
        <v>1</v>
      </c>
      <c r="O111" s="14">
        <v>9</v>
      </c>
      <c r="P111" s="24">
        <v>222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1</v>
      </c>
      <c r="I112" s="14">
        <v>1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1</v>
      </c>
      <c r="D113" s="14">
        <v>4</v>
      </c>
      <c r="E113" s="31">
        <v>-0.75</v>
      </c>
      <c r="F113" s="14">
        <v>1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2</v>
      </c>
    </row>
    <row r="114" spans="1:16" x14ac:dyDescent="0.3">
      <c r="A114" s="30" t="s">
        <v>518</v>
      </c>
      <c r="B114" s="30" t="s">
        <v>519</v>
      </c>
      <c r="C114" s="14">
        <v>7</v>
      </c>
      <c r="D114" s="14">
        <v>3</v>
      </c>
      <c r="E114" s="31">
        <v>1.3333333333333299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2</v>
      </c>
      <c r="D115" s="14">
        <v>10</v>
      </c>
      <c r="E115" s="31">
        <v>-0.8</v>
      </c>
      <c r="F115" s="14">
        <v>1</v>
      </c>
      <c r="G115" s="14">
        <v>1</v>
      </c>
      <c r="H115" s="14">
        <v>4</v>
      </c>
      <c r="I115" s="14">
        <v>5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6</v>
      </c>
    </row>
    <row r="116" spans="1:16" ht="20.399999999999999" x14ac:dyDescent="0.3">
      <c r="A116" s="30" t="s">
        <v>522</v>
      </c>
      <c r="B116" s="30" t="s">
        <v>523</v>
      </c>
      <c r="C116" s="14">
        <v>6</v>
      </c>
      <c r="D116" s="14">
        <v>2</v>
      </c>
      <c r="E116" s="31">
        <v>2</v>
      </c>
      <c r="F116" s="14">
        <v>1</v>
      </c>
      <c r="G116" s="14">
        <v>0</v>
      </c>
      <c r="H116" s="14">
        <v>4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7</v>
      </c>
    </row>
    <row r="117" spans="1:16" ht="20.399999999999999" x14ac:dyDescent="0.3">
      <c r="A117" s="30" t="s">
        <v>524</v>
      </c>
      <c r="B117" s="30" t="s">
        <v>525</v>
      </c>
      <c r="C117" s="14">
        <v>1</v>
      </c>
      <c r="D117" s="14">
        <v>0</v>
      </c>
      <c r="E117" s="31">
        <v>0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</v>
      </c>
    </row>
    <row r="119" spans="1:16" ht="20.399999999999999" x14ac:dyDescent="0.3">
      <c r="A119" s="30" t="s">
        <v>528</v>
      </c>
      <c r="B119" s="30" t="s">
        <v>529</v>
      </c>
      <c r="C119" s="14">
        <v>2</v>
      </c>
      <c r="D119" s="14">
        <v>3</v>
      </c>
      <c r="E119" s="31">
        <v>-0.33333333333333298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8</v>
      </c>
      <c r="D120" s="14">
        <v>8</v>
      </c>
      <c r="E120" s="31">
        <v>0</v>
      </c>
      <c r="F120" s="14">
        <v>0</v>
      </c>
      <c r="G120" s="14">
        <v>0</v>
      </c>
      <c r="H120" s="14">
        <v>3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x14ac:dyDescent="0.3">
      <c r="A121" s="30" t="s">
        <v>532</v>
      </c>
      <c r="B121" s="30" t="s">
        <v>533</v>
      </c>
      <c r="C121" s="14">
        <v>68</v>
      </c>
      <c r="D121" s="14">
        <v>84</v>
      </c>
      <c r="E121" s="31">
        <v>-0.19047619047618999</v>
      </c>
      <c r="F121" s="14">
        <v>41</v>
      </c>
      <c r="G121" s="14">
        <v>43</v>
      </c>
      <c r="H121" s="14">
        <v>64</v>
      </c>
      <c r="I121" s="14">
        <v>80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107</v>
      </c>
    </row>
    <row r="122" spans="1:16" x14ac:dyDescent="0.3">
      <c r="A122" s="30" t="s">
        <v>534</v>
      </c>
      <c r="B122" s="30" t="s">
        <v>535</v>
      </c>
      <c r="C122" s="14">
        <v>34</v>
      </c>
      <c r="D122" s="14">
        <v>48</v>
      </c>
      <c r="E122" s="31">
        <v>-0.29166666666666702</v>
      </c>
      <c r="F122" s="14">
        <v>0</v>
      </c>
      <c r="G122" s="14">
        <v>0</v>
      </c>
      <c r="H122" s="14">
        <v>32</v>
      </c>
      <c r="I122" s="14">
        <v>23</v>
      </c>
      <c r="J122" s="14">
        <v>0</v>
      </c>
      <c r="K122" s="14">
        <v>0</v>
      </c>
      <c r="L122" s="14">
        <v>0</v>
      </c>
      <c r="M122" s="14">
        <v>0</v>
      </c>
      <c r="N122" s="14">
        <v>14</v>
      </c>
      <c r="O122" s="14">
        <v>3</v>
      </c>
      <c r="P122" s="24">
        <v>16</v>
      </c>
    </row>
    <row r="123" spans="1:16" x14ac:dyDescent="0.3">
      <c r="A123" s="30" t="s">
        <v>536</v>
      </c>
      <c r="B123" s="30" t="s">
        <v>537</v>
      </c>
      <c r="C123" s="14">
        <v>8</v>
      </c>
      <c r="D123" s="14">
        <v>3</v>
      </c>
      <c r="E123" s="31">
        <v>1.6666666666666701</v>
      </c>
      <c r="F123" s="14">
        <v>0</v>
      </c>
      <c r="G123" s="14">
        <v>0</v>
      </c>
      <c r="H123" s="14">
        <v>2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1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2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1</v>
      </c>
      <c r="E125" s="31">
        <v>-1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9</v>
      </c>
      <c r="D126" s="14">
        <v>6</v>
      </c>
      <c r="E126" s="31">
        <v>0.5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2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5</v>
      </c>
      <c r="E127" s="31">
        <v>-1</v>
      </c>
      <c r="F127" s="14">
        <v>0</v>
      </c>
      <c r="G127" s="14">
        <v>0</v>
      </c>
      <c r="H127" s="14">
        <v>2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0.399999999999999" x14ac:dyDescent="0.3">
      <c r="A128" s="30" t="s">
        <v>546</v>
      </c>
      <c r="B128" s="30" t="s">
        <v>547</v>
      </c>
      <c r="C128" s="14">
        <v>36</v>
      </c>
      <c r="D128" s="14">
        <v>34</v>
      </c>
      <c r="E128" s="31">
        <v>5.8823529411764698E-2</v>
      </c>
      <c r="F128" s="14">
        <v>11</v>
      </c>
      <c r="G128" s="14">
        <v>10</v>
      </c>
      <c r="H128" s="14">
        <v>30</v>
      </c>
      <c r="I128" s="14">
        <v>28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38</v>
      </c>
    </row>
    <row r="129" spans="1:16" ht="20.399999999999999" x14ac:dyDescent="0.3">
      <c r="A129" s="30" t="s">
        <v>548</v>
      </c>
      <c r="B129" s="30" t="s">
        <v>549</v>
      </c>
      <c r="C129" s="14">
        <v>1</v>
      </c>
      <c r="D129" s="14">
        <v>1</v>
      </c>
      <c r="E129" s="31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2</v>
      </c>
      <c r="E130" s="31">
        <v>-1</v>
      </c>
      <c r="F130" s="14">
        <v>0</v>
      </c>
      <c r="G130" s="14">
        <v>0</v>
      </c>
      <c r="H130" s="14">
        <v>2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5</v>
      </c>
    </row>
    <row r="131" spans="1:16" x14ac:dyDescent="0.3">
      <c r="A131" s="190" t="s">
        <v>552</v>
      </c>
      <c r="B131" s="191"/>
      <c r="C131" s="27">
        <v>13</v>
      </c>
      <c r="D131" s="27">
        <v>4</v>
      </c>
      <c r="E131" s="28">
        <v>2.25</v>
      </c>
      <c r="F131" s="27">
        <v>0</v>
      </c>
      <c r="G131" s="27">
        <v>0</v>
      </c>
      <c r="H131" s="27">
        <v>11</v>
      </c>
      <c r="I131" s="27">
        <v>6</v>
      </c>
      <c r="J131" s="27">
        <v>0</v>
      </c>
      <c r="K131" s="27">
        <v>0</v>
      </c>
      <c r="L131" s="27">
        <v>0</v>
      </c>
      <c r="M131" s="27">
        <v>0</v>
      </c>
      <c r="N131" s="27">
        <v>3</v>
      </c>
      <c r="O131" s="27">
        <v>0</v>
      </c>
      <c r="P131" s="29">
        <v>12</v>
      </c>
    </row>
    <row r="132" spans="1:16" x14ac:dyDescent="0.3">
      <c r="A132" s="30" t="s">
        <v>553</v>
      </c>
      <c r="B132" s="30" t="s">
        <v>554</v>
      </c>
      <c r="C132" s="14">
        <v>5</v>
      </c>
      <c r="D132" s="14">
        <v>1</v>
      </c>
      <c r="E132" s="31">
        <v>4</v>
      </c>
      <c r="F132" s="14">
        <v>0</v>
      </c>
      <c r="G132" s="14">
        <v>0</v>
      </c>
      <c r="H132" s="14">
        <v>6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7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1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5</v>
      </c>
      <c r="D134" s="14">
        <v>2</v>
      </c>
      <c r="E134" s="31">
        <v>1.5</v>
      </c>
      <c r="F134" s="14">
        <v>0</v>
      </c>
      <c r="G134" s="14">
        <v>0</v>
      </c>
      <c r="H134" s="14">
        <v>2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5</v>
      </c>
    </row>
    <row r="135" spans="1:16" x14ac:dyDescent="0.3">
      <c r="A135" s="30" t="s">
        <v>559</v>
      </c>
      <c r="B135" s="30" t="s">
        <v>560</v>
      </c>
      <c r="C135" s="14">
        <v>2</v>
      </c>
      <c r="D135" s="14">
        <v>0</v>
      </c>
      <c r="E135" s="31">
        <v>0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1</v>
      </c>
      <c r="D136" s="14">
        <v>1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90" t="s">
        <v>563</v>
      </c>
      <c r="B137" s="191"/>
      <c r="C137" s="27">
        <v>12</v>
      </c>
      <c r="D137" s="27">
        <v>18</v>
      </c>
      <c r="E137" s="28">
        <v>-0.33333333333333298</v>
      </c>
      <c r="F137" s="27">
        <v>0</v>
      </c>
      <c r="G137" s="27">
        <v>0</v>
      </c>
      <c r="H137" s="27">
        <v>4</v>
      </c>
      <c r="I137" s="27">
        <v>17</v>
      </c>
      <c r="J137" s="27">
        <v>0</v>
      </c>
      <c r="K137" s="27">
        <v>0</v>
      </c>
      <c r="L137" s="27">
        <v>0</v>
      </c>
      <c r="M137" s="27">
        <v>0</v>
      </c>
      <c r="N137" s="27">
        <v>14</v>
      </c>
      <c r="O137" s="27">
        <v>0</v>
      </c>
      <c r="P137" s="29">
        <v>6</v>
      </c>
    </row>
    <row r="138" spans="1:16" ht="20.399999999999999" x14ac:dyDescent="0.3">
      <c r="A138" s="30" t="s">
        <v>564</v>
      </c>
      <c r="B138" s="30" t="s">
        <v>565</v>
      </c>
      <c r="C138" s="14">
        <v>0</v>
      </c>
      <c r="D138" s="14">
        <v>1</v>
      </c>
      <c r="E138" s="31">
        <v>-1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2</v>
      </c>
    </row>
    <row r="140" spans="1:16" x14ac:dyDescent="0.3">
      <c r="A140" s="30" t="s">
        <v>568</v>
      </c>
      <c r="B140" s="30" t="s">
        <v>569</v>
      </c>
      <c r="C140" s="14">
        <v>1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1</v>
      </c>
      <c r="E141" s="31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1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7</v>
      </c>
      <c r="D142" s="14">
        <v>11</v>
      </c>
      <c r="E142" s="31">
        <v>-0.36363636363636398</v>
      </c>
      <c r="F142" s="14">
        <v>0</v>
      </c>
      <c r="G142" s="14">
        <v>0</v>
      </c>
      <c r="H142" s="14">
        <v>1</v>
      </c>
      <c r="I142" s="14">
        <v>16</v>
      </c>
      <c r="J142" s="14">
        <v>0</v>
      </c>
      <c r="K142" s="14">
        <v>0</v>
      </c>
      <c r="L142" s="14">
        <v>0</v>
      </c>
      <c r="M142" s="14">
        <v>0</v>
      </c>
      <c r="N142" s="14">
        <v>11</v>
      </c>
      <c r="O142" s="14">
        <v>0</v>
      </c>
      <c r="P142" s="24">
        <v>2</v>
      </c>
    </row>
    <row r="143" spans="1:16" ht="20.399999999999999" x14ac:dyDescent="0.3">
      <c r="A143" s="30" t="s">
        <v>574</v>
      </c>
      <c r="B143" s="30" t="s">
        <v>575</v>
      </c>
      <c r="C143" s="14">
        <v>3</v>
      </c>
      <c r="D143" s="14">
        <v>5</v>
      </c>
      <c r="E143" s="31">
        <v>-0.4</v>
      </c>
      <c r="F143" s="14">
        <v>0</v>
      </c>
      <c r="G143" s="14">
        <v>0</v>
      </c>
      <c r="H143" s="14">
        <v>3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2</v>
      </c>
      <c r="O143" s="14">
        <v>0</v>
      </c>
      <c r="P143" s="24">
        <v>2</v>
      </c>
    </row>
    <row r="144" spans="1:16" x14ac:dyDescent="0.3">
      <c r="A144" s="190" t="s">
        <v>576</v>
      </c>
      <c r="B144" s="191"/>
      <c r="C144" s="27">
        <v>66</v>
      </c>
      <c r="D144" s="27">
        <v>56</v>
      </c>
      <c r="E144" s="28">
        <v>0.17857142857142899</v>
      </c>
      <c r="F144" s="27">
        <v>41</v>
      </c>
      <c r="G144" s="27">
        <v>32</v>
      </c>
      <c r="H144" s="27">
        <v>47</v>
      </c>
      <c r="I144" s="27">
        <v>24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16</v>
      </c>
      <c r="P144" s="29">
        <v>57</v>
      </c>
    </row>
    <row r="145" spans="1:16" ht="20.399999999999999" x14ac:dyDescent="0.3">
      <c r="A145" s="30" t="s">
        <v>577</v>
      </c>
      <c r="B145" s="30" t="s">
        <v>578</v>
      </c>
      <c r="C145" s="14">
        <v>23</v>
      </c>
      <c r="D145" s="14">
        <v>0</v>
      </c>
      <c r="E145" s="31">
        <v>0</v>
      </c>
      <c r="F145" s="14">
        <v>19</v>
      </c>
      <c r="G145" s="14">
        <v>4</v>
      </c>
      <c r="H145" s="14">
        <v>11</v>
      </c>
      <c r="I145" s="14">
        <v>8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5</v>
      </c>
      <c r="P145" s="24">
        <v>10</v>
      </c>
    </row>
    <row r="146" spans="1:16" ht="20.399999999999999" x14ac:dyDescent="0.3">
      <c r="A146" s="30" t="s">
        <v>579</v>
      </c>
      <c r="B146" s="30" t="s">
        <v>580</v>
      </c>
      <c r="C146" s="14">
        <v>43</v>
      </c>
      <c r="D146" s="14">
        <v>56</v>
      </c>
      <c r="E146" s="31">
        <v>-0.23214285714285701</v>
      </c>
      <c r="F146" s="14">
        <v>22</v>
      </c>
      <c r="G146" s="14">
        <v>28</v>
      </c>
      <c r="H146" s="14">
        <v>36</v>
      </c>
      <c r="I146" s="14">
        <v>16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11</v>
      </c>
      <c r="P146" s="24">
        <v>47</v>
      </c>
    </row>
    <row r="147" spans="1:16" x14ac:dyDescent="0.3">
      <c r="A147" s="190" t="s">
        <v>581</v>
      </c>
      <c r="B147" s="191"/>
      <c r="C147" s="27">
        <v>235</v>
      </c>
      <c r="D147" s="27">
        <v>197</v>
      </c>
      <c r="E147" s="28">
        <v>0.19289340101522801</v>
      </c>
      <c r="F147" s="27">
        <v>6</v>
      </c>
      <c r="G147" s="27">
        <v>5</v>
      </c>
      <c r="H147" s="27">
        <v>131</v>
      </c>
      <c r="I147" s="27">
        <v>66</v>
      </c>
      <c r="J147" s="27">
        <v>0</v>
      </c>
      <c r="K147" s="27">
        <v>0</v>
      </c>
      <c r="L147" s="27">
        <v>0</v>
      </c>
      <c r="M147" s="27">
        <v>0</v>
      </c>
      <c r="N147" s="27">
        <v>193</v>
      </c>
      <c r="O147" s="27">
        <v>0</v>
      </c>
      <c r="P147" s="29">
        <v>38</v>
      </c>
    </row>
    <row r="148" spans="1:16" ht="20.399999999999999" x14ac:dyDescent="0.3">
      <c r="A148" s="30" t="s">
        <v>582</v>
      </c>
      <c r="B148" s="30" t="s">
        <v>583</v>
      </c>
      <c r="C148" s="14">
        <v>144</v>
      </c>
      <c r="D148" s="14">
        <v>103</v>
      </c>
      <c r="E148" s="31">
        <v>0.39805825242718401</v>
      </c>
      <c r="F148" s="14">
        <v>0</v>
      </c>
      <c r="G148" s="14">
        <v>0</v>
      </c>
      <c r="H148" s="14">
        <v>100</v>
      </c>
      <c r="I148" s="14">
        <v>47</v>
      </c>
      <c r="J148" s="14">
        <v>0</v>
      </c>
      <c r="K148" s="14">
        <v>0</v>
      </c>
      <c r="L148" s="14">
        <v>0</v>
      </c>
      <c r="M148" s="14">
        <v>0</v>
      </c>
      <c r="N148" s="14">
        <v>171</v>
      </c>
      <c r="O148" s="14">
        <v>0</v>
      </c>
      <c r="P148" s="24">
        <v>20</v>
      </c>
    </row>
    <row r="149" spans="1:16" x14ac:dyDescent="0.3">
      <c r="A149" s="30" t="s">
        <v>584</v>
      </c>
      <c r="B149" s="30" t="s">
        <v>585</v>
      </c>
      <c r="C149" s="14">
        <v>23</v>
      </c>
      <c r="D149" s="14">
        <v>32</v>
      </c>
      <c r="E149" s="31">
        <v>-0.28125</v>
      </c>
      <c r="F149" s="14">
        <v>3</v>
      </c>
      <c r="G149" s="14">
        <v>1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3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1</v>
      </c>
      <c r="E150" s="31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7</v>
      </c>
      <c r="D151" s="14">
        <v>12</v>
      </c>
      <c r="E151" s="31">
        <v>-0.41666666666666702</v>
      </c>
      <c r="F151" s="14">
        <v>0</v>
      </c>
      <c r="G151" s="14">
        <v>0</v>
      </c>
      <c r="H151" s="14">
        <v>5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4">
        <v>0</v>
      </c>
    </row>
    <row r="152" spans="1:16" ht="30.6" x14ac:dyDescent="0.3">
      <c r="A152" s="30" t="s">
        <v>590</v>
      </c>
      <c r="B152" s="30" t="s">
        <v>591</v>
      </c>
      <c r="C152" s="14">
        <v>3</v>
      </c>
      <c r="D152" s="14">
        <v>3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4</v>
      </c>
      <c r="D153" s="14">
        <v>2</v>
      </c>
      <c r="E153" s="31">
        <v>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22</v>
      </c>
      <c r="D154" s="14">
        <v>15</v>
      </c>
      <c r="E154" s="31">
        <v>0.46666666666666701</v>
      </c>
      <c r="F154" s="14">
        <v>0</v>
      </c>
      <c r="G154" s="14">
        <v>2</v>
      </c>
      <c r="H154" s="14">
        <v>11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4">
        <v>9</v>
      </c>
    </row>
    <row r="155" spans="1:16" ht="20.399999999999999" x14ac:dyDescent="0.3">
      <c r="A155" s="30" t="s">
        <v>596</v>
      </c>
      <c r="B155" s="30" t="s">
        <v>597</v>
      </c>
      <c r="C155" s="14">
        <v>32</v>
      </c>
      <c r="D155" s="14">
        <v>29</v>
      </c>
      <c r="E155" s="31">
        <v>0.10344827586206901</v>
      </c>
      <c r="F155" s="14">
        <v>3</v>
      </c>
      <c r="G155" s="14">
        <v>2</v>
      </c>
      <c r="H155" s="14">
        <v>14</v>
      </c>
      <c r="I155" s="14">
        <v>11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6</v>
      </c>
    </row>
    <row r="156" spans="1:16" x14ac:dyDescent="0.3">
      <c r="A156" s="190" t="s">
        <v>598</v>
      </c>
      <c r="B156" s="191"/>
      <c r="C156" s="27">
        <v>56</v>
      </c>
      <c r="D156" s="27">
        <v>53</v>
      </c>
      <c r="E156" s="28">
        <v>5.6603773584905703E-2</v>
      </c>
      <c r="F156" s="27">
        <v>1</v>
      </c>
      <c r="G156" s="27">
        <v>1</v>
      </c>
      <c r="H156" s="27">
        <v>14</v>
      </c>
      <c r="I156" s="27">
        <v>2</v>
      </c>
      <c r="J156" s="27">
        <v>3</v>
      </c>
      <c r="K156" s="27">
        <v>5</v>
      </c>
      <c r="L156" s="27">
        <v>0</v>
      </c>
      <c r="M156" s="27">
        <v>0</v>
      </c>
      <c r="N156" s="27">
        <v>4</v>
      </c>
      <c r="O156" s="27">
        <v>0</v>
      </c>
      <c r="P156" s="29">
        <v>5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2</v>
      </c>
      <c r="E158" s="31">
        <v>-1</v>
      </c>
      <c r="F158" s="14">
        <v>0</v>
      </c>
      <c r="G158" s="14">
        <v>0</v>
      </c>
      <c r="H158" s="14">
        <v>2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13</v>
      </c>
      <c r="D161" s="14">
        <v>4</v>
      </c>
      <c r="E161" s="31">
        <v>2.25</v>
      </c>
      <c r="F161" s="14">
        <v>0</v>
      </c>
      <c r="G161" s="14">
        <v>1</v>
      </c>
      <c r="H161" s="14">
        <v>6</v>
      </c>
      <c r="I161" s="14">
        <v>0</v>
      </c>
      <c r="J161" s="14">
        <v>1</v>
      </c>
      <c r="K161" s="14">
        <v>3</v>
      </c>
      <c r="L161" s="14">
        <v>0</v>
      </c>
      <c r="M161" s="14">
        <v>0</v>
      </c>
      <c r="N161" s="14">
        <v>0</v>
      </c>
      <c r="O161" s="14">
        <v>0</v>
      </c>
      <c r="P161" s="24">
        <v>4</v>
      </c>
    </row>
    <row r="162" spans="1:16" x14ac:dyDescent="0.3">
      <c r="A162" s="30" t="s">
        <v>609</v>
      </c>
      <c r="B162" s="30" t="s">
        <v>610</v>
      </c>
      <c r="C162" s="14">
        <v>7</v>
      </c>
      <c r="D162" s="14">
        <v>3</v>
      </c>
      <c r="E162" s="31">
        <v>1.3333333333333299</v>
      </c>
      <c r="F162" s="14">
        <v>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4">
        <v>0</v>
      </c>
    </row>
    <row r="163" spans="1:16" ht="20.399999999999999" x14ac:dyDescent="0.3">
      <c r="A163" s="30" t="s">
        <v>611</v>
      </c>
      <c r="B163" s="30" t="s">
        <v>612</v>
      </c>
      <c r="C163" s="14">
        <v>3</v>
      </c>
      <c r="D163" s="14">
        <v>1</v>
      </c>
      <c r="E163" s="31">
        <v>2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15</v>
      </c>
      <c r="D164" s="14">
        <v>19</v>
      </c>
      <c r="E164" s="31">
        <v>-0.21052631578947401</v>
      </c>
      <c r="F164" s="14">
        <v>0</v>
      </c>
      <c r="G164" s="14">
        <v>0</v>
      </c>
      <c r="H164" s="14">
        <v>5</v>
      </c>
      <c r="I164" s="14">
        <v>2</v>
      </c>
      <c r="J164" s="14">
        <v>0</v>
      </c>
      <c r="K164" s="14">
        <v>1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18</v>
      </c>
      <c r="D165" s="14">
        <v>24</v>
      </c>
      <c r="E165" s="31">
        <v>-0.25</v>
      </c>
      <c r="F165" s="14">
        <v>0</v>
      </c>
      <c r="G165" s="14">
        <v>0</v>
      </c>
      <c r="H165" s="14">
        <v>1</v>
      </c>
      <c r="I165" s="14">
        <v>0</v>
      </c>
      <c r="J165" s="14">
        <v>2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3">
      <c r="A166" s="190" t="s">
        <v>617</v>
      </c>
      <c r="B166" s="191"/>
      <c r="C166" s="27">
        <v>795</v>
      </c>
      <c r="D166" s="27">
        <v>1008</v>
      </c>
      <c r="E166" s="28">
        <v>-0.211309523809524</v>
      </c>
      <c r="F166" s="27">
        <v>208</v>
      </c>
      <c r="G166" s="27">
        <v>175</v>
      </c>
      <c r="H166" s="27">
        <v>669</v>
      </c>
      <c r="I166" s="27">
        <v>544</v>
      </c>
      <c r="J166" s="27">
        <v>11</v>
      </c>
      <c r="K166" s="27">
        <v>4</v>
      </c>
      <c r="L166" s="27">
        <v>0</v>
      </c>
      <c r="M166" s="27">
        <v>1</v>
      </c>
      <c r="N166" s="27">
        <v>29</v>
      </c>
      <c r="O166" s="27">
        <v>104</v>
      </c>
      <c r="P166" s="29">
        <v>615</v>
      </c>
    </row>
    <row r="167" spans="1:16" ht="20.399999999999999" x14ac:dyDescent="0.3">
      <c r="A167" s="30" t="s">
        <v>618</v>
      </c>
      <c r="B167" s="30" t="s">
        <v>619</v>
      </c>
      <c r="C167" s="14">
        <v>0</v>
      </c>
      <c r="D167" s="14">
        <v>115</v>
      </c>
      <c r="E167" s="31">
        <v>-1</v>
      </c>
      <c r="F167" s="14">
        <v>0</v>
      </c>
      <c r="G167" s="14">
        <v>0</v>
      </c>
      <c r="H167" s="14">
        <v>2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1</v>
      </c>
    </row>
    <row r="168" spans="1:16" ht="20.399999999999999" x14ac:dyDescent="0.3">
      <c r="A168" s="30" t="s">
        <v>620</v>
      </c>
      <c r="B168" s="30" t="s">
        <v>621</v>
      </c>
      <c r="C168" s="14">
        <v>1</v>
      </c>
      <c r="D168" s="14">
        <v>1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3</v>
      </c>
      <c r="D169" s="14">
        <v>1</v>
      </c>
      <c r="E169" s="31">
        <v>2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3</v>
      </c>
      <c r="E170" s="31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1</v>
      </c>
      <c r="D171" s="14">
        <v>2</v>
      </c>
      <c r="E171" s="31">
        <v>-0.5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1</v>
      </c>
      <c r="E172" s="31">
        <v>-1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142</v>
      </c>
      <c r="D173" s="14">
        <v>135</v>
      </c>
      <c r="E173" s="31">
        <v>5.1851851851851899E-2</v>
      </c>
      <c r="F173" s="14">
        <v>9</v>
      </c>
      <c r="G173" s="14">
        <v>5</v>
      </c>
      <c r="H173" s="14">
        <v>140</v>
      </c>
      <c r="I173" s="14">
        <v>148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36</v>
      </c>
      <c r="P173" s="24">
        <v>95</v>
      </c>
    </row>
    <row r="174" spans="1:16" ht="20.399999999999999" x14ac:dyDescent="0.3">
      <c r="A174" s="30" t="s">
        <v>632</v>
      </c>
      <c r="B174" s="30" t="s">
        <v>633</v>
      </c>
      <c r="C174" s="14">
        <v>579</v>
      </c>
      <c r="D174" s="14">
        <v>675</v>
      </c>
      <c r="E174" s="31">
        <v>-0.142222222222222</v>
      </c>
      <c r="F174" s="14">
        <v>195</v>
      </c>
      <c r="G174" s="14">
        <v>161</v>
      </c>
      <c r="H174" s="14">
        <v>380</v>
      </c>
      <c r="I174" s="14">
        <v>269</v>
      </c>
      <c r="J174" s="14">
        <v>11</v>
      </c>
      <c r="K174" s="14">
        <v>2</v>
      </c>
      <c r="L174" s="14">
        <v>0</v>
      </c>
      <c r="M174" s="14">
        <v>1</v>
      </c>
      <c r="N174" s="14">
        <v>1</v>
      </c>
      <c r="O174" s="14">
        <v>63</v>
      </c>
      <c r="P174" s="24">
        <v>421</v>
      </c>
    </row>
    <row r="175" spans="1:16" x14ac:dyDescent="0.3">
      <c r="A175" s="30" t="s">
        <v>634</v>
      </c>
      <c r="B175" s="30" t="s">
        <v>635</v>
      </c>
      <c r="C175" s="14">
        <v>68</v>
      </c>
      <c r="D175" s="14">
        <v>74</v>
      </c>
      <c r="E175" s="31">
        <v>-8.1081081081081099E-2</v>
      </c>
      <c r="F175" s="14">
        <v>4</v>
      </c>
      <c r="G175" s="14">
        <v>9</v>
      </c>
      <c r="H175" s="14">
        <v>144</v>
      </c>
      <c r="I175" s="14">
        <v>122</v>
      </c>
      <c r="J175" s="14">
        <v>0</v>
      </c>
      <c r="K175" s="14">
        <v>2</v>
      </c>
      <c r="L175" s="14">
        <v>0</v>
      </c>
      <c r="M175" s="14">
        <v>0</v>
      </c>
      <c r="N175" s="14">
        <v>27</v>
      </c>
      <c r="O175" s="14">
        <v>5</v>
      </c>
      <c r="P175" s="24">
        <v>98</v>
      </c>
    </row>
    <row r="176" spans="1:16" ht="20.399999999999999" x14ac:dyDescent="0.3">
      <c r="A176" s="30" t="s">
        <v>636</v>
      </c>
      <c r="B176" s="30" t="s">
        <v>637</v>
      </c>
      <c r="C176" s="14">
        <v>1</v>
      </c>
      <c r="D176" s="14">
        <v>1</v>
      </c>
      <c r="E176" s="31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90" t="s">
        <v>640</v>
      </c>
      <c r="B178" s="191"/>
      <c r="C178" s="27">
        <v>521</v>
      </c>
      <c r="D178" s="27">
        <v>534</v>
      </c>
      <c r="E178" s="28">
        <v>-2.43445692883895E-2</v>
      </c>
      <c r="F178" s="27">
        <v>2861</v>
      </c>
      <c r="G178" s="27">
        <v>2629</v>
      </c>
      <c r="H178" s="27">
        <v>428</v>
      </c>
      <c r="I178" s="27">
        <v>411</v>
      </c>
      <c r="J178" s="27">
        <v>0</v>
      </c>
      <c r="K178" s="27">
        <v>0</v>
      </c>
      <c r="L178" s="27">
        <v>2</v>
      </c>
      <c r="M178" s="27">
        <v>1</v>
      </c>
      <c r="N178" s="27">
        <v>133</v>
      </c>
      <c r="O178" s="27">
        <v>0</v>
      </c>
      <c r="P178" s="29">
        <v>2950</v>
      </c>
    </row>
    <row r="179" spans="1:16" ht="20.399999999999999" x14ac:dyDescent="0.3">
      <c r="A179" s="30" t="s">
        <v>641</v>
      </c>
      <c r="B179" s="30" t="s">
        <v>642</v>
      </c>
      <c r="C179" s="14">
        <v>9</v>
      </c>
      <c r="D179" s="14">
        <v>12</v>
      </c>
      <c r="E179" s="31">
        <v>-0.25</v>
      </c>
      <c r="F179" s="14">
        <v>8</v>
      </c>
      <c r="G179" s="14">
        <v>8</v>
      </c>
      <c r="H179" s="14">
        <v>5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4">
        <v>7</v>
      </c>
    </row>
    <row r="180" spans="1:16" ht="20.399999999999999" x14ac:dyDescent="0.3">
      <c r="A180" s="30" t="s">
        <v>643</v>
      </c>
      <c r="B180" s="30" t="s">
        <v>644</v>
      </c>
      <c r="C180" s="14">
        <v>208</v>
      </c>
      <c r="D180" s="14">
        <v>226</v>
      </c>
      <c r="E180" s="31">
        <v>-7.9646017699115002E-2</v>
      </c>
      <c r="F180" s="14">
        <v>1520</v>
      </c>
      <c r="G180" s="14">
        <v>1405</v>
      </c>
      <c r="H180" s="14">
        <v>181</v>
      </c>
      <c r="I180" s="14">
        <v>155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1543</v>
      </c>
    </row>
    <row r="181" spans="1:16" x14ac:dyDescent="0.3">
      <c r="A181" s="30" t="s">
        <v>645</v>
      </c>
      <c r="B181" s="30" t="s">
        <v>646</v>
      </c>
      <c r="C181" s="14">
        <v>79</v>
      </c>
      <c r="D181" s="14">
        <v>75</v>
      </c>
      <c r="E181" s="31">
        <v>5.3333333333333302E-2</v>
      </c>
      <c r="F181" s="14">
        <v>59</v>
      </c>
      <c r="G181" s="14">
        <v>48</v>
      </c>
      <c r="H181" s="14">
        <v>48</v>
      </c>
      <c r="I181" s="14">
        <v>76</v>
      </c>
      <c r="J181" s="14">
        <v>0</v>
      </c>
      <c r="K181" s="14">
        <v>0</v>
      </c>
      <c r="L181" s="14">
        <v>0</v>
      </c>
      <c r="M181" s="14">
        <v>1</v>
      </c>
      <c r="N181" s="14">
        <v>9</v>
      </c>
      <c r="O181" s="14">
        <v>0</v>
      </c>
      <c r="P181" s="24">
        <v>103</v>
      </c>
    </row>
    <row r="182" spans="1:16" ht="20.399999999999999" x14ac:dyDescent="0.3">
      <c r="A182" s="30" t="s">
        <v>647</v>
      </c>
      <c r="B182" s="30" t="s">
        <v>648</v>
      </c>
      <c r="C182" s="14">
        <v>6</v>
      </c>
      <c r="D182" s="14">
        <v>10</v>
      </c>
      <c r="E182" s="31">
        <v>-0.4</v>
      </c>
      <c r="F182" s="14">
        <v>1</v>
      </c>
      <c r="G182" s="14">
        <v>7</v>
      </c>
      <c r="H182" s="14">
        <v>7</v>
      </c>
      <c r="I182" s="14">
        <v>7</v>
      </c>
      <c r="J182" s="14">
        <v>0</v>
      </c>
      <c r="K182" s="14">
        <v>0</v>
      </c>
      <c r="L182" s="14">
        <v>1</v>
      </c>
      <c r="M182" s="14">
        <v>0</v>
      </c>
      <c r="N182" s="14">
        <v>0</v>
      </c>
      <c r="O182" s="14">
        <v>0</v>
      </c>
      <c r="P182" s="24">
        <v>10</v>
      </c>
    </row>
    <row r="183" spans="1:16" ht="20.399999999999999" x14ac:dyDescent="0.3">
      <c r="A183" s="30" t="s">
        <v>649</v>
      </c>
      <c r="B183" s="30" t="s">
        <v>650</v>
      </c>
      <c r="C183" s="14">
        <v>7</v>
      </c>
      <c r="D183" s="14">
        <v>6</v>
      </c>
      <c r="E183" s="31">
        <v>0.16666666666666699</v>
      </c>
      <c r="F183" s="14">
        <v>13</v>
      </c>
      <c r="G183" s="14">
        <v>49</v>
      </c>
      <c r="H183" s="14">
        <v>4</v>
      </c>
      <c r="I183" s="14">
        <v>13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67</v>
      </c>
    </row>
    <row r="184" spans="1:16" ht="20.399999999999999" x14ac:dyDescent="0.3">
      <c r="A184" s="30" t="s">
        <v>651</v>
      </c>
      <c r="B184" s="30" t="s">
        <v>652</v>
      </c>
      <c r="C184" s="14">
        <v>208</v>
      </c>
      <c r="D184" s="14">
        <v>201</v>
      </c>
      <c r="E184" s="31">
        <v>3.4825870646766198E-2</v>
      </c>
      <c r="F184" s="14">
        <v>1252</v>
      </c>
      <c r="G184" s="14">
        <v>1111</v>
      </c>
      <c r="H184" s="14">
        <v>181</v>
      </c>
      <c r="I184" s="14">
        <v>157</v>
      </c>
      <c r="J184" s="14">
        <v>0</v>
      </c>
      <c r="K184" s="14">
        <v>0</v>
      </c>
      <c r="L184" s="14">
        <v>1</v>
      </c>
      <c r="M184" s="14">
        <v>0</v>
      </c>
      <c r="N184" s="14">
        <v>123</v>
      </c>
      <c r="O184" s="14">
        <v>0</v>
      </c>
      <c r="P184" s="24">
        <v>1220</v>
      </c>
    </row>
    <row r="185" spans="1:16" ht="20.399999999999999" x14ac:dyDescent="0.3">
      <c r="A185" s="30" t="s">
        <v>653</v>
      </c>
      <c r="B185" s="30" t="s">
        <v>654</v>
      </c>
      <c r="C185" s="14">
        <v>4</v>
      </c>
      <c r="D185" s="14">
        <v>4</v>
      </c>
      <c r="E185" s="31">
        <v>0</v>
      </c>
      <c r="F185" s="14">
        <v>8</v>
      </c>
      <c r="G185" s="14">
        <v>1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90" t="s">
        <v>655</v>
      </c>
      <c r="B186" s="191"/>
      <c r="C186" s="27">
        <v>258</v>
      </c>
      <c r="D186" s="27">
        <v>253</v>
      </c>
      <c r="E186" s="28">
        <v>1.97628458498024E-2</v>
      </c>
      <c r="F186" s="27">
        <v>56</v>
      </c>
      <c r="G186" s="27">
        <v>50</v>
      </c>
      <c r="H186" s="27">
        <v>100</v>
      </c>
      <c r="I186" s="27">
        <v>84</v>
      </c>
      <c r="J186" s="27">
        <v>0</v>
      </c>
      <c r="K186" s="27">
        <v>0</v>
      </c>
      <c r="L186" s="27">
        <v>0</v>
      </c>
      <c r="M186" s="27">
        <v>1</v>
      </c>
      <c r="N186" s="27">
        <v>22</v>
      </c>
      <c r="O186" s="27">
        <v>0</v>
      </c>
      <c r="P186" s="29">
        <v>129</v>
      </c>
    </row>
    <row r="187" spans="1:16" x14ac:dyDescent="0.3">
      <c r="A187" s="30" t="s">
        <v>656</v>
      </c>
      <c r="B187" s="30" t="s">
        <v>657</v>
      </c>
      <c r="C187" s="14">
        <v>21</v>
      </c>
      <c r="D187" s="14">
        <v>32</v>
      </c>
      <c r="E187" s="31">
        <v>-0.34375</v>
      </c>
      <c r="F187" s="14">
        <v>0</v>
      </c>
      <c r="G187" s="14">
        <v>0</v>
      </c>
      <c r="H187" s="14">
        <v>3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1</v>
      </c>
      <c r="E188" s="31">
        <v>-1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94</v>
      </c>
      <c r="D189" s="14">
        <v>106</v>
      </c>
      <c r="E189" s="31">
        <v>-0.113207547169811</v>
      </c>
      <c r="F189" s="14">
        <v>37</v>
      </c>
      <c r="G189" s="14">
        <v>30</v>
      </c>
      <c r="H189" s="14">
        <v>40</v>
      </c>
      <c r="I189" s="14">
        <v>19</v>
      </c>
      <c r="J189" s="14">
        <v>0</v>
      </c>
      <c r="K189" s="14">
        <v>0</v>
      </c>
      <c r="L189" s="14">
        <v>0</v>
      </c>
      <c r="M189" s="14">
        <v>1</v>
      </c>
      <c r="N189" s="14">
        <v>11</v>
      </c>
      <c r="O189" s="14">
        <v>0</v>
      </c>
      <c r="P189" s="24">
        <v>58</v>
      </c>
    </row>
    <row r="190" spans="1:16" ht="20.399999999999999" x14ac:dyDescent="0.3">
      <c r="A190" s="30" t="s">
        <v>662</v>
      </c>
      <c r="B190" s="30" t="s">
        <v>663</v>
      </c>
      <c r="C190" s="14">
        <v>2</v>
      </c>
      <c r="D190" s="14">
        <v>0</v>
      </c>
      <c r="E190" s="31">
        <v>0</v>
      </c>
      <c r="F190" s="14">
        <v>2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4">
        <v>1</v>
      </c>
    </row>
    <row r="191" spans="1:16" ht="30.6" x14ac:dyDescent="0.3">
      <c r="A191" s="30" t="s">
        <v>664</v>
      </c>
      <c r="B191" s="30" t="s">
        <v>665</v>
      </c>
      <c r="C191" s="14">
        <v>24</v>
      </c>
      <c r="D191" s="14">
        <v>16</v>
      </c>
      <c r="E191" s="31">
        <v>0.5</v>
      </c>
      <c r="F191" s="14">
        <v>9</v>
      </c>
      <c r="G191" s="14">
        <v>6</v>
      </c>
      <c r="H191" s="14">
        <v>19</v>
      </c>
      <c r="I191" s="14">
        <v>40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24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47</v>
      </c>
      <c r="D193" s="14">
        <v>35</v>
      </c>
      <c r="E193" s="31">
        <v>0.34285714285714303</v>
      </c>
      <c r="F193" s="14">
        <v>3</v>
      </c>
      <c r="G193" s="14">
        <v>5</v>
      </c>
      <c r="H193" s="14">
        <v>15</v>
      </c>
      <c r="I193" s="14">
        <v>11</v>
      </c>
      <c r="J193" s="14">
        <v>0</v>
      </c>
      <c r="K193" s="14">
        <v>0</v>
      </c>
      <c r="L193" s="14">
        <v>0</v>
      </c>
      <c r="M193" s="14">
        <v>0</v>
      </c>
      <c r="N193" s="14">
        <v>9</v>
      </c>
      <c r="O193" s="14">
        <v>0</v>
      </c>
      <c r="P193" s="24">
        <v>17</v>
      </c>
    </row>
    <row r="194" spans="1:16" x14ac:dyDescent="0.3">
      <c r="A194" s="30" t="s">
        <v>670</v>
      </c>
      <c r="B194" s="30" t="s">
        <v>671</v>
      </c>
      <c r="C194" s="14">
        <v>3</v>
      </c>
      <c r="D194" s="14">
        <v>2</v>
      </c>
      <c r="E194" s="31">
        <v>0.5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2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10</v>
      </c>
      <c r="D196" s="14">
        <v>6</v>
      </c>
      <c r="E196" s="31">
        <v>0.66666666666666696</v>
      </c>
      <c r="F196" s="14">
        <v>3</v>
      </c>
      <c r="G196" s="14">
        <v>6</v>
      </c>
      <c r="H196" s="14">
        <v>5</v>
      </c>
      <c r="I196" s="14">
        <v>7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24">
        <v>22</v>
      </c>
    </row>
    <row r="197" spans="1:16" x14ac:dyDescent="0.3">
      <c r="A197" s="30" t="s">
        <v>676</v>
      </c>
      <c r="B197" s="30" t="s">
        <v>677</v>
      </c>
      <c r="C197" s="14">
        <v>50</v>
      </c>
      <c r="D197" s="14">
        <v>45</v>
      </c>
      <c r="E197" s="31">
        <v>0.11111111111111099</v>
      </c>
      <c r="F197" s="14">
        <v>0</v>
      </c>
      <c r="G197" s="14">
        <v>0</v>
      </c>
      <c r="H197" s="14">
        <v>11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0.399999999999999" x14ac:dyDescent="0.3">
      <c r="A198" s="30" t="s">
        <v>678</v>
      </c>
      <c r="B198" s="30" t="s">
        <v>679</v>
      </c>
      <c r="C198" s="14">
        <v>2</v>
      </c>
      <c r="D198" s="14">
        <v>4</v>
      </c>
      <c r="E198" s="31">
        <v>-0.5</v>
      </c>
      <c r="F198" s="14">
        <v>1</v>
      </c>
      <c r="G198" s="14">
        <v>2</v>
      </c>
      <c r="H198" s="14">
        <v>3</v>
      </c>
      <c r="I198" s="14">
        <v>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2</v>
      </c>
    </row>
    <row r="199" spans="1:16" x14ac:dyDescent="0.3">
      <c r="A199" s="30" t="s">
        <v>680</v>
      </c>
      <c r="B199" s="30" t="s">
        <v>681</v>
      </c>
      <c r="C199" s="14">
        <v>4</v>
      </c>
      <c r="D199" s="14">
        <v>6</v>
      </c>
      <c r="E199" s="31">
        <v>-0.33333333333333298</v>
      </c>
      <c r="F199" s="14">
        <v>0</v>
      </c>
      <c r="G199" s="14">
        <v>0</v>
      </c>
      <c r="H199" s="14">
        <v>4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1</v>
      </c>
    </row>
    <row r="200" spans="1:16" ht="20.399999999999999" x14ac:dyDescent="0.3">
      <c r="A200" s="30" t="s">
        <v>682</v>
      </c>
      <c r="B200" s="30" t="s">
        <v>683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3">
      <c r="A201" s="190" t="s">
        <v>684</v>
      </c>
      <c r="B201" s="191"/>
      <c r="C201" s="27">
        <v>112</v>
      </c>
      <c r="D201" s="27">
        <v>133</v>
      </c>
      <c r="E201" s="28">
        <v>-0.157894736842105</v>
      </c>
      <c r="F201" s="27">
        <v>52</v>
      </c>
      <c r="G201" s="27">
        <v>33</v>
      </c>
      <c r="H201" s="27">
        <v>36</v>
      </c>
      <c r="I201" s="27">
        <v>47</v>
      </c>
      <c r="J201" s="27">
        <v>0</v>
      </c>
      <c r="K201" s="27">
        <v>0</v>
      </c>
      <c r="L201" s="27">
        <v>3</v>
      </c>
      <c r="M201" s="27">
        <v>4</v>
      </c>
      <c r="N201" s="27">
        <v>29</v>
      </c>
      <c r="O201" s="27">
        <v>0</v>
      </c>
      <c r="P201" s="29">
        <v>90</v>
      </c>
    </row>
    <row r="202" spans="1:16" x14ac:dyDescent="0.3">
      <c r="A202" s="30" t="s">
        <v>685</v>
      </c>
      <c r="B202" s="30" t="s">
        <v>686</v>
      </c>
      <c r="C202" s="14">
        <v>25</v>
      </c>
      <c r="D202" s="14">
        <v>33</v>
      </c>
      <c r="E202" s="31">
        <v>-0.24242424242424199</v>
      </c>
      <c r="F202" s="14">
        <v>0</v>
      </c>
      <c r="G202" s="14">
        <v>0</v>
      </c>
      <c r="H202" s="14">
        <v>8</v>
      </c>
      <c r="I202" s="14">
        <v>7</v>
      </c>
      <c r="J202" s="14">
        <v>0</v>
      </c>
      <c r="K202" s="14">
        <v>0</v>
      </c>
      <c r="L202" s="14">
        <v>0</v>
      </c>
      <c r="M202" s="14">
        <v>0</v>
      </c>
      <c r="N202" s="14">
        <v>20</v>
      </c>
      <c r="O202" s="14">
        <v>0</v>
      </c>
      <c r="P202" s="24">
        <v>3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2</v>
      </c>
      <c r="D204" s="14">
        <v>3</v>
      </c>
      <c r="E204" s="31">
        <v>-0.33333333333333298</v>
      </c>
      <c r="F204" s="14">
        <v>0</v>
      </c>
      <c r="G204" s="14">
        <v>0</v>
      </c>
      <c r="H204" s="14">
        <v>0</v>
      </c>
      <c r="I204" s="14">
        <v>2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67</v>
      </c>
      <c r="D206" s="14">
        <v>85</v>
      </c>
      <c r="E206" s="31">
        <v>-0.21176470588235299</v>
      </c>
      <c r="F206" s="14">
        <v>52</v>
      </c>
      <c r="G206" s="14">
        <v>31</v>
      </c>
      <c r="H206" s="14">
        <v>23</v>
      </c>
      <c r="I206" s="14">
        <v>30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77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1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2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2</v>
      </c>
      <c r="H211" s="14">
        <v>0</v>
      </c>
      <c r="I211" s="14">
        <v>2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5</v>
      </c>
    </row>
    <row r="212" spans="1:16" x14ac:dyDescent="0.3">
      <c r="A212" s="30" t="s">
        <v>705</v>
      </c>
      <c r="B212" s="30" t="s">
        <v>706</v>
      </c>
      <c r="C212" s="14">
        <v>4</v>
      </c>
      <c r="D212" s="14">
        <v>5</v>
      </c>
      <c r="E212" s="31">
        <v>-0.2</v>
      </c>
      <c r="F212" s="14">
        <v>0</v>
      </c>
      <c r="G212" s="14">
        <v>0</v>
      </c>
      <c r="H212" s="14">
        <v>5</v>
      </c>
      <c r="I212" s="14">
        <v>1</v>
      </c>
      <c r="J212" s="14">
        <v>0</v>
      </c>
      <c r="K212" s="14">
        <v>0</v>
      </c>
      <c r="L212" s="14">
        <v>2</v>
      </c>
      <c r="M212" s="14">
        <v>3</v>
      </c>
      <c r="N212" s="14">
        <v>3</v>
      </c>
      <c r="O212" s="14">
        <v>0</v>
      </c>
      <c r="P212" s="24">
        <v>4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3</v>
      </c>
      <c r="D214" s="14">
        <v>4</v>
      </c>
      <c r="E214" s="31">
        <v>-0.25</v>
      </c>
      <c r="F214" s="14">
        <v>0</v>
      </c>
      <c r="G214" s="14">
        <v>0</v>
      </c>
      <c r="H214" s="14">
        <v>0</v>
      </c>
      <c r="I214" s="14">
        <v>2</v>
      </c>
      <c r="J214" s="14">
        <v>0</v>
      </c>
      <c r="K214" s="14">
        <v>0</v>
      </c>
      <c r="L214" s="14">
        <v>1</v>
      </c>
      <c r="M214" s="14">
        <v>1</v>
      </c>
      <c r="N214" s="14">
        <v>3</v>
      </c>
      <c r="O214" s="14">
        <v>0</v>
      </c>
      <c r="P214" s="24">
        <v>1</v>
      </c>
    </row>
    <row r="215" spans="1:16" ht="20.399999999999999" x14ac:dyDescent="0.3">
      <c r="A215" s="30" t="s">
        <v>711</v>
      </c>
      <c r="B215" s="30" t="s">
        <v>712</v>
      </c>
      <c r="C215" s="14">
        <v>2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1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1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1</v>
      </c>
      <c r="E217" s="31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5</v>
      </c>
      <c r="D218" s="14">
        <v>1</v>
      </c>
      <c r="E218" s="31">
        <v>4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1</v>
      </c>
      <c r="E222" s="31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90" t="s">
        <v>727</v>
      </c>
      <c r="B223" s="191"/>
      <c r="C223" s="27">
        <v>2011</v>
      </c>
      <c r="D223" s="27">
        <v>2049</v>
      </c>
      <c r="E223" s="28">
        <v>-1.8545632015617399E-2</v>
      </c>
      <c r="F223" s="27">
        <v>1056</v>
      </c>
      <c r="G223" s="27">
        <v>805</v>
      </c>
      <c r="H223" s="27">
        <v>582</v>
      </c>
      <c r="I223" s="27">
        <v>443</v>
      </c>
      <c r="J223" s="27">
        <v>0</v>
      </c>
      <c r="K223" s="27">
        <v>1</v>
      </c>
      <c r="L223" s="27">
        <v>3</v>
      </c>
      <c r="M223" s="27">
        <v>3</v>
      </c>
      <c r="N223" s="27">
        <v>742</v>
      </c>
      <c r="O223" s="27">
        <v>20</v>
      </c>
      <c r="P223" s="29">
        <v>1014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4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0.399999999999999" x14ac:dyDescent="0.3">
      <c r="A230" s="30" t="s">
        <v>740</v>
      </c>
      <c r="B230" s="30" t="s">
        <v>741</v>
      </c>
      <c r="C230" s="14">
        <v>4</v>
      </c>
      <c r="D230" s="14">
        <v>1</v>
      </c>
      <c r="E230" s="31">
        <v>3</v>
      </c>
      <c r="F230" s="14">
        <v>1</v>
      </c>
      <c r="G230" s="14">
        <v>1</v>
      </c>
      <c r="H230" s="14">
        <v>2</v>
      </c>
      <c r="I230" s="14">
        <v>1</v>
      </c>
      <c r="J230" s="14">
        <v>0</v>
      </c>
      <c r="K230" s="14">
        <v>0</v>
      </c>
      <c r="L230" s="14">
        <v>0</v>
      </c>
      <c r="M230" s="14">
        <v>1</v>
      </c>
      <c r="N230" s="14">
        <v>0</v>
      </c>
      <c r="O230" s="14">
        <v>0</v>
      </c>
      <c r="P230" s="24">
        <v>2</v>
      </c>
    </row>
    <row r="231" spans="1:16" x14ac:dyDescent="0.3">
      <c r="A231" s="30" t="s">
        <v>742</v>
      </c>
      <c r="B231" s="30" t="s">
        <v>743</v>
      </c>
      <c r="C231" s="14">
        <v>31</v>
      </c>
      <c r="D231" s="14">
        <v>40</v>
      </c>
      <c r="E231" s="31">
        <v>-0.22500000000000001</v>
      </c>
      <c r="F231" s="14">
        <v>0</v>
      </c>
      <c r="G231" s="14">
        <v>0</v>
      </c>
      <c r="H231" s="14">
        <v>23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4">
        <v>4</v>
      </c>
    </row>
    <row r="232" spans="1:16" x14ac:dyDescent="0.3">
      <c r="A232" s="30" t="s">
        <v>744</v>
      </c>
      <c r="B232" s="30" t="s">
        <v>745</v>
      </c>
      <c r="C232" s="14">
        <v>37</v>
      </c>
      <c r="D232" s="14">
        <v>41</v>
      </c>
      <c r="E232" s="31">
        <v>-9.7560975609756101E-2</v>
      </c>
      <c r="F232" s="14">
        <v>10</v>
      </c>
      <c r="G232" s="14">
        <v>9</v>
      </c>
      <c r="H232" s="14">
        <v>13</v>
      </c>
      <c r="I232" s="14">
        <v>12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22</v>
      </c>
    </row>
    <row r="233" spans="1:16" x14ac:dyDescent="0.3">
      <c r="A233" s="30" t="s">
        <v>746</v>
      </c>
      <c r="B233" s="30" t="s">
        <v>747</v>
      </c>
      <c r="C233" s="14">
        <v>46</v>
      </c>
      <c r="D233" s="14">
        <v>36</v>
      </c>
      <c r="E233" s="31">
        <v>0.27777777777777801</v>
      </c>
      <c r="F233" s="14">
        <v>2</v>
      </c>
      <c r="G233" s="14">
        <v>2</v>
      </c>
      <c r="H233" s="14">
        <v>20</v>
      </c>
      <c r="I233" s="14">
        <v>10</v>
      </c>
      <c r="J233" s="14">
        <v>0</v>
      </c>
      <c r="K233" s="14">
        <v>1</v>
      </c>
      <c r="L233" s="14">
        <v>0</v>
      </c>
      <c r="M233" s="14">
        <v>0</v>
      </c>
      <c r="N233" s="14">
        <v>1</v>
      </c>
      <c r="O233" s="14">
        <v>0</v>
      </c>
      <c r="P233" s="24">
        <v>12</v>
      </c>
    </row>
    <row r="234" spans="1:16" ht="20.399999999999999" x14ac:dyDescent="0.3">
      <c r="A234" s="30" t="s">
        <v>748</v>
      </c>
      <c r="B234" s="30" t="s">
        <v>749</v>
      </c>
      <c r="C234" s="14">
        <v>5</v>
      </c>
      <c r="D234" s="14">
        <v>6</v>
      </c>
      <c r="E234" s="31">
        <v>-0.16666666666666699</v>
      </c>
      <c r="F234" s="14">
        <v>3</v>
      </c>
      <c r="G234" s="14">
        <v>1</v>
      </c>
      <c r="H234" s="14">
        <v>6</v>
      </c>
      <c r="I234" s="14">
        <v>4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12</v>
      </c>
    </row>
    <row r="235" spans="1:16" ht="20.399999999999999" x14ac:dyDescent="0.3">
      <c r="A235" s="30" t="s">
        <v>750</v>
      </c>
      <c r="B235" s="30" t="s">
        <v>751</v>
      </c>
      <c r="C235" s="14">
        <v>4</v>
      </c>
      <c r="D235" s="14">
        <v>8</v>
      </c>
      <c r="E235" s="31">
        <v>-0.5</v>
      </c>
      <c r="F235" s="14">
        <v>2</v>
      </c>
      <c r="G235" s="14">
        <v>1</v>
      </c>
      <c r="H235" s="14">
        <v>3</v>
      </c>
      <c r="I235" s="14">
        <v>18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9</v>
      </c>
    </row>
    <row r="236" spans="1:16" x14ac:dyDescent="0.3">
      <c r="A236" s="30" t="s">
        <v>752</v>
      </c>
      <c r="B236" s="30" t="s">
        <v>753</v>
      </c>
      <c r="C236" s="14">
        <v>2</v>
      </c>
      <c r="D236" s="14">
        <v>3</v>
      </c>
      <c r="E236" s="31">
        <v>-0.33333333333333298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0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1873</v>
      </c>
      <c r="D238" s="14">
        <v>1899</v>
      </c>
      <c r="E238" s="31">
        <v>-1.3691416535018401E-2</v>
      </c>
      <c r="F238" s="14">
        <v>1037</v>
      </c>
      <c r="G238" s="14">
        <v>789</v>
      </c>
      <c r="H238" s="14">
        <v>512</v>
      </c>
      <c r="I238" s="14">
        <v>388</v>
      </c>
      <c r="J238" s="14">
        <v>0</v>
      </c>
      <c r="K238" s="14">
        <v>0</v>
      </c>
      <c r="L238" s="14">
        <v>3</v>
      </c>
      <c r="M238" s="14">
        <v>2</v>
      </c>
      <c r="N238" s="14">
        <v>737</v>
      </c>
      <c r="O238" s="14">
        <v>20</v>
      </c>
      <c r="P238" s="24">
        <v>945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2</v>
      </c>
      <c r="D241" s="14">
        <v>1</v>
      </c>
      <c r="E241" s="31">
        <v>1</v>
      </c>
      <c r="F241" s="14">
        <v>0</v>
      </c>
      <c r="G241" s="14">
        <v>0</v>
      </c>
      <c r="H241" s="14">
        <v>0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30.6" x14ac:dyDescent="0.3">
      <c r="A242" s="30" t="s">
        <v>764</v>
      </c>
      <c r="B242" s="30" t="s">
        <v>765</v>
      </c>
      <c r="C242" s="14">
        <v>5</v>
      </c>
      <c r="D242" s="14">
        <v>8</v>
      </c>
      <c r="E242" s="31">
        <v>-0.375</v>
      </c>
      <c r="F242" s="14">
        <v>1</v>
      </c>
      <c r="G242" s="14">
        <v>1</v>
      </c>
      <c r="H242" s="14">
        <v>3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3</v>
      </c>
    </row>
    <row r="243" spans="1:16" ht="30.6" x14ac:dyDescent="0.3">
      <c r="A243" s="30" t="s">
        <v>766</v>
      </c>
      <c r="B243" s="30" t="s">
        <v>767</v>
      </c>
      <c r="C243" s="14">
        <v>2</v>
      </c>
      <c r="D243" s="14">
        <v>2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3</v>
      </c>
    </row>
    <row r="244" spans="1:16" x14ac:dyDescent="0.3">
      <c r="A244" s="190" t="s">
        <v>768</v>
      </c>
      <c r="B244" s="191"/>
      <c r="C244" s="27">
        <v>6</v>
      </c>
      <c r="D244" s="27">
        <v>9</v>
      </c>
      <c r="E244" s="28">
        <v>-0.33333333333333298</v>
      </c>
      <c r="F244" s="27">
        <v>1</v>
      </c>
      <c r="G244" s="27">
        <v>1</v>
      </c>
      <c r="H244" s="27">
        <v>0</v>
      </c>
      <c r="I244" s="27">
        <v>5</v>
      </c>
      <c r="J244" s="27">
        <v>0</v>
      </c>
      <c r="K244" s="27">
        <v>0</v>
      </c>
      <c r="L244" s="27">
        <v>0</v>
      </c>
      <c r="M244" s="27">
        <v>0</v>
      </c>
      <c r="N244" s="27">
        <v>2</v>
      </c>
      <c r="O244" s="27">
        <v>0</v>
      </c>
      <c r="P244" s="29">
        <v>5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4</v>
      </c>
      <c r="E248" s="31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1</v>
      </c>
      <c r="D249" s="14">
        <v>1</v>
      </c>
      <c r="E249" s="31">
        <v>0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1</v>
      </c>
      <c r="E250" s="31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1</v>
      </c>
      <c r="G253" s="14">
        <v>1</v>
      </c>
      <c r="H253" s="14">
        <v>0</v>
      </c>
      <c r="I253" s="14">
        <v>4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4</v>
      </c>
    </row>
    <row r="254" spans="1:16" x14ac:dyDescent="0.3">
      <c r="A254" s="30" t="s">
        <v>787</v>
      </c>
      <c r="B254" s="30" t="s">
        <v>788</v>
      </c>
      <c r="C254" s="14">
        <v>1</v>
      </c>
      <c r="D254" s="14">
        <v>1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1</v>
      </c>
    </row>
    <row r="256" spans="1:16" x14ac:dyDescent="0.3">
      <c r="A256" s="30" t="s">
        <v>791</v>
      </c>
      <c r="B256" s="30" t="s">
        <v>792</v>
      </c>
      <c r="C256" s="14">
        <v>1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3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2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90" t="s">
        <v>821</v>
      </c>
      <c r="B271" s="191"/>
      <c r="C271" s="27">
        <v>313</v>
      </c>
      <c r="D271" s="27">
        <v>340</v>
      </c>
      <c r="E271" s="28">
        <v>-7.9411764705882404E-2</v>
      </c>
      <c r="F271" s="27">
        <v>486</v>
      </c>
      <c r="G271" s="27">
        <v>480</v>
      </c>
      <c r="H271" s="27">
        <v>238</v>
      </c>
      <c r="I271" s="27">
        <v>281</v>
      </c>
      <c r="J271" s="27">
        <v>1</v>
      </c>
      <c r="K271" s="27">
        <v>4</v>
      </c>
      <c r="L271" s="27">
        <v>0</v>
      </c>
      <c r="M271" s="27">
        <v>3</v>
      </c>
      <c r="N271" s="27">
        <v>9</v>
      </c>
      <c r="O271" s="27">
        <v>5</v>
      </c>
      <c r="P271" s="29">
        <v>753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141</v>
      </c>
      <c r="D273" s="14">
        <v>177</v>
      </c>
      <c r="E273" s="31">
        <v>-0.20338983050847501</v>
      </c>
      <c r="F273" s="14">
        <v>246</v>
      </c>
      <c r="G273" s="14">
        <v>229</v>
      </c>
      <c r="H273" s="14">
        <v>146</v>
      </c>
      <c r="I273" s="14">
        <v>182</v>
      </c>
      <c r="J273" s="14">
        <v>0</v>
      </c>
      <c r="K273" s="14">
        <v>0</v>
      </c>
      <c r="L273" s="14">
        <v>0</v>
      </c>
      <c r="M273" s="14">
        <v>1</v>
      </c>
      <c r="N273" s="14">
        <v>0</v>
      </c>
      <c r="O273" s="14">
        <v>4</v>
      </c>
      <c r="P273" s="24">
        <v>350</v>
      </c>
    </row>
    <row r="274" spans="1:16" ht="30.6" x14ac:dyDescent="0.3">
      <c r="A274" s="30" t="s">
        <v>826</v>
      </c>
      <c r="B274" s="30" t="s">
        <v>827</v>
      </c>
      <c r="C274" s="14">
        <v>113</v>
      </c>
      <c r="D274" s="14">
        <v>108</v>
      </c>
      <c r="E274" s="31">
        <v>4.6296296296296301E-2</v>
      </c>
      <c r="F274" s="14">
        <v>230</v>
      </c>
      <c r="G274" s="14">
        <v>235</v>
      </c>
      <c r="H274" s="14">
        <v>78</v>
      </c>
      <c r="I274" s="14">
        <v>65</v>
      </c>
      <c r="J274" s="14">
        <v>1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4">
        <v>340</v>
      </c>
    </row>
    <row r="275" spans="1:16" ht="20.399999999999999" x14ac:dyDescent="0.3">
      <c r="A275" s="30" t="s">
        <v>828</v>
      </c>
      <c r="B275" s="30" t="s">
        <v>829</v>
      </c>
      <c r="C275" s="14">
        <v>2</v>
      </c>
      <c r="D275" s="14">
        <v>5</v>
      </c>
      <c r="E275" s="31">
        <v>-0.6</v>
      </c>
      <c r="F275" s="14">
        <v>3</v>
      </c>
      <c r="G275" s="14">
        <v>7</v>
      </c>
      <c r="H275" s="14">
        <v>1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2</v>
      </c>
      <c r="O275" s="14">
        <v>0</v>
      </c>
      <c r="P275" s="24">
        <v>9</v>
      </c>
    </row>
    <row r="276" spans="1:16" x14ac:dyDescent="0.3">
      <c r="A276" s="30" t="s">
        <v>830</v>
      </c>
      <c r="B276" s="30" t="s">
        <v>831</v>
      </c>
      <c r="C276" s="14">
        <v>8</v>
      </c>
      <c r="D276" s="14">
        <v>10</v>
      </c>
      <c r="E276" s="31">
        <v>-0.2</v>
      </c>
      <c r="F276" s="14">
        <v>1</v>
      </c>
      <c r="G276" s="14">
        <v>2</v>
      </c>
      <c r="H276" s="14">
        <v>4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6</v>
      </c>
    </row>
    <row r="277" spans="1:16" x14ac:dyDescent="0.3">
      <c r="A277" s="30" t="s">
        <v>832</v>
      </c>
      <c r="B277" s="30" t="s">
        <v>833</v>
      </c>
      <c r="C277" s="14">
        <v>23</v>
      </c>
      <c r="D277" s="14">
        <v>14</v>
      </c>
      <c r="E277" s="31">
        <v>0.64285714285714302</v>
      </c>
      <c r="F277" s="14">
        <v>3</v>
      </c>
      <c r="G277" s="14">
        <v>4</v>
      </c>
      <c r="H277" s="14">
        <v>4</v>
      </c>
      <c r="I277" s="14">
        <v>12</v>
      </c>
      <c r="J277" s="14">
        <v>0</v>
      </c>
      <c r="K277" s="14">
        <v>4</v>
      </c>
      <c r="L277" s="14">
        <v>0</v>
      </c>
      <c r="M277" s="14">
        <v>2</v>
      </c>
      <c r="N277" s="14">
        <v>0</v>
      </c>
      <c r="O277" s="14">
        <v>0</v>
      </c>
      <c r="P277" s="24">
        <v>19</v>
      </c>
    </row>
    <row r="278" spans="1:16" ht="20.399999999999999" x14ac:dyDescent="0.3">
      <c r="A278" s="30" t="s">
        <v>834</v>
      </c>
      <c r="B278" s="30" t="s">
        <v>835</v>
      </c>
      <c r="C278" s="14">
        <v>22</v>
      </c>
      <c r="D278" s="14">
        <v>19</v>
      </c>
      <c r="E278" s="31">
        <v>0.157894736842105</v>
      </c>
      <c r="F278" s="14">
        <v>3</v>
      </c>
      <c r="G278" s="14">
        <v>3</v>
      </c>
      <c r="H278" s="14">
        <v>5</v>
      </c>
      <c r="I278" s="14">
        <v>10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19</v>
      </c>
    </row>
    <row r="279" spans="1:16" x14ac:dyDescent="0.3">
      <c r="A279" s="30" t="s">
        <v>836</v>
      </c>
      <c r="B279" s="30" t="s">
        <v>837</v>
      </c>
      <c r="C279" s="14">
        <v>1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1</v>
      </c>
      <c r="E284" s="31">
        <v>-1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2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7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1</v>
      </c>
      <c r="E291" s="31">
        <v>-1</v>
      </c>
      <c r="F291" s="14">
        <v>0</v>
      </c>
      <c r="G291" s="14">
        <v>0</v>
      </c>
      <c r="H291" s="14">
        <v>0</v>
      </c>
      <c r="I291" s="14">
        <v>7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1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1</v>
      </c>
      <c r="D294" s="14">
        <v>3</v>
      </c>
      <c r="E294" s="31">
        <v>-0.66666666666666696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9</v>
      </c>
    </row>
    <row r="295" spans="1:16" x14ac:dyDescent="0.3">
      <c r="A295" s="30" t="s">
        <v>868</v>
      </c>
      <c r="B295" s="30" t="s">
        <v>869</v>
      </c>
      <c r="C295" s="14">
        <v>2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90" t="s">
        <v>880</v>
      </c>
      <c r="B301" s="191"/>
      <c r="C301" s="27">
        <v>3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3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3">
      <c r="A305" s="190" t="s">
        <v>887</v>
      </c>
      <c r="B305" s="191"/>
      <c r="C305" s="27">
        <v>2</v>
      </c>
      <c r="D305" s="27">
        <v>2</v>
      </c>
      <c r="E305" s="28">
        <v>0</v>
      </c>
      <c r="F305" s="27">
        <v>1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1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2</v>
      </c>
      <c r="D306" s="14">
        <v>2</v>
      </c>
      <c r="E306" s="31">
        <v>0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1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90" t="s">
        <v>900</v>
      </c>
      <c r="B312" s="191"/>
      <c r="C312" s="27">
        <v>133</v>
      </c>
      <c r="D312" s="27">
        <v>154</v>
      </c>
      <c r="E312" s="28">
        <v>-0.13636363636363599</v>
      </c>
      <c r="F312" s="27">
        <v>5</v>
      </c>
      <c r="G312" s="27">
        <v>0</v>
      </c>
      <c r="H312" s="27">
        <v>127</v>
      </c>
      <c r="I312" s="27">
        <v>78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45</v>
      </c>
    </row>
    <row r="313" spans="1:16" x14ac:dyDescent="0.3">
      <c r="A313" s="30" t="s">
        <v>901</v>
      </c>
      <c r="B313" s="30" t="s">
        <v>902</v>
      </c>
      <c r="C313" s="14">
        <v>133</v>
      </c>
      <c r="D313" s="14">
        <v>154</v>
      </c>
      <c r="E313" s="31">
        <v>-0.13636363636363599</v>
      </c>
      <c r="F313" s="14">
        <v>4</v>
      </c>
      <c r="G313" s="14">
        <v>0</v>
      </c>
      <c r="H313" s="14">
        <v>127</v>
      </c>
      <c r="I313" s="14">
        <v>78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44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90" t="s">
        <v>911</v>
      </c>
      <c r="B318" s="191"/>
      <c r="C318" s="27">
        <v>21</v>
      </c>
      <c r="D318" s="27">
        <v>8</v>
      </c>
      <c r="E318" s="28">
        <v>1.625</v>
      </c>
      <c r="F318" s="27">
        <v>1</v>
      </c>
      <c r="G318" s="27">
        <v>2</v>
      </c>
      <c r="H318" s="27">
        <v>2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6</v>
      </c>
    </row>
    <row r="319" spans="1:16" x14ac:dyDescent="0.3">
      <c r="A319" s="30" t="s">
        <v>912</v>
      </c>
      <c r="B319" s="30" t="s">
        <v>913</v>
      </c>
      <c r="C319" s="14">
        <v>21</v>
      </c>
      <c r="D319" s="14">
        <v>8</v>
      </c>
      <c r="E319" s="31">
        <v>1.625</v>
      </c>
      <c r="F319" s="14">
        <v>1</v>
      </c>
      <c r="G319" s="14">
        <v>2</v>
      </c>
      <c r="H319" s="14">
        <v>2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6</v>
      </c>
    </row>
    <row r="320" spans="1:16" x14ac:dyDescent="0.3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90" t="s">
        <v>919</v>
      </c>
      <c r="B323" s="191"/>
      <c r="C323" s="27">
        <v>10332</v>
      </c>
      <c r="D323" s="27">
        <v>11597</v>
      </c>
      <c r="E323" s="28">
        <v>-0.10907993446581001</v>
      </c>
      <c r="F323" s="27">
        <v>272</v>
      </c>
      <c r="G323" s="27">
        <v>0</v>
      </c>
      <c r="H323" s="27">
        <v>460</v>
      </c>
      <c r="I323" s="27">
        <v>0</v>
      </c>
      <c r="J323" s="27">
        <v>4</v>
      </c>
      <c r="K323" s="27">
        <v>0</v>
      </c>
      <c r="L323" s="27">
        <v>1</v>
      </c>
      <c r="M323" s="27">
        <v>0</v>
      </c>
      <c r="N323" s="27">
        <v>28</v>
      </c>
      <c r="O323" s="27">
        <v>7</v>
      </c>
      <c r="P323" s="29">
        <v>9</v>
      </c>
    </row>
    <row r="324" spans="1:16" x14ac:dyDescent="0.3">
      <c r="A324" s="30" t="s">
        <v>920</v>
      </c>
      <c r="B324" s="30" t="s">
        <v>921</v>
      </c>
      <c r="C324" s="14">
        <v>10332</v>
      </c>
      <c r="D324" s="14">
        <v>11597</v>
      </c>
      <c r="E324" s="31">
        <v>-0.10907993446581001</v>
      </c>
      <c r="F324" s="14">
        <v>272</v>
      </c>
      <c r="G324" s="14">
        <v>0</v>
      </c>
      <c r="H324" s="14">
        <v>460</v>
      </c>
      <c r="I324" s="14">
        <v>0</v>
      </c>
      <c r="J324" s="14">
        <v>4</v>
      </c>
      <c r="K324" s="14">
        <v>0</v>
      </c>
      <c r="L324" s="14">
        <v>1</v>
      </c>
      <c r="M324" s="14">
        <v>0</v>
      </c>
      <c r="N324" s="14">
        <v>28</v>
      </c>
      <c r="O324" s="14">
        <v>7</v>
      </c>
      <c r="P324" s="24">
        <v>9</v>
      </c>
    </row>
    <row r="325" spans="1:16" x14ac:dyDescent="0.3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2" t="s">
        <v>951</v>
      </c>
      <c r="B341" s="193"/>
      <c r="C341" s="32">
        <v>36575</v>
      </c>
      <c r="D341" s="32">
        <v>35910</v>
      </c>
      <c r="E341" s="33">
        <v>1.85185185185185E-2</v>
      </c>
      <c r="F341" s="32">
        <v>8781</v>
      </c>
      <c r="G341" s="32">
        <v>6836</v>
      </c>
      <c r="H341" s="32">
        <v>7027</v>
      </c>
      <c r="I341" s="32">
        <v>5255</v>
      </c>
      <c r="J341" s="32">
        <v>110</v>
      </c>
      <c r="K341" s="32">
        <v>153</v>
      </c>
      <c r="L341" s="32">
        <v>24</v>
      </c>
      <c r="M341" s="32">
        <v>40</v>
      </c>
      <c r="N341" s="32">
        <v>1409</v>
      </c>
      <c r="O341" s="32">
        <v>254</v>
      </c>
      <c r="P341" s="32">
        <v>10745</v>
      </c>
    </row>
  </sheetData>
  <sheetProtection algorithmName="SHA-512" hashValue="0z+5l3EApOQnJnPAJkWuKpqY6dgyLiJrvFAhqQmTqoo+NaQ9/0FDiMjZeNS9B1QEXAuOKMj5p47I4L2b/vZcyQ==" saltValue="ioPvhdR/kWRfQtqvA17kZ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80" t="s">
        <v>954</v>
      </c>
      <c r="B5" s="13" t="s">
        <v>955</v>
      </c>
      <c r="C5" s="24">
        <v>1</v>
      </c>
    </row>
    <row r="6" spans="1:3" x14ac:dyDescent="0.3">
      <c r="A6" s="181"/>
      <c r="B6" s="13" t="s">
        <v>329</v>
      </c>
      <c r="C6" s="24">
        <v>592</v>
      </c>
    </row>
    <row r="7" spans="1:3" x14ac:dyDescent="0.3">
      <c r="A7" s="181"/>
      <c r="B7" s="13" t="s">
        <v>956</v>
      </c>
      <c r="C7" s="24">
        <v>30</v>
      </c>
    </row>
    <row r="8" spans="1:3" x14ac:dyDescent="0.3">
      <c r="A8" s="181"/>
      <c r="B8" s="13" t="s">
        <v>957</v>
      </c>
      <c r="C8" s="24">
        <v>30</v>
      </c>
    </row>
    <row r="9" spans="1:3" x14ac:dyDescent="0.3">
      <c r="A9" s="181"/>
      <c r="B9" s="13" t="s">
        <v>958</v>
      </c>
      <c r="C9" s="24">
        <v>70</v>
      </c>
    </row>
    <row r="10" spans="1:3" x14ac:dyDescent="0.3">
      <c r="A10" s="181"/>
      <c r="B10" s="13" t="s">
        <v>959</v>
      </c>
      <c r="C10" s="24">
        <v>98</v>
      </c>
    </row>
    <row r="11" spans="1:3" x14ac:dyDescent="0.3">
      <c r="A11" s="181"/>
      <c r="B11" s="13" t="s">
        <v>960</v>
      </c>
      <c r="C11" s="24">
        <v>158</v>
      </c>
    </row>
    <row r="12" spans="1:3" x14ac:dyDescent="0.3">
      <c r="A12" s="181"/>
      <c r="B12" s="13" t="s">
        <v>513</v>
      </c>
      <c r="C12" s="24">
        <v>74</v>
      </c>
    </row>
    <row r="13" spans="1:3" x14ac:dyDescent="0.3">
      <c r="A13" s="181"/>
      <c r="B13" s="13" t="s">
        <v>961</v>
      </c>
      <c r="C13" s="24">
        <v>78</v>
      </c>
    </row>
    <row r="14" spans="1:3" x14ac:dyDescent="0.3">
      <c r="A14" s="181"/>
      <c r="B14" s="13" t="s">
        <v>962</v>
      </c>
      <c r="C14" s="24">
        <v>5</v>
      </c>
    </row>
    <row r="15" spans="1:3" x14ac:dyDescent="0.3">
      <c r="A15" s="181"/>
      <c r="B15" s="13" t="s">
        <v>646</v>
      </c>
      <c r="C15" s="24">
        <v>12</v>
      </c>
    </row>
    <row r="16" spans="1:3" x14ac:dyDescent="0.3">
      <c r="A16" s="181"/>
      <c r="B16" s="13" t="s">
        <v>963</v>
      </c>
      <c r="C16" s="24">
        <v>134</v>
      </c>
    </row>
    <row r="17" spans="1:3" x14ac:dyDescent="0.3">
      <c r="A17" s="181"/>
      <c r="B17" s="13" t="s">
        <v>964</v>
      </c>
      <c r="C17" s="24">
        <v>164</v>
      </c>
    </row>
    <row r="18" spans="1:3" x14ac:dyDescent="0.3">
      <c r="A18" s="181"/>
      <c r="B18" s="13" t="s">
        <v>965</v>
      </c>
      <c r="C18" s="24">
        <v>32</v>
      </c>
    </row>
    <row r="19" spans="1:3" x14ac:dyDescent="0.3">
      <c r="A19" s="182"/>
      <c r="B19" s="13" t="s">
        <v>106</v>
      </c>
      <c r="C19" s="24">
        <v>433</v>
      </c>
    </row>
    <row r="20" spans="1:3" x14ac:dyDescent="0.3">
      <c r="A20" s="180" t="s">
        <v>966</v>
      </c>
      <c r="B20" s="13" t="s">
        <v>967</v>
      </c>
      <c r="C20" s="24">
        <v>59</v>
      </c>
    </row>
    <row r="21" spans="1:3" x14ac:dyDescent="0.3">
      <c r="A21" s="182"/>
      <c r="B21" s="13" t="s">
        <v>968</v>
      </c>
      <c r="C21" s="24">
        <v>4</v>
      </c>
    </row>
    <row r="22" spans="1:3" x14ac:dyDescent="0.3">
      <c r="A22" s="180" t="s">
        <v>969</v>
      </c>
      <c r="B22" s="13" t="s">
        <v>970</v>
      </c>
      <c r="C22" s="24">
        <v>16</v>
      </c>
    </row>
    <row r="23" spans="1:3" x14ac:dyDescent="0.3">
      <c r="A23" s="181"/>
      <c r="B23" s="13" t="s">
        <v>971</v>
      </c>
      <c r="C23" s="24">
        <v>66</v>
      </c>
    </row>
    <row r="24" spans="1:3" x14ac:dyDescent="0.3">
      <c r="A24" s="182"/>
      <c r="B24" s="13" t="s">
        <v>972</v>
      </c>
      <c r="C24" s="24">
        <v>5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854</v>
      </c>
    </row>
    <row r="29" spans="1:3" x14ac:dyDescent="0.3">
      <c r="A29" s="180" t="s">
        <v>975</v>
      </c>
      <c r="B29" s="13" t="s">
        <v>976</v>
      </c>
      <c r="C29" s="24">
        <v>33</v>
      </c>
    </row>
    <row r="30" spans="1:3" x14ac:dyDescent="0.3">
      <c r="A30" s="181"/>
      <c r="B30" s="13" t="s">
        <v>977</v>
      </c>
      <c r="C30" s="24">
        <v>61</v>
      </c>
    </row>
    <row r="31" spans="1:3" x14ac:dyDescent="0.3">
      <c r="A31" s="181"/>
      <c r="B31" s="13" t="s">
        <v>978</v>
      </c>
      <c r="C31" s="24">
        <v>8</v>
      </c>
    </row>
    <row r="32" spans="1:3" x14ac:dyDescent="0.3">
      <c r="A32" s="182"/>
      <c r="B32" s="13" t="s">
        <v>979</v>
      </c>
      <c r="C32" s="24">
        <v>25</v>
      </c>
    </row>
    <row r="33" spans="1:3" x14ac:dyDescent="0.3">
      <c r="A33" s="12" t="s">
        <v>980</v>
      </c>
      <c r="B33" s="17"/>
      <c r="C33" s="24">
        <v>14</v>
      </c>
    </row>
    <row r="34" spans="1:3" x14ac:dyDescent="0.3">
      <c r="A34" s="12" t="s">
        <v>981</v>
      </c>
      <c r="B34" s="17"/>
      <c r="C34" s="24">
        <v>482</v>
      </c>
    </row>
    <row r="35" spans="1:3" x14ac:dyDescent="0.3">
      <c r="A35" s="12" t="s">
        <v>982</v>
      </c>
      <c r="B35" s="17"/>
      <c r="C35" s="24">
        <v>59</v>
      </c>
    </row>
    <row r="36" spans="1:3" x14ac:dyDescent="0.3">
      <c r="A36" s="12" t="s">
        <v>983</v>
      </c>
      <c r="B36" s="17"/>
      <c r="C36" s="24">
        <v>14</v>
      </c>
    </row>
    <row r="37" spans="1:3" x14ac:dyDescent="0.3">
      <c r="A37" s="12" t="s">
        <v>984</v>
      </c>
      <c r="B37" s="17"/>
      <c r="C37" s="24">
        <v>71</v>
      </c>
    </row>
    <row r="38" spans="1:3" x14ac:dyDescent="0.3">
      <c r="A38" s="12" t="s">
        <v>985</v>
      </c>
      <c r="B38" s="17"/>
      <c r="C38" s="24">
        <v>8</v>
      </c>
    </row>
    <row r="39" spans="1:3" x14ac:dyDescent="0.3">
      <c r="A39" s="12" t="s">
        <v>972</v>
      </c>
      <c r="B39" s="17"/>
      <c r="C39" s="24">
        <v>205</v>
      </c>
    </row>
    <row r="40" spans="1:3" x14ac:dyDescent="0.3">
      <c r="A40" s="180" t="s">
        <v>986</v>
      </c>
      <c r="B40" s="13" t="s">
        <v>987</v>
      </c>
      <c r="C40" s="24">
        <v>129</v>
      </c>
    </row>
    <row r="41" spans="1:3" x14ac:dyDescent="0.3">
      <c r="A41" s="181"/>
      <c r="B41" s="13" t="s">
        <v>988</v>
      </c>
      <c r="C41" s="24">
        <v>30</v>
      </c>
    </row>
    <row r="42" spans="1:3" x14ac:dyDescent="0.3">
      <c r="A42" s="181"/>
      <c r="B42" s="13" t="s">
        <v>989</v>
      </c>
      <c r="C42" s="24">
        <v>49</v>
      </c>
    </row>
    <row r="43" spans="1:3" x14ac:dyDescent="0.3">
      <c r="A43" s="181"/>
      <c r="B43" s="13" t="s">
        <v>990</v>
      </c>
      <c r="C43" s="24">
        <v>1</v>
      </c>
    </row>
    <row r="44" spans="1:3" x14ac:dyDescent="0.3">
      <c r="A44" s="182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71</v>
      </c>
    </row>
    <row r="49" spans="1:3" x14ac:dyDescent="0.3">
      <c r="A49" s="180" t="s">
        <v>76</v>
      </c>
      <c r="B49" s="13" t="s">
        <v>993</v>
      </c>
      <c r="C49" s="24">
        <v>174</v>
      </c>
    </row>
    <row r="50" spans="1:3" x14ac:dyDescent="0.3">
      <c r="A50" s="182"/>
      <c r="B50" s="13" t="s">
        <v>994</v>
      </c>
      <c r="C50" s="24">
        <v>599</v>
      </c>
    </row>
    <row r="51" spans="1:3" x14ac:dyDescent="0.3">
      <c r="A51" s="180" t="s">
        <v>995</v>
      </c>
      <c r="B51" s="13" t="s">
        <v>996</v>
      </c>
      <c r="C51" s="24">
        <v>3</v>
      </c>
    </row>
    <row r="52" spans="1:3" x14ac:dyDescent="0.3">
      <c r="A52" s="182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80" t="s">
        <v>240</v>
      </c>
      <c r="B56" s="13" t="s">
        <v>15</v>
      </c>
      <c r="C56" s="24">
        <v>1997</v>
      </c>
    </row>
    <row r="57" spans="1:3" x14ac:dyDescent="0.3">
      <c r="A57" s="181"/>
      <c r="B57" s="13" t="s">
        <v>999</v>
      </c>
      <c r="C57" s="24">
        <v>231</v>
      </c>
    </row>
    <row r="58" spans="1:3" x14ac:dyDescent="0.3">
      <c r="A58" s="181"/>
      <c r="B58" s="13" t="s">
        <v>1000</v>
      </c>
      <c r="C58" s="24">
        <v>96</v>
      </c>
    </row>
    <row r="59" spans="1:3" x14ac:dyDescent="0.3">
      <c r="A59" s="181"/>
      <c r="B59" s="13" t="s">
        <v>1001</v>
      </c>
      <c r="C59" s="24">
        <v>503</v>
      </c>
    </row>
    <row r="60" spans="1:3" x14ac:dyDescent="0.3">
      <c r="A60" s="182"/>
      <c r="B60" s="13" t="s">
        <v>1002</v>
      </c>
      <c r="C60" s="24">
        <v>56</v>
      </c>
    </row>
    <row r="61" spans="1:3" x14ac:dyDescent="0.3">
      <c r="A61" s="180" t="s">
        <v>1003</v>
      </c>
      <c r="B61" s="13" t="s">
        <v>1004</v>
      </c>
      <c r="C61" s="24">
        <v>1315</v>
      </c>
    </row>
    <row r="62" spans="1:3" x14ac:dyDescent="0.3">
      <c r="A62" s="181"/>
      <c r="B62" s="13" t="s">
        <v>1005</v>
      </c>
      <c r="C62" s="24">
        <v>123</v>
      </c>
    </row>
    <row r="63" spans="1:3" x14ac:dyDescent="0.3">
      <c r="A63" s="181"/>
      <c r="B63" s="13" t="s">
        <v>1006</v>
      </c>
      <c r="C63" s="24">
        <v>18</v>
      </c>
    </row>
    <row r="64" spans="1:3" x14ac:dyDescent="0.3">
      <c r="A64" s="181"/>
      <c r="B64" s="13" t="s">
        <v>1007</v>
      </c>
      <c r="C64" s="24">
        <v>836</v>
      </c>
    </row>
    <row r="65" spans="1:3" x14ac:dyDescent="0.3">
      <c r="A65" s="182"/>
      <c r="B65" s="13" t="s">
        <v>1002</v>
      </c>
      <c r="C65" s="24">
        <v>343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488</v>
      </c>
    </row>
    <row r="70" spans="1:3" ht="20.399999999999999" x14ac:dyDescent="0.3">
      <c r="A70" s="12" t="s">
        <v>1010</v>
      </c>
      <c r="B70" s="17"/>
      <c r="C70" s="24">
        <v>51</v>
      </c>
    </row>
    <row r="71" spans="1:3" x14ac:dyDescent="0.3">
      <c r="A71" s="12" t="s">
        <v>1011</v>
      </c>
      <c r="B71" s="17"/>
      <c r="C71" s="24">
        <v>338</v>
      </c>
    </row>
    <row r="72" spans="1:3" x14ac:dyDescent="0.3">
      <c r="A72" s="180" t="s">
        <v>1012</v>
      </c>
      <c r="B72" s="13" t="s">
        <v>1013</v>
      </c>
      <c r="C72" s="24">
        <v>0</v>
      </c>
    </row>
    <row r="73" spans="1:3" x14ac:dyDescent="0.3">
      <c r="A73" s="182"/>
      <c r="B73" s="13" t="s">
        <v>1014</v>
      </c>
      <c r="C73" s="24">
        <v>49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61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16</v>
      </c>
    </row>
    <row r="78" spans="1:3" x14ac:dyDescent="0.3">
      <c r="A78" s="12" t="s">
        <v>1019</v>
      </c>
      <c r="B78" s="17"/>
      <c r="C78" s="24">
        <v>2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aC6sKE9iY/YVY2x7AaR9FaRZE3p3GexxD9HUw5paLcBGro8sDEu+Z0+dQ2TfBZ+DEXL6XfyjX7iw/1AZtvRL5g==" saltValue="b8vGupDYTXkGT0Gguq0Sk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6" t="s">
        <v>1023</v>
      </c>
      <c r="B5" s="39" t="s">
        <v>1024</v>
      </c>
      <c r="C5" s="40">
        <v>130</v>
      </c>
    </row>
    <row r="6" spans="1:3" x14ac:dyDescent="0.3">
      <c r="A6" s="197"/>
      <c r="B6" s="39" t="s">
        <v>299</v>
      </c>
      <c r="C6" s="40">
        <v>371</v>
      </c>
    </row>
    <row r="7" spans="1:3" x14ac:dyDescent="0.3">
      <c r="A7" s="197"/>
      <c r="B7" s="39" t="s">
        <v>1025</v>
      </c>
      <c r="C7" s="40">
        <v>87</v>
      </c>
    </row>
    <row r="8" spans="1:3" x14ac:dyDescent="0.3">
      <c r="A8" s="197"/>
      <c r="B8" s="39" t="s">
        <v>1026</v>
      </c>
      <c r="C8" s="40">
        <v>1</v>
      </c>
    </row>
    <row r="9" spans="1:3" x14ac:dyDescent="0.3">
      <c r="A9" s="197"/>
      <c r="B9" s="39" t="s">
        <v>1027</v>
      </c>
      <c r="C9" s="40">
        <v>2</v>
      </c>
    </row>
    <row r="10" spans="1:3" x14ac:dyDescent="0.3">
      <c r="A10" s="197"/>
      <c r="B10" s="39" t="s">
        <v>1028</v>
      </c>
      <c r="C10" s="23"/>
    </row>
    <row r="11" spans="1:3" x14ac:dyDescent="0.3">
      <c r="A11" s="198"/>
      <c r="B11" s="39" t="s">
        <v>1029</v>
      </c>
      <c r="C11" s="23"/>
    </row>
    <row r="12" spans="1:3" x14ac:dyDescent="0.3">
      <c r="A12" s="196" t="s">
        <v>1030</v>
      </c>
      <c r="B12" s="39" t="s">
        <v>60</v>
      </c>
      <c r="C12" s="40">
        <v>564</v>
      </c>
    </row>
    <row r="13" spans="1:3" x14ac:dyDescent="0.3">
      <c r="A13" s="197"/>
      <c r="B13" s="39" t="s">
        <v>1031</v>
      </c>
      <c r="C13" s="40">
        <v>115</v>
      </c>
    </row>
    <row r="14" spans="1:3" x14ac:dyDescent="0.3">
      <c r="A14" s="197"/>
      <c r="B14" s="39" t="s">
        <v>1032</v>
      </c>
      <c r="C14" s="40">
        <v>64</v>
      </c>
    </row>
    <row r="15" spans="1:3" x14ac:dyDescent="0.3">
      <c r="A15" s="198"/>
      <c r="B15" s="39" t="s">
        <v>1033</v>
      </c>
      <c r="C15" s="40">
        <v>51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15</v>
      </c>
    </row>
    <row r="20" spans="1:3" x14ac:dyDescent="0.3">
      <c r="A20" s="38" t="s">
        <v>1036</v>
      </c>
      <c r="B20" s="41"/>
      <c r="C20" s="40">
        <v>9</v>
      </c>
    </row>
    <row r="21" spans="1:3" x14ac:dyDescent="0.3">
      <c r="A21" s="38" t="s">
        <v>1037</v>
      </c>
      <c r="B21" s="41"/>
      <c r="C21" s="40">
        <v>24</v>
      </c>
    </row>
    <row r="22" spans="1:3" x14ac:dyDescent="0.3">
      <c r="A22" s="38" t="s">
        <v>1038</v>
      </c>
      <c r="B22" s="41"/>
      <c r="C22" s="40">
        <v>42</v>
      </c>
    </row>
    <row r="23" spans="1:3" x14ac:dyDescent="0.3">
      <c r="A23" s="38" t="s">
        <v>1039</v>
      </c>
      <c r="B23" s="41"/>
      <c r="C23" s="40">
        <v>362</v>
      </c>
    </row>
    <row r="24" spans="1:3" x14ac:dyDescent="0.3">
      <c r="A24" s="38" t="s">
        <v>1040</v>
      </c>
      <c r="B24" s="41"/>
      <c r="C24" s="40">
        <v>149</v>
      </c>
    </row>
    <row r="25" spans="1:3" x14ac:dyDescent="0.3">
      <c r="A25" s="38" t="s">
        <v>1041</v>
      </c>
      <c r="B25" s="41"/>
      <c r="C25" s="40">
        <v>105</v>
      </c>
    </row>
    <row r="26" spans="1:3" x14ac:dyDescent="0.3">
      <c r="A26" s="38" t="s">
        <v>1042</v>
      </c>
      <c r="B26" s="41"/>
      <c r="C26" s="40">
        <v>7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55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10</v>
      </c>
    </row>
    <row r="33" spans="1:6" x14ac:dyDescent="0.3">
      <c r="A33" s="38" t="s">
        <v>1047</v>
      </c>
      <c r="B33" s="41"/>
      <c r="C33" s="40">
        <v>9</v>
      </c>
    </row>
    <row r="34" spans="1:6" x14ac:dyDescent="0.3">
      <c r="A34" s="38" t="s">
        <v>1048</v>
      </c>
      <c r="B34" s="41"/>
      <c r="C34" s="40">
        <v>12</v>
      </c>
    </row>
    <row r="35" spans="1:6" x14ac:dyDescent="0.3">
      <c r="A35" s="38" t="s">
        <v>1049</v>
      </c>
      <c r="B35" s="41"/>
      <c r="C35" s="40">
        <v>12</v>
      </c>
    </row>
    <row r="36" spans="1:6" x14ac:dyDescent="0.3">
      <c r="A36" s="38" t="s">
        <v>1050</v>
      </c>
      <c r="B36" s="41"/>
      <c r="C36" s="40">
        <v>1</v>
      </c>
    </row>
    <row r="37" spans="1:6" x14ac:dyDescent="0.3">
      <c r="A37" s="38" t="s">
        <v>1051</v>
      </c>
      <c r="B37" s="41"/>
      <c r="C37" s="40">
        <v>11</v>
      </c>
    </row>
    <row r="38" spans="1:6" x14ac:dyDescent="0.3">
      <c r="A38" s="38" t="s">
        <v>1052</v>
      </c>
      <c r="B38" s="41"/>
      <c r="C38" s="23"/>
    </row>
    <row r="39" spans="1:6" x14ac:dyDescent="0.3">
      <c r="A39" s="38" t="s">
        <v>1053</v>
      </c>
      <c r="B39" s="41"/>
      <c r="C39" s="23"/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26</v>
      </c>
    </row>
    <row r="44" spans="1:6" x14ac:dyDescent="0.3">
      <c r="A44" s="38" t="s">
        <v>109</v>
      </c>
      <c r="B44" s="41"/>
      <c r="C44" s="40">
        <v>10</v>
      </c>
    </row>
    <row r="45" spans="1:6" x14ac:dyDescent="0.3">
      <c r="A45" s="38" t="s">
        <v>1055</v>
      </c>
      <c r="B45" s="41"/>
      <c r="C45" s="40">
        <v>7</v>
      </c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3">
      <c r="A49" s="200"/>
      <c r="B49" s="44" t="s">
        <v>1059</v>
      </c>
      <c r="C49" s="18"/>
      <c r="D49" s="18"/>
      <c r="E49" s="18"/>
      <c r="F49" s="23"/>
    </row>
    <row r="50" spans="1:6" x14ac:dyDescent="0.3">
      <c r="A50" s="200"/>
      <c r="B50" s="44" t="s">
        <v>1060</v>
      </c>
      <c r="C50" s="18"/>
      <c r="D50" s="18"/>
      <c r="E50" s="18"/>
      <c r="F50" s="23"/>
    </row>
    <row r="51" spans="1:6" x14ac:dyDescent="0.3">
      <c r="A51" s="200"/>
      <c r="B51" s="44" t="s">
        <v>1061</v>
      </c>
      <c r="C51" s="18"/>
      <c r="D51" s="18"/>
      <c r="E51" s="18"/>
      <c r="F51" s="23"/>
    </row>
    <row r="52" spans="1:6" x14ac:dyDescent="0.3">
      <c r="A52" s="200"/>
      <c r="B52" s="44" t="s">
        <v>329</v>
      </c>
      <c r="C52" s="45">
        <v>45</v>
      </c>
      <c r="D52" s="45">
        <v>30</v>
      </c>
      <c r="E52" s="45">
        <v>8</v>
      </c>
      <c r="F52" s="40">
        <v>16</v>
      </c>
    </row>
    <row r="53" spans="1:6" x14ac:dyDescent="0.3">
      <c r="A53" s="200"/>
      <c r="B53" s="44" t="s">
        <v>1062</v>
      </c>
      <c r="C53" s="45">
        <v>352</v>
      </c>
      <c r="D53" s="45">
        <v>192</v>
      </c>
      <c r="E53" s="45">
        <v>35</v>
      </c>
      <c r="F53" s="40">
        <v>40</v>
      </c>
    </row>
    <row r="54" spans="1:6" x14ac:dyDescent="0.3">
      <c r="A54" s="200"/>
      <c r="B54" s="44" t="s">
        <v>1063</v>
      </c>
      <c r="C54" s="45">
        <v>114</v>
      </c>
      <c r="D54" s="45">
        <v>64</v>
      </c>
      <c r="E54" s="45">
        <v>16</v>
      </c>
      <c r="F54" s="40">
        <v>13</v>
      </c>
    </row>
    <row r="55" spans="1:6" x14ac:dyDescent="0.3">
      <c r="A55" s="200"/>
      <c r="B55" s="44" t="s">
        <v>1064</v>
      </c>
      <c r="C55" s="45">
        <v>3</v>
      </c>
      <c r="D55" s="45">
        <v>4</v>
      </c>
      <c r="E55" s="45">
        <v>0</v>
      </c>
      <c r="F55" s="40">
        <v>1</v>
      </c>
    </row>
    <row r="56" spans="1:6" x14ac:dyDescent="0.3">
      <c r="A56" s="200"/>
      <c r="B56" s="44" t="s">
        <v>1065</v>
      </c>
      <c r="C56" s="45">
        <v>0</v>
      </c>
      <c r="D56" s="45">
        <v>1</v>
      </c>
      <c r="E56" s="45">
        <v>0</v>
      </c>
      <c r="F56" s="40">
        <v>0</v>
      </c>
    </row>
    <row r="57" spans="1:6" x14ac:dyDescent="0.3">
      <c r="A57" s="200"/>
      <c r="B57" s="44" t="s">
        <v>1066</v>
      </c>
      <c r="C57" s="45">
        <v>38</v>
      </c>
      <c r="D57" s="45">
        <v>39</v>
      </c>
      <c r="E57" s="45">
        <v>19</v>
      </c>
      <c r="F57" s="40">
        <v>12</v>
      </c>
    </row>
    <row r="58" spans="1:6" x14ac:dyDescent="0.3">
      <c r="A58" s="200"/>
      <c r="B58" s="44" t="s">
        <v>1067</v>
      </c>
      <c r="C58" s="45">
        <v>2</v>
      </c>
      <c r="D58" s="45">
        <v>0</v>
      </c>
      <c r="E58" s="45">
        <v>2</v>
      </c>
      <c r="F58" s="40">
        <v>1</v>
      </c>
    </row>
    <row r="59" spans="1:6" x14ac:dyDescent="0.3">
      <c r="A59" s="200"/>
      <c r="B59" s="44" t="s">
        <v>1068</v>
      </c>
      <c r="C59" s="18"/>
      <c r="D59" s="18"/>
      <c r="E59" s="18"/>
      <c r="F59" s="23"/>
    </row>
    <row r="60" spans="1:6" x14ac:dyDescent="0.3">
      <c r="A60" s="200"/>
      <c r="B60" s="44" t="s">
        <v>400</v>
      </c>
      <c r="C60" s="18"/>
      <c r="D60" s="18"/>
      <c r="E60" s="18"/>
      <c r="F60" s="23"/>
    </row>
    <row r="61" spans="1:6" x14ac:dyDescent="0.3">
      <c r="A61" s="200"/>
      <c r="B61" s="44" t="s">
        <v>1069</v>
      </c>
      <c r="C61" s="45">
        <v>3</v>
      </c>
      <c r="D61" s="45">
        <v>0</v>
      </c>
      <c r="E61" s="45">
        <v>0</v>
      </c>
      <c r="F61" s="40">
        <v>0</v>
      </c>
    </row>
    <row r="62" spans="1:6" x14ac:dyDescent="0.3">
      <c r="A62" s="200"/>
      <c r="B62" s="44" t="s">
        <v>1070</v>
      </c>
      <c r="C62" s="18"/>
      <c r="D62" s="18"/>
      <c r="E62" s="18"/>
      <c r="F62" s="23"/>
    </row>
    <row r="63" spans="1:6" x14ac:dyDescent="0.3">
      <c r="A63" s="200"/>
      <c r="B63" s="44" t="s">
        <v>1071</v>
      </c>
      <c r="C63" s="18"/>
      <c r="D63" s="18"/>
      <c r="E63" s="18"/>
      <c r="F63" s="23"/>
    </row>
    <row r="64" spans="1:6" x14ac:dyDescent="0.3">
      <c r="A64" s="200"/>
      <c r="B64" s="44" t="s">
        <v>1072</v>
      </c>
      <c r="C64" s="45">
        <v>121</v>
      </c>
      <c r="D64" s="45">
        <v>118</v>
      </c>
      <c r="E64" s="45">
        <v>17</v>
      </c>
      <c r="F64" s="40">
        <v>44</v>
      </c>
    </row>
    <row r="65" spans="1:6" x14ac:dyDescent="0.3">
      <c r="A65" s="200"/>
      <c r="B65" s="44" t="s">
        <v>1073</v>
      </c>
      <c r="C65" s="18"/>
      <c r="D65" s="18"/>
      <c r="E65" s="18"/>
      <c r="F65" s="23"/>
    </row>
    <row r="66" spans="1:6" x14ac:dyDescent="0.3">
      <c r="A66" s="201"/>
      <c r="B66" s="44" t="s">
        <v>1074</v>
      </c>
      <c r="C66" s="45">
        <v>0</v>
      </c>
      <c r="D66" s="45">
        <v>1</v>
      </c>
      <c r="E66" s="45">
        <v>0</v>
      </c>
      <c r="F66" s="40">
        <v>0</v>
      </c>
    </row>
    <row r="67" spans="1:6" x14ac:dyDescent="0.3">
      <c r="A67" s="194" t="s">
        <v>1075</v>
      </c>
      <c r="B67" s="195"/>
      <c r="C67" s="46">
        <v>678</v>
      </c>
      <c r="D67" s="46">
        <v>449</v>
      </c>
      <c r="E67" s="46">
        <v>97</v>
      </c>
      <c r="F67" s="46">
        <v>127</v>
      </c>
    </row>
    <row r="68" spans="1:6" x14ac:dyDescent="0.3">
      <c r="A68" s="199" t="s">
        <v>969</v>
      </c>
      <c r="B68" s="44" t="s">
        <v>1076</v>
      </c>
      <c r="C68" s="45">
        <v>2</v>
      </c>
      <c r="D68" s="45">
        <v>0</v>
      </c>
      <c r="E68" s="45">
        <v>0</v>
      </c>
      <c r="F68" s="40">
        <v>0</v>
      </c>
    </row>
    <row r="69" spans="1:6" x14ac:dyDescent="0.3">
      <c r="A69" s="200"/>
      <c r="B69" s="44" t="s">
        <v>1077</v>
      </c>
      <c r="C69" s="45">
        <v>3</v>
      </c>
      <c r="D69" s="45">
        <v>0</v>
      </c>
      <c r="E69" s="45">
        <v>0</v>
      </c>
      <c r="F69" s="40">
        <v>0</v>
      </c>
    </row>
    <row r="70" spans="1:6" x14ac:dyDescent="0.3">
      <c r="A70" s="201"/>
      <c r="B70" s="44" t="s">
        <v>106</v>
      </c>
      <c r="C70" s="18"/>
      <c r="D70" s="18"/>
      <c r="E70" s="18"/>
      <c r="F70" s="23"/>
    </row>
    <row r="71" spans="1:6" x14ac:dyDescent="0.3">
      <c r="A71" s="194" t="s">
        <v>1078</v>
      </c>
      <c r="B71" s="195"/>
      <c r="C71" s="46">
        <v>5</v>
      </c>
      <c r="D71" s="46">
        <v>0</v>
      </c>
      <c r="E71" s="46">
        <v>0</v>
      </c>
      <c r="F71" s="46">
        <v>0</v>
      </c>
    </row>
  </sheetData>
  <sheetProtection algorithmName="SHA-512" hashValue="Tbk5Ng/XU4rE0BETgc38ZGlMQPb1FoOCfRsulq8/E+NQncU8RIpPTq2v0sLLOE3O7yNg5DN27vrPu5nsGVZcTQ==" saltValue="/hOvNtVCM0klxU4+Rmnw4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7" t="s">
        <v>1081</v>
      </c>
      <c r="B5" s="13" t="s">
        <v>1082</v>
      </c>
      <c r="C5" s="24">
        <v>2752</v>
      </c>
    </row>
    <row r="6" spans="1:3" x14ac:dyDescent="0.3">
      <c r="A6" s="188"/>
      <c r="B6" s="13" t="s">
        <v>1024</v>
      </c>
      <c r="C6" s="24">
        <v>815</v>
      </c>
    </row>
    <row r="7" spans="1:3" x14ac:dyDescent="0.3">
      <c r="A7" s="188"/>
      <c r="B7" s="13" t="s">
        <v>1083</v>
      </c>
      <c r="C7" s="24">
        <v>2794</v>
      </c>
    </row>
    <row r="8" spans="1:3" x14ac:dyDescent="0.3">
      <c r="A8" s="188"/>
      <c r="B8" s="13" t="s">
        <v>1084</v>
      </c>
      <c r="C8" s="24">
        <v>456</v>
      </c>
    </row>
    <row r="9" spans="1:3" x14ac:dyDescent="0.3">
      <c r="A9" s="188"/>
      <c r="B9" s="13" t="s">
        <v>1026</v>
      </c>
      <c r="C9" s="24">
        <v>20</v>
      </c>
    </row>
    <row r="10" spans="1:3" x14ac:dyDescent="0.3">
      <c r="A10" s="188"/>
      <c r="B10" s="13" t="s">
        <v>1027</v>
      </c>
      <c r="C10" s="24">
        <v>13</v>
      </c>
    </row>
    <row r="11" spans="1:3" x14ac:dyDescent="0.3">
      <c r="A11" s="188"/>
      <c r="B11" s="13" t="s">
        <v>1085</v>
      </c>
      <c r="C11" s="24">
        <v>4</v>
      </c>
    </row>
    <row r="12" spans="1:3" x14ac:dyDescent="0.3">
      <c r="A12" s="189"/>
      <c r="B12" s="13" t="s">
        <v>1086</v>
      </c>
      <c r="C12" s="24">
        <v>8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2776</v>
      </c>
    </row>
    <row r="17" spans="1:3" x14ac:dyDescent="0.3">
      <c r="A17" s="22" t="s">
        <v>1089</v>
      </c>
      <c r="B17" s="17"/>
      <c r="C17" s="24">
        <v>278</v>
      </c>
    </row>
    <row r="18" spans="1:3" x14ac:dyDescent="0.3">
      <c r="A18" s="22" t="s">
        <v>1090</v>
      </c>
      <c r="B18" s="17"/>
      <c r="C18" s="24">
        <v>776</v>
      </c>
    </row>
    <row r="19" spans="1:3" x14ac:dyDescent="0.3">
      <c r="A19" s="22" t="s">
        <v>1091</v>
      </c>
      <c r="B19" s="17"/>
      <c r="C19" s="24">
        <v>272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4">
        <v>5</v>
      </c>
    </row>
    <row r="24" spans="1:3" x14ac:dyDescent="0.3">
      <c r="A24" s="22" t="s">
        <v>1094</v>
      </c>
      <c r="B24" s="17"/>
      <c r="C24" s="24">
        <v>28</v>
      </c>
    </row>
    <row r="25" spans="1:3" x14ac:dyDescent="0.3">
      <c r="A25" s="22" t="s">
        <v>1095</v>
      </c>
      <c r="B25" s="17"/>
      <c r="C25" s="23"/>
    </row>
    <row r="26" spans="1:3" x14ac:dyDescent="0.3">
      <c r="A26" s="22" t="s">
        <v>1096</v>
      </c>
      <c r="B26" s="17"/>
      <c r="C26" s="23"/>
    </row>
    <row r="27" spans="1:3" x14ac:dyDescent="0.3">
      <c r="A27" s="22" t="s">
        <v>1097</v>
      </c>
      <c r="B27" s="17"/>
      <c r="C27" s="24">
        <v>3</v>
      </c>
    </row>
    <row r="28" spans="1:3" x14ac:dyDescent="0.3">
      <c r="A28" s="22" t="s">
        <v>1098</v>
      </c>
      <c r="B28" s="17"/>
      <c r="C28" s="24">
        <v>6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1</v>
      </c>
    </row>
    <row r="33" spans="1:3" x14ac:dyDescent="0.3">
      <c r="A33" s="22" t="s">
        <v>1101</v>
      </c>
      <c r="B33" s="17"/>
      <c r="C33" s="23"/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24</v>
      </c>
    </row>
    <row r="38" spans="1:3" x14ac:dyDescent="0.3">
      <c r="A38" s="22" t="s">
        <v>1103</v>
      </c>
      <c r="B38" s="17"/>
      <c r="C38" s="24">
        <v>74</v>
      </c>
    </row>
    <row r="39" spans="1:3" x14ac:dyDescent="0.3">
      <c r="A39" s="22" t="s">
        <v>1104</v>
      </c>
      <c r="B39" s="17"/>
      <c r="C39" s="24">
        <v>1118</v>
      </c>
    </row>
    <row r="40" spans="1:3" x14ac:dyDescent="0.3">
      <c r="A40" s="22" t="s">
        <v>1105</v>
      </c>
      <c r="B40" s="17"/>
      <c r="C40" s="24">
        <v>164</v>
      </c>
    </row>
    <row r="41" spans="1:3" x14ac:dyDescent="0.3">
      <c r="A41" s="22" t="s">
        <v>1106</v>
      </c>
      <c r="B41" s="17"/>
      <c r="C41" s="24">
        <v>451</v>
      </c>
    </row>
    <row r="42" spans="1:3" x14ac:dyDescent="0.3">
      <c r="A42" s="22" t="s">
        <v>1107</v>
      </c>
      <c r="B42" s="17"/>
      <c r="C42" s="24">
        <v>456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4">
        <v>44</v>
      </c>
    </row>
    <row r="47" spans="1:3" x14ac:dyDescent="0.3">
      <c r="A47" s="22" t="s">
        <v>1110</v>
      </c>
      <c r="B47" s="17"/>
      <c r="C47" s="24">
        <v>41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7" t="s">
        <v>1112</v>
      </c>
      <c r="B51" s="13" t="s">
        <v>1113</v>
      </c>
      <c r="C51" s="24">
        <v>472</v>
      </c>
    </row>
    <row r="52" spans="1:6" x14ac:dyDescent="0.3">
      <c r="A52" s="188"/>
      <c r="B52" s="13" t="s">
        <v>1114</v>
      </c>
      <c r="C52" s="24">
        <v>158</v>
      </c>
    </row>
    <row r="53" spans="1:6" x14ac:dyDescent="0.3">
      <c r="A53" s="188"/>
      <c r="B53" s="13" t="s">
        <v>1115</v>
      </c>
      <c r="C53" s="24">
        <v>337</v>
      </c>
    </row>
    <row r="54" spans="1:6" x14ac:dyDescent="0.3">
      <c r="A54" s="189"/>
      <c r="B54" s="13" t="s">
        <v>1116</v>
      </c>
      <c r="C54" s="24">
        <v>2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4">
        <v>670</v>
      </c>
    </row>
    <row r="59" spans="1:6" x14ac:dyDescent="0.3">
      <c r="A59" s="22" t="s">
        <v>109</v>
      </c>
      <c r="B59" s="17"/>
      <c r="C59" s="24">
        <v>302</v>
      </c>
    </row>
    <row r="60" spans="1:6" x14ac:dyDescent="0.3">
      <c r="A60" s="22" t="s">
        <v>1055</v>
      </c>
      <c r="B60" s="17"/>
      <c r="C60" s="24">
        <v>145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7" t="s">
        <v>954</v>
      </c>
      <c r="B63" s="13" t="s">
        <v>1058</v>
      </c>
      <c r="C63" s="14">
        <v>3</v>
      </c>
      <c r="D63" s="14">
        <v>0</v>
      </c>
      <c r="E63" s="14">
        <v>0</v>
      </c>
      <c r="F63" s="24">
        <v>0</v>
      </c>
    </row>
    <row r="64" spans="1:6" x14ac:dyDescent="0.3">
      <c r="A64" s="188"/>
      <c r="B64" s="13" t="s">
        <v>1059</v>
      </c>
      <c r="C64" s="18"/>
      <c r="D64" s="18"/>
      <c r="E64" s="18"/>
      <c r="F64" s="23"/>
    </row>
    <row r="65" spans="1:6" x14ac:dyDescent="0.3">
      <c r="A65" s="188"/>
      <c r="B65" s="13" t="s">
        <v>1060</v>
      </c>
      <c r="C65" s="18"/>
      <c r="D65" s="18"/>
      <c r="E65" s="18"/>
      <c r="F65" s="23"/>
    </row>
    <row r="66" spans="1:6" x14ac:dyDescent="0.3">
      <c r="A66" s="188"/>
      <c r="B66" s="13" t="s">
        <v>1061</v>
      </c>
      <c r="C66" s="18"/>
      <c r="D66" s="18"/>
      <c r="E66" s="18"/>
      <c r="F66" s="23"/>
    </row>
    <row r="67" spans="1:6" x14ac:dyDescent="0.3">
      <c r="A67" s="188"/>
      <c r="B67" s="13" t="s">
        <v>329</v>
      </c>
      <c r="C67" s="14">
        <v>325</v>
      </c>
      <c r="D67" s="14">
        <v>165</v>
      </c>
      <c r="E67" s="14">
        <v>40</v>
      </c>
      <c r="F67" s="24">
        <v>85</v>
      </c>
    </row>
    <row r="68" spans="1:6" x14ac:dyDescent="0.3">
      <c r="A68" s="188"/>
      <c r="B68" s="13" t="s">
        <v>1117</v>
      </c>
      <c r="C68" s="14">
        <v>1381</v>
      </c>
      <c r="D68" s="14">
        <v>615</v>
      </c>
      <c r="E68" s="14">
        <v>138</v>
      </c>
      <c r="F68" s="24">
        <v>231</v>
      </c>
    </row>
    <row r="69" spans="1:6" x14ac:dyDescent="0.3">
      <c r="A69" s="188"/>
      <c r="B69" s="13" t="s">
        <v>1118</v>
      </c>
      <c r="C69" s="14">
        <v>406</v>
      </c>
      <c r="D69" s="14">
        <v>225</v>
      </c>
      <c r="E69" s="14">
        <v>45</v>
      </c>
      <c r="F69" s="24">
        <v>88</v>
      </c>
    </row>
    <row r="70" spans="1:6" x14ac:dyDescent="0.3">
      <c r="A70" s="188"/>
      <c r="B70" s="13" t="s">
        <v>1064</v>
      </c>
      <c r="C70" s="14">
        <v>15</v>
      </c>
      <c r="D70" s="14">
        <v>22</v>
      </c>
      <c r="E70" s="14">
        <v>5</v>
      </c>
      <c r="F70" s="24">
        <v>14</v>
      </c>
    </row>
    <row r="71" spans="1:6" x14ac:dyDescent="0.3">
      <c r="A71" s="188"/>
      <c r="B71" s="13" t="s">
        <v>1119</v>
      </c>
      <c r="C71" s="14">
        <v>1</v>
      </c>
      <c r="D71" s="14">
        <v>6</v>
      </c>
      <c r="E71" s="14">
        <v>1</v>
      </c>
      <c r="F71" s="24">
        <v>2</v>
      </c>
    </row>
    <row r="72" spans="1:6" x14ac:dyDescent="0.3">
      <c r="A72" s="188"/>
      <c r="B72" s="13" t="s">
        <v>1120</v>
      </c>
      <c r="C72" s="14">
        <v>223</v>
      </c>
      <c r="D72" s="14">
        <v>207</v>
      </c>
      <c r="E72" s="14">
        <v>44</v>
      </c>
      <c r="F72" s="24">
        <v>153</v>
      </c>
    </row>
    <row r="73" spans="1:6" x14ac:dyDescent="0.3">
      <c r="A73" s="188"/>
      <c r="B73" s="13" t="s">
        <v>1121</v>
      </c>
      <c r="C73" s="14">
        <v>45</v>
      </c>
      <c r="D73" s="14">
        <v>28</v>
      </c>
      <c r="E73" s="14">
        <v>4</v>
      </c>
      <c r="F73" s="24">
        <v>24</v>
      </c>
    </row>
    <row r="74" spans="1:6" x14ac:dyDescent="0.3">
      <c r="A74" s="188"/>
      <c r="B74" s="13" t="s">
        <v>1068</v>
      </c>
      <c r="C74" s="14">
        <v>1</v>
      </c>
      <c r="D74" s="14">
        <v>0</v>
      </c>
      <c r="E74" s="14">
        <v>0</v>
      </c>
      <c r="F74" s="24">
        <v>1</v>
      </c>
    </row>
    <row r="75" spans="1:6" x14ac:dyDescent="0.3">
      <c r="A75" s="188"/>
      <c r="B75" s="13" t="s">
        <v>400</v>
      </c>
      <c r="C75" s="14">
        <v>0</v>
      </c>
      <c r="D75" s="14">
        <v>0</v>
      </c>
      <c r="E75" s="14">
        <v>0</v>
      </c>
      <c r="F75" s="24">
        <v>2</v>
      </c>
    </row>
    <row r="76" spans="1:6" x14ac:dyDescent="0.3">
      <c r="A76" s="188"/>
      <c r="B76" s="13" t="s">
        <v>1069</v>
      </c>
      <c r="C76" s="14">
        <v>6</v>
      </c>
      <c r="D76" s="14">
        <v>3</v>
      </c>
      <c r="E76" s="14">
        <v>1</v>
      </c>
      <c r="F76" s="24">
        <v>1</v>
      </c>
    </row>
    <row r="77" spans="1:6" x14ac:dyDescent="0.3">
      <c r="A77" s="188"/>
      <c r="B77" s="13" t="s">
        <v>1070</v>
      </c>
      <c r="C77" s="14">
        <v>12</v>
      </c>
      <c r="D77" s="14">
        <v>8</v>
      </c>
      <c r="E77" s="14">
        <v>2</v>
      </c>
      <c r="F77" s="24">
        <v>1</v>
      </c>
    </row>
    <row r="78" spans="1:6" x14ac:dyDescent="0.3">
      <c r="A78" s="188"/>
      <c r="B78" s="13" t="s">
        <v>1071</v>
      </c>
      <c r="C78" s="14">
        <v>0</v>
      </c>
      <c r="D78" s="14">
        <v>5</v>
      </c>
      <c r="E78" s="14">
        <v>3</v>
      </c>
      <c r="F78" s="24">
        <v>4</v>
      </c>
    </row>
    <row r="79" spans="1:6" x14ac:dyDescent="0.3">
      <c r="A79" s="188"/>
      <c r="B79" s="13" t="s">
        <v>1072</v>
      </c>
      <c r="C79" s="14">
        <v>1819</v>
      </c>
      <c r="D79" s="14">
        <v>589</v>
      </c>
      <c r="E79" s="14">
        <v>80</v>
      </c>
      <c r="F79" s="24">
        <v>211</v>
      </c>
    </row>
    <row r="80" spans="1:6" x14ac:dyDescent="0.3">
      <c r="A80" s="188"/>
      <c r="B80" s="13" t="s">
        <v>1073</v>
      </c>
      <c r="C80" s="14">
        <v>9</v>
      </c>
      <c r="D80" s="14">
        <v>5</v>
      </c>
      <c r="E80" s="14">
        <v>1</v>
      </c>
      <c r="F80" s="24">
        <v>0</v>
      </c>
    </row>
    <row r="81" spans="1:6" x14ac:dyDescent="0.3">
      <c r="A81" s="189"/>
      <c r="B81" s="13" t="s">
        <v>1074</v>
      </c>
      <c r="C81" s="14">
        <v>3</v>
      </c>
      <c r="D81" s="14">
        <v>6</v>
      </c>
      <c r="E81" s="14">
        <v>0</v>
      </c>
      <c r="F81" s="24">
        <v>2</v>
      </c>
    </row>
    <row r="82" spans="1:6" x14ac:dyDescent="0.3">
      <c r="A82" s="202" t="s">
        <v>1075</v>
      </c>
      <c r="B82" s="203"/>
      <c r="C82" s="32">
        <v>4249</v>
      </c>
      <c r="D82" s="32">
        <v>1884</v>
      </c>
      <c r="E82" s="32">
        <v>364</v>
      </c>
      <c r="F82" s="32">
        <v>819</v>
      </c>
    </row>
    <row r="83" spans="1:6" x14ac:dyDescent="0.3">
      <c r="A83" s="187" t="s">
        <v>1122</v>
      </c>
      <c r="B83" s="13" t="s">
        <v>1076</v>
      </c>
      <c r="C83" s="14">
        <v>5</v>
      </c>
      <c r="D83" s="14">
        <v>0</v>
      </c>
      <c r="E83" s="14">
        <v>0</v>
      </c>
      <c r="F83" s="24">
        <v>0</v>
      </c>
    </row>
    <row r="84" spans="1:6" x14ac:dyDescent="0.3">
      <c r="A84" s="188"/>
      <c r="B84" s="13" t="s">
        <v>1077</v>
      </c>
      <c r="C84" s="14">
        <v>3</v>
      </c>
      <c r="D84" s="14">
        <v>0</v>
      </c>
      <c r="E84" s="14">
        <v>0</v>
      </c>
      <c r="F84" s="24">
        <v>0</v>
      </c>
    </row>
    <row r="85" spans="1:6" x14ac:dyDescent="0.3">
      <c r="A85" s="189"/>
      <c r="B85" s="13" t="s">
        <v>106</v>
      </c>
      <c r="C85" s="14">
        <v>4</v>
      </c>
      <c r="D85" s="14">
        <v>0</v>
      </c>
      <c r="E85" s="14">
        <v>0</v>
      </c>
      <c r="F85" s="24">
        <v>0</v>
      </c>
    </row>
    <row r="86" spans="1:6" x14ac:dyDescent="0.3">
      <c r="A86" s="202" t="s">
        <v>1123</v>
      </c>
      <c r="B86" s="203"/>
      <c r="C86" s="32">
        <v>12</v>
      </c>
      <c r="D86" s="32">
        <v>0</v>
      </c>
      <c r="E86" s="32">
        <v>0</v>
      </c>
      <c r="F86" s="32">
        <v>0</v>
      </c>
    </row>
  </sheetData>
  <sheetProtection algorithmName="SHA-512" hashValue="/hMgG/Yc7Ld70/EqTwkOCxu9rVmh6bANeSArpCEsaqLzN5MbQfgekTC7ObyoxFVKscz3Z+Sex2RVQVF9x0NYLw==" saltValue="014PO7K5CH/UsowYDAunw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2</v>
      </c>
    </row>
    <row r="6" spans="1:3" x14ac:dyDescent="0.3">
      <c r="A6" s="12" t="s">
        <v>1127</v>
      </c>
      <c r="B6" s="17"/>
      <c r="C6" s="24">
        <v>577</v>
      </c>
    </row>
    <row r="7" spans="1:3" x14ac:dyDescent="0.3">
      <c r="A7" s="12" t="s">
        <v>1128</v>
      </c>
      <c r="B7" s="17"/>
      <c r="C7" s="24">
        <v>2</v>
      </c>
    </row>
    <row r="8" spans="1:3" x14ac:dyDescent="0.3">
      <c r="A8" s="12" t="s">
        <v>1129</v>
      </c>
      <c r="B8" s="17"/>
      <c r="C8" s="24">
        <v>0</v>
      </c>
    </row>
    <row r="9" spans="1:3" x14ac:dyDescent="0.3">
      <c r="A9" s="12" t="s">
        <v>1130</v>
      </c>
      <c r="B9" s="17"/>
      <c r="C9" s="24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7</v>
      </c>
    </row>
    <row r="14" spans="1:3" x14ac:dyDescent="0.3">
      <c r="A14" s="12" t="s">
        <v>1127</v>
      </c>
      <c r="B14" s="17"/>
      <c r="C14" s="24">
        <v>159</v>
      </c>
    </row>
    <row r="15" spans="1:3" x14ac:dyDescent="0.3">
      <c r="A15" s="12" t="s">
        <v>1132</v>
      </c>
      <c r="B15" s="17"/>
      <c r="C15" s="24">
        <v>6</v>
      </c>
    </row>
    <row r="16" spans="1:3" x14ac:dyDescent="0.3">
      <c r="A16" s="12" t="s">
        <v>1129</v>
      </c>
      <c r="B16" s="17"/>
      <c r="C16" s="24">
        <v>0</v>
      </c>
    </row>
    <row r="17" spans="1:3" x14ac:dyDescent="0.3">
      <c r="A17" s="12" t="s">
        <v>1130</v>
      </c>
      <c r="B17" s="17"/>
      <c r="C17" s="24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4</v>
      </c>
    </row>
    <row r="22" spans="1:3" x14ac:dyDescent="0.3">
      <c r="A22" s="12" t="s">
        <v>1134</v>
      </c>
      <c r="B22" s="17"/>
      <c r="C22" s="24">
        <v>3</v>
      </c>
    </row>
    <row r="23" spans="1:3" x14ac:dyDescent="0.3">
      <c r="A23" s="12" t="s">
        <v>1135</v>
      </c>
      <c r="B23" s="17"/>
      <c r="C23" s="24">
        <v>1</v>
      </c>
    </row>
    <row r="24" spans="1:3" x14ac:dyDescent="0.3">
      <c r="A24" s="12" t="s">
        <v>1136</v>
      </c>
      <c r="B24" s="17"/>
      <c r="C24" s="24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16</v>
      </c>
    </row>
    <row r="29" spans="1:3" x14ac:dyDescent="0.3">
      <c r="A29" s="12" t="s">
        <v>1139</v>
      </c>
      <c r="B29" s="17"/>
      <c r="C29" s="24">
        <v>13</v>
      </c>
    </row>
    <row r="30" spans="1:3" x14ac:dyDescent="0.3">
      <c r="A30" s="12" t="s">
        <v>1140</v>
      </c>
      <c r="B30" s="17"/>
      <c r="C30" s="24">
        <v>0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4">
        <v>0</v>
      </c>
    </row>
    <row r="35" spans="1:3" x14ac:dyDescent="0.3">
      <c r="A35" s="12" t="s">
        <v>1143</v>
      </c>
      <c r="B35" s="17"/>
      <c r="C35" s="24">
        <v>12</v>
      </c>
    </row>
    <row r="36" spans="1:3" x14ac:dyDescent="0.3">
      <c r="A36" s="12" t="s">
        <v>1144</v>
      </c>
      <c r="B36" s="17"/>
      <c r="C36" s="24">
        <v>0</v>
      </c>
    </row>
  </sheetData>
  <sheetProtection algorithmName="SHA-512" hashValue="Qo8gAMkeaPXQPNEQF3+5/dtiYYkAtpXm/l+iaH/uyDA3i5NbKhsAgCZ0HhosQy+JkIX1gsNSqzsBOlzOqXnkwA==" saltValue="sdgDhVZn72hQH5jizrz2S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18</v>
      </c>
    </row>
    <row r="6" spans="1:3" x14ac:dyDescent="0.3">
      <c r="A6" s="12" t="s">
        <v>1148</v>
      </c>
      <c r="B6" s="17"/>
      <c r="C6" s="23"/>
    </row>
    <row r="7" spans="1:3" x14ac:dyDescent="0.3">
      <c r="A7" s="12" t="s">
        <v>1149</v>
      </c>
      <c r="B7" s="17"/>
      <c r="C7" s="24">
        <v>39</v>
      </c>
    </row>
    <row r="8" spans="1:3" x14ac:dyDescent="0.3">
      <c r="A8" s="12" t="s">
        <v>1150</v>
      </c>
      <c r="B8" s="17"/>
      <c r="C8" s="24">
        <v>14</v>
      </c>
    </row>
    <row r="9" spans="1:3" x14ac:dyDescent="0.3">
      <c r="A9" s="12" t="s">
        <v>1151</v>
      </c>
      <c r="B9" s="17"/>
      <c r="C9" s="23"/>
    </row>
    <row r="10" spans="1:3" x14ac:dyDescent="0.3">
      <c r="A10" s="12" t="s">
        <v>1152</v>
      </c>
      <c r="B10" s="17"/>
      <c r="C10" s="24">
        <v>1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59</v>
      </c>
    </row>
    <row r="15" spans="1:3" x14ac:dyDescent="0.3">
      <c r="A15" s="12" t="s">
        <v>1155</v>
      </c>
      <c r="B15" s="17"/>
      <c r="C15" s="24">
        <v>11</v>
      </c>
    </row>
    <row r="16" spans="1:3" x14ac:dyDescent="0.3">
      <c r="A16" s="12" t="s">
        <v>1156</v>
      </c>
      <c r="B16" s="17"/>
      <c r="C16" s="23"/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63</v>
      </c>
    </row>
    <row r="21" spans="1:3" x14ac:dyDescent="0.3">
      <c r="A21" s="12" t="s">
        <v>1159</v>
      </c>
      <c r="B21" s="17"/>
      <c r="C21" s="24">
        <v>297</v>
      </c>
    </row>
    <row r="22" spans="1:3" x14ac:dyDescent="0.3">
      <c r="A22" s="12" t="s">
        <v>1160</v>
      </c>
      <c r="B22" s="17"/>
      <c r="C22" s="24">
        <v>250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/>
    </row>
    <row r="27" spans="1:3" x14ac:dyDescent="0.3">
      <c r="A27" s="12" t="s">
        <v>1163</v>
      </c>
      <c r="B27" s="17"/>
      <c r="C27" s="23"/>
    </row>
    <row r="28" spans="1:3" x14ac:dyDescent="0.3">
      <c r="A28" s="12" t="s">
        <v>1164</v>
      </c>
      <c r="B28" s="17"/>
      <c r="C28" s="23"/>
    </row>
    <row r="29" spans="1:3" x14ac:dyDescent="0.3">
      <c r="A29" s="12" t="s">
        <v>1165</v>
      </c>
      <c r="B29" s="17"/>
      <c r="C29" s="23"/>
    </row>
    <row r="30" spans="1:3" x14ac:dyDescent="0.3">
      <c r="A30" s="12" t="s">
        <v>1166</v>
      </c>
      <c r="B30" s="17"/>
      <c r="C30" s="23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/>
    </row>
    <row r="35" spans="1:3" x14ac:dyDescent="0.3">
      <c r="A35" s="12" t="s">
        <v>1169</v>
      </c>
      <c r="B35" s="17"/>
      <c r="C35" s="23"/>
    </row>
    <row r="36" spans="1:3" x14ac:dyDescent="0.3">
      <c r="A36" s="12" t="s">
        <v>1170</v>
      </c>
      <c r="B36" s="17"/>
      <c r="C36" s="24">
        <v>3</v>
      </c>
    </row>
    <row r="37" spans="1:3" x14ac:dyDescent="0.3">
      <c r="A37" s="12" t="s">
        <v>1088</v>
      </c>
      <c r="B37" s="17"/>
      <c r="C37" s="24">
        <v>9</v>
      </c>
    </row>
    <row r="38" spans="1:3" x14ac:dyDescent="0.3">
      <c r="A38" s="12" t="s">
        <v>1171</v>
      </c>
      <c r="B38" s="17"/>
      <c r="C38" s="23"/>
    </row>
    <row r="39" spans="1:3" x14ac:dyDescent="0.3">
      <c r="A39" s="12" t="s">
        <v>1172</v>
      </c>
      <c r="B39" s="17"/>
      <c r="C39" s="23"/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/>
    </row>
    <row r="44" spans="1:3" x14ac:dyDescent="0.3">
      <c r="A44" s="12" t="s">
        <v>1169</v>
      </c>
      <c r="B44" s="17"/>
      <c r="C44" s="23"/>
    </row>
    <row r="45" spans="1:3" x14ac:dyDescent="0.3">
      <c r="A45" s="12" t="s">
        <v>1170</v>
      </c>
      <c r="B45" s="17"/>
      <c r="C45" s="24">
        <v>60</v>
      </c>
    </row>
    <row r="46" spans="1:3" x14ac:dyDescent="0.3">
      <c r="A46" s="12" t="s">
        <v>1088</v>
      </c>
      <c r="B46" s="17"/>
      <c r="C46" s="24">
        <v>43</v>
      </c>
    </row>
    <row r="47" spans="1:3" x14ac:dyDescent="0.3">
      <c r="A47" s="12" t="s">
        <v>1171</v>
      </c>
      <c r="B47" s="17"/>
      <c r="C47" s="24">
        <v>43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/>
    </row>
    <row r="52" spans="1:3" x14ac:dyDescent="0.3">
      <c r="A52" s="12" t="s">
        <v>1169</v>
      </c>
      <c r="B52" s="17"/>
      <c r="C52" s="23"/>
    </row>
    <row r="53" spans="1:3" x14ac:dyDescent="0.3">
      <c r="A53" s="12" t="s">
        <v>1170</v>
      </c>
      <c r="B53" s="17"/>
      <c r="C53" s="23"/>
    </row>
    <row r="54" spans="1:3" x14ac:dyDescent="0.3">
      <c r="A54" s="12" t="s">
        <v>1088</v>
      </c>
      <c r="B54" s="17"/>
      <c r="C54" s="23"/>
    </row>
    <row r="55" spans="1:3" x14ac:dyDescent="0.3">
      <c r="A55" s="12" t="s">
        <v>1171</v>
      </c>
      <c r="B55" s="17"/>
      <c r="C55" s="23"/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/>
    </row>
    <row r="60" spans="1:3" x14ac:dyDescent="0.3">
      <c r="A60" s="12" t="s">
        <v>1169</v>
      </c>
      <c r="B60" s="17"/>
      <c r="C60" s="23"/>
    </row>
    <row r="61" spans="1:3" x14ac:dyDescent="0.3">
      <c r="A61" s="12" t="s">
        <v>1170</v>
      </c>
      <c r="B61" s="17"/>
      <c r="C61" s="23"/>
    </row>
    <row r="62" spans="1:3" x14ac:dyDescent="0.3">
      <c r="A62" s="12" t="s">
        <v>1088</v>
      </c>
      <c r="B62" s="17"/>
      <c r="C62" s="24">
        <v>1</v>
      </c>
    </row>
    <row r="63" spans="1:3" x14ac:dyDescent="0.3">
      <c r="A63" s="12" t="s">
        <v>1171</v>
      </c>
      <c r="B63" s="17"/>
      <c r="C63" s="23"/>
    </row>
  </sheetData>
  <sheetProtection algorithmName="SHA-512" hashValue="WHp3CXFoYdBfdlHh536FUkqC4K2RQcS3aoOk7AKJRo3IcSxPl3mWspXy13r+22WpptsaYEH77XzB6sFjCefGRg==" saltValue="M+D3ebD+rM8hc5F15dnOr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4" t="s">
        <v>640</v>
      </c>
      <c r="B4" s="205"/>
      <c r="C4" s="32">
        <v>521</v>
      </c>
      <c r="D4" s="32">
        <v>534</v>
      </c>
      <c r="E4" s="33">
        <v>-1</v>
      </c>
      <c r="F4" s="32">
        <v>2861</v>
      </c>
      <c r="G4" s="32">
        <v>2629</v>
      </c>
      <c r="H4" s="32">
        <v>428</v>
      </c>
      <c r="I4" s="32">
        <v>411</v>
      </c>
      <c r="J4" s="32">
        <v>0</v>
      </c>
      <c r="K4" s="32">
        <v>0</v>
      </c>
      <c r="L4" s="32">
        <v>2</v>
      </c>
      <c r="M4" s="32">
        <v>1</v>
      </c>
      <c r="N4" s="32">
        <v>133</v>
      </c>
      <c r="O4" s="32">
        <v>0</v>
      </c>
      <c r="P4" s="32">
        <v>2950</v>
      </c>
    </row>
    <row r="5" spans="1:16" ht="40.799999999999997" x14ac:dyDescent="0.3">
      <c r="A5" s="48" t="s">
        <v>641</v>
      </c>
      <c r="B5" s="48" t="s">
        <v>642</v>
      </c>
      <c r="C5" s="14">
        <v>9</v>
      </c>
      <c r="D5" s="14">
        <v>12</v>
      </c>
      <c r="E5" s="31">
        <v>-1</v>
      </c>
      <c r="F5" s="14">
        <v>8</v>
      </c>
      <c r="G5" s="14">
        <v>8</v>
      </c>
      <c r="H5" s="14">
        <v>5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4">
        <v>7</v>
      </c>
    </row>
    <row r="6" spans="1:16" ht="30.6" x14ac:dyDescent="0.3">
      <c r="A6" s="48" t="s">
        <v>643</v>
      </c>
      <c r="B6" s="48" t="s">
        <v>644</v>
      </c>
      <c r="C6" s="14">
        <v>208</v>
      </c>
      <c r="D6" s="14">
        <v>226</v>
      </c>
      <c r="E6" s="31">
        <v>-1</v>
      </c>
      <c r="F6" s="14">
        <v>1520</v>
      </c>
      <c r="G6" s="14">
        <v>1405</v>
      </c>
      <c r="H6" s="14">
        <v>181</v>
      </c>
      <c r="I6" s="14">
        <v>155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1543</v>
      </c>
    </row>
    <row r="7" spans="1:16" ht="20.399999999999999" x14ac:dyDescent="0.3">
      <c r="A7" s="48" t="s">
        <v>645</v>
      </c>
      <c r="B7" s="48" t="s">
        <v>646</v>
      </c>
      <c r="C7" s="14">
        <v>79</v>
      </c>
      <c r="D7" s="14">
        <v>75</v>
      </c>
      <c r="E7" s="31">
        <v>0</v>
      </c>
      <c r="F7" s="14">
        <v>59</v>
      </c>
      <c r="G7" s="14">
        <v>48</v>
      </c>
      <c r="H7" s="14">
        <v>48</v>
      </c>
      <c r="I7" s="14">
        <v>76</v>
      </c>
      <c r="J7" s="14">
        <v>0</v>
      </c>
      <c r="K7" s="14">
        <v>0</v>
      </c>
      <c r="L7" s="14">
        <v>0</v>
      </c>
      <c r="M7" s="14">
        <v>1</v>
      </c>
      <c r="N7" s="14">
        <v>9</v>
      </c>
      <c r="O7" s="14">
        <v>0</v>
      </c>
      <c r="P7" s="24">
        <v>103</v>
      </c>
    </row>
    <row r="8" spans="1:16" ht="30.6" x14ac:dyDescent="0.3">
      <c r="A8" s="48" t="s">
        <v>647</v>
      </c>
      <c r="B8" s="48" t="s">
        <v>648</v>
      </c>
      <c r="C8" s="14">
        <v>6</v>
      </c>
      <c r="D8" s="14">
        <v>10</v>
      </c>
      <c r="E8" s="31">
        <v>-1</v>
      </c>
      <c r="F8" s="14">
        <v>1</v>
      </c>
      <c r="G8" s="14">
        <v>7</v>
      </c>
      <c r="H8" s="14">
        <v>7</v>
      </c>
      <c r="I8" s="14">
        <v>7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  <c r="O8" s="14">
        <v>0</v>
      </c>
      <c r="P8" s="24">
        <v>10</v>
      </c>
    </row>
    <row r="9" spans="1:16" ht="40.799999999999997" x14ac:dyDescent="0.3">
      <c r="A9" s="48" t="s">
        <v>649</v>
      </c>
      <c r="B9" s="48" t="s">
        <v>650</v>
      </c>
      <c r="C9" s="14">
        <v>7</v>
      </c>
      <c r="D9" s="14">
        <v>6</v>
      </c>
      <c r="E9" s="31">
        <v>0</v>
      </c>
      <c r="F9" s="14">
        <v>13</v>
      </c>
      <c r="G9" s="14">
        <v>49</v>
      </c>
      <c r="H9" s="14">
        <v>4</v>
      </c>
      <c r="I9" s="14">
        <v>13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67</v>
      </c>
    </row>
    <row r="10" spans="1:16" ht="20.399999999999999" x14ac:dyDescent="0.3">
      <c r="A10" s="48" t="s">
        <v>651</v>
      </c>
      <c r="B10" s="48" t="s">
        <v>652</v>
      </c>
      <c r="C10" s="14">
        <v>208</v>
      </c>
      <c r="D10" s="14">
        <v>201</v>
      </c>
      <c r="E10" s="31">
        <v>0</v>
      </c>
      <c r="F10" s="14">
        <v>1252</v>
      </c>
      <c r="G10" s="14">
        <v>1111</v>
      </c>
      <c r="H10" s="14">
        <v>181</v>
      </c>
      <c r="I10" s="14">
        <v>157</v>
      </c>
      <c r="J10" s="14">
        <v>0</v>
      </c>
      <c r="K10" s="14">
        <v>0</v>
      </c>
      <c r="L10" s="14">
        <v>1</v>
      </c>
      <c r="M10" s="14">
        <v>0</v>
      </c>
      <c r="N10" s="14">
        <v>123</v>
      </c>
      <c r="O10" s="14">
        <v>0</v>
      </c>
      <c r="P10" s="24">
        <v>1220</v>
      </c>
    </row>
    <row r="11" spans="1:16" ht="30.6" x14ac:dyDescent="0.3">
      <c r="A11" s="48" t="s">
        <v>653</v>
      </c>
      <c r="B11" s="48" t="s">
        <v>654</v>
      </c>
      <c r="C11" s="14">
        <v>4</v>
      </c>
      <c r="D11" s="14">
        <v>4</v>
      </c>
      <c r="E11" s="31">
        <v>0</v>
      </c>
      <c r="F11" s="14">
        <v>8</v>
      </c>
      <c r="G11" s="14">
        <v>1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GuZUBYJeXlkljQKZc27YBJ1Cd1pNtstSjY5tSmAwHusEn3RwpRk77M4KLvGabc2zmv+EWwqtIddZs2ufu5udyQ==" saltValue="g5CmlLKN1bGFPwhy9zYbO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461CB-1BEE-4E43-8CDE-D17BD4034F7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ACCCD7C7-BBA6-470B-A09A-D222CF4D60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03F09-BB4A-4599-8B62-F109932D9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2023-04-13T08:06:52Z</dcterms:created>
  <dcterms:modified xsi:type="dcterms:W3CDTF">2023-05-26T10:20:59Z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