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8" documentId="13_ncr:1_{B8B83C1A-17C6-42D9-B1BB-9CB64465A9D5}" xr6:coauthVersionLast="47" xr6:coauthVersionMax="47" xr10:uidLastSave="{86779851-8069-4F93-BCFA-5E44ABD79580}"/>
  <workbookProtection workbookAlgorithmName="SHA-512" workbookHashValue="q5YS9yvmgicm4AxSqB5yFGcbnZ3OXZKhVOpmtyoStyr9WEKeG5nBujqcnMkB79JzbM3vaNS+LNtJ/DedjIt2fw==" workbookSaltValue="egAoiWRNUeeEWWtoIJ8C+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  <c r="N7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C9C4582-615C-4D55-A2CF-DCABB1F2C4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A9806CB-2D85-4563-9BCD-AB2F5A512F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ABB2A8C-2DD9-4583-85D8-87D00A6610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41DF100-EB69-4249-BC6D-5E2A82289C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A6CF6EB-9791-448C-AF06-EF71A5ADDD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DC39546-2AFC-4B16-80A3-5D727A5475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471A665-4042-4F7C-9D3D-22CC81D312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648A902-6B36-44A0-94C4-712A7CA2A3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DB515A5-A497-4B1C-AF29-C1EA4F33DD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410D86A-DF12-42C5-BFFE-99C591840C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5EF6662-1BD3-4383-8694-860EBC4D39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860BF53-B480-4E38-A729-D69D8F4F33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D646C7F-66D9-4D3F-B51A-C17F82159D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CE6C395-297D-4026-8669-983E084CF1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719CC28-822D-493C-920A-743D9B3EB1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90AC774-296B-48E9-9FA5-C03124F396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40F59B8-9870-44FE-9C2A-58FF81FEBB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0072778-D95B-4F3E-B120-0E7762A975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4704DE1-808F-474D-BCC8-E1521155A7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BFAD133-9B17-4207-BC2D-FD60723154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AF52F7D-9377-42CD-904B-0E818C2C53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3F1689B-C854-482D-B48F-02501FF783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3C91145-F172-41B9-B929-B165862D2C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4D1801C-3626-4C27-8854-FF3A4711AF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B200550-D84A-42C8-82B0-7F62ECC37F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1DE8254-3929-4ED0-B678-5A14B2BF9A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2B50010-63BD-41FB-891B-40D58EBE61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4D81320-05F7-441F-B931-5EF7E01C6E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8D98C03-CB16-491B-827F-72806D24FE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22879CF-FDCB-46CB-8FA6-8413B3AFBC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400E335-22BA-4167-A1E0-F1FE4A86A3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E347CD8-A680-4565-8443-857D7F45E4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<sst xmlns="http://schemas.openxmlformats.org/spreadsheetml/2006/main" count="2995" uniqueCount="1831">
  <si>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</si>
  <si>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</si>
  <si>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</si>
  <si>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</si>
  <si>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</si>
  <si>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</si>
  <si>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Alicante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</si>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</sst>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3D038323-3977-4739-BCE3-1672FAC7E3D7}"/>
    <cellStyle name="Normal" xfId="0" builtinId="0"/>
    <cellStyle name="Normal 2" xfId="1" xr:uid="{CA31BFCF-50B2-4DE6-B759-EB4F1C2A385B}"/>
    <cellStyle name="Normal 3" xfId="3" xr:uid="{61CE32C5-900F-45D9-9D5B-1B69F92A96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9F-4E4E-B613-483EA64BE5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9F-4E4E-B613-483EA64BE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10547</c:v>
                </c:pt>
                <c:pt idx="1">
                  <c:v>36851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F-4E4E-B613-483EA64BE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B0-46CE-BD56-CBF3CD1C26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B0-46CE-BD56-CBF3CD1C26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B0-46CE-BD56-CBF3CD1C26D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61</c:v>
                </c:pt>
                <c:pt idx="1">
                  <c:v>2104</c:v>
                </c:pt>
                <c:pt idx="2">
                  <c:v>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B0-46CE-BD56-CBF3CD1C2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79-4F02-8324-ED47E9950C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79-4F02-8324-ED47E9950C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79-4F02-8324-ED47E9950C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</c:v>
                </c:pt>
                <c:pt idx="1">
                  <c:v>8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79-4F02-8324-ED47E9950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13-4A55-AD41-1F393A6393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13-4A55-AD41-1F393A6393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189</c:v>
                </c:pt>
                <c:pt idx="1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13-4A55-AD41-1F393A639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FE-457E-8E41-C83FFD4A4F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FE-457E-8E41-C83FFD4A4F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8519</c:v>
                </c:pt>
                <c:pt idx="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FE-457E-8E41-C83FFD4A4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1402</c:v>
              </c:pt>
              <c:pt idx="1">
                <c:v>8393</c:v>
              </c:pt>
              <c:pt idx="2">
                <c:v>121</c:v>
              </c:pt>
              <c:pt idx="3">
                <c:v>12</c:v>
              </c:pt>
              <c:pt idx="4">
                <c:v>619</c:v>
              </c:pt>
            </c:numLit>
          </c:val>
          <c:extLst>
            <c:ext xmlns:c16="http://schemas.microsoft.com/office/drawing/2014/chart" uri="{C3380CC4-5D6E-409C-BE32-E72D297353CC}">
              <c16:uniqueId val="{00000000-41F7-4F2D-BE7C-CBE6BF3EF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8377</c:v>
              </c:pt>
              <c:pt idx="1">
                <c:v>6338</c:v>
              </c:pt>
              <c:pt idx="2">
                <c:v>456</c:v>
              </c:pt>
              <c:pt idx="3">
                <c:v>125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7DEE-4A7F-A4D6-52F76FA7A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242</c:v>
              </c:pt>
              <c:pt idx="2">
                <c:v>17</c:v>
              </c:pt>
              <c:pt idx="3">
                <c:v>36</c:v>
              </c:pt>
              <c:pt idx="4">
                <c:v>152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9EE-40BB-ABC3-0844600B3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143</c:v>
              </c:pt>
              <c:pt idx="1">
                <c:v>335</c:v>
              </c:pt>
              <c:pt idx="2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05BC-4F55-8876-43A8E7307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5825</c:v>
              </c:pt>
              <c:pt idx="1">
                <c:v>99</c:v>
              </c:pt>
              <c:pt idx="2">
                <c:v>1095</c:v>
              </c:pt>
              <c:pt idx="3">
                <c:v>60</c:v>
              </c:pt>
              <c:pt idx="4">
                <c:v>43</c:v>
              </c:pt>
              <c:pt idx="5">
                <c:v>6</c:v>
              </c:pt>
              <c:pt idx="6">
                <c:v>10</c:v>
              </c:pt>
              <c:pt idx="7">
                <c:v>111</c:v>
              </c:pt>
              <c:pt idx="8">
                <c:v>2082</c:v>
              </c:pt>
              <c:pt idx="9">
                <c:v>629</c:v>
              </c:pt>
            </c:numLit>
          </c:val>
          <c:extLst>
            <c:ext xmlns:c16="http://schemas.microsoft.com/office/drawing/2014/chart" uri="{C3380CC4-5D6E-409C-BE32-E72D297353CC}">
              <c16:uniqueId val="{00000000-FC0D-4A20-BFCC-8A28A1CC6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"/>
          <c:w val="0.2662852362204724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892</c:v>
              </c:pt>
              <c:pt idx="1">
                <c:v>703</c:v>
              </c:pt>
              <c:pt idx="2">
                <c:v>16</c:v>
              </c:pt>
              <c:pt idx="3">
                <c:v>45</c:v>
              </c:pt>
              <c:pt idx="4">
                <c:v>123</c:v>
              </c:pt>
              <c:pt idx="5">
                <c:v>487</c:v>
              </c:pt>
              <c:pt idx="6">
                <c:v>18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A96-40A4-8996-C148C6A0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AD-424D-92F6-C2015C92A7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AD-424D-92F6-C2015C92A7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AD-424D-92F6-C2015C92A7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1262</c:v>
                </c:pt>
                <c:pt idx="1">
                  <c:v>797</c:v>
                </c:pt>
                <c:pt idx="2">
                  <c:v>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AD-424D-92F6-C2015C92A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9043</c:v>
              </c:pt>
              <c:pt idx="1">
                <c:v>4242</c:v>
              </c:pt>
              <c:pt idx="2">
                <c:v>1661</c:v>
              </c:pt>
              <c:pt idx="3">
                <c:v>1009</c:v>
              </c:pt>
              <c:pt idx="4">
                <c:v>155</c:v>
              </c:pt>
              <c:pt idx="5">
                <c:v>192</c:v>
              </c:pt>
              <c:pt idx="6">
                <c:v>669</c:v>
              </c:pt>
              <c:pt idx="7">
                <c:v>10890</c:v>
              </c:pt>
              <c:pt idx="8">
                <c:v>275</c:v>
              </c:pt>
              <c:pt idx="9">
                <c:v>1046</c:v>
              </c:pt>
              <c:pt idx="10">
                <c:v>1400</c:v>
              </c:pt>
              <c:pt idx="11">
                <c:v>619</c:v>
              </c:pt>
              <c:pt idx="12">
                <c:v>130</c:v>
              </c:pt>
              <c:pt idx="13">
                <c:v>1632</c:v>
              </c:pt>
              <c:pt idx="14">
                <c:v>434</c:v>
              </c:pt>
              <c:pt idx="15">
                <c:v>11483</c:v>
              </c:pt>
              <c:pt idx="16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30B9-4AE7-8B37-1DE3C7BB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2.4612635821577716E-2"/>
          <c:w val="0.27392224409448818"/>
          <c:h val="0.975387364178422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189</c:v>
              </c:pt>
              <c:pt idx="1">
                <c:v>3569</c:v>
              </c:pt>
              <c:pt idx="2">
                <c:v>537</c:v>
              </c:pt>
              <c:pt idx="3">
                <c:v>676</c:v>
              </c:pt>
              <c:pt idx="4">
                <c:v>4291</c:v>
              </c:pt>
              <c:pt idx="5">
                <c:v>158</c:v>
              </c:pt>
              <c:pt idx="6">
                <c:v>1062</c:v>
              </c:pt>
              <c:pt idx="7">
                <c:v>632</c:v>
              </c:pt>
              <c:pt idx="8">
                <c:v>182</c:v>
              </c:pt>
              <c:pt idx="9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30F1-49F7-9586-3ADD4268E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295</c:v>
              </c:pt>
              <c:pt idx="1">
                <c:v>1535</c:v>
              </c:pt>
              <c:pt idx="2">
                <c:v>651</c:v>
              </c:pt>
              <c:pt idx="3">
                <c:v>28</c:v>
              </c:pt>
              <c:pt idx="4">
                <c:v>11</c:v>
              </c:pt>
              <c:pt idx="5">
                <c:v>11</c:v>
              </c:pt>
              <c:pt idx="6">
                <c:v>552</c:v>
              </c:pt>
              <c:pt idx="7">
                <c:v>34</c:v>
              </c:pt>
              <c:pt idx="8">
                <c:v>726</c:v>
              </c:pt>
              <c:pt idx="9">
                <c:v>3818</c:v>
              </c:pt>
              <c:pt idx="10">
                <c:v>150</c:v>
              </c:pt>
              <c:pt idx="11">
                <c:v>40</c:v>
              </c:pt>
              <c:pt idx="12">
                <c:v>805</c:v>
              </c:pt>
              <c:pt idx="13">
                <c:v>521</c:v>
              </c:pt>
              <c:pt idx="1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93A-453B-A86B-BB35941AD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3.3314960629921259E-2"/>
          <c:w val="0.27392224409448818"/>
          <c:h val="0.966685039370078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651</c:v>
              </c:pt>
              <c:pt idx="1">
                <c:v>817</c:v>
              </c:pt>
              <c:pt idx="2">
                <c:v>230</c:v>
              </c:pt>
              <c:pt idx="3">
                <c:v>265</c:v>
              </c:pt>
              <c:pt idx="4">
                <c:v>523</c:v>
              </c:pt>
              <c:pt idx="5">
                <c:v>3627</c:v>
              </c:pt>
              <c:pt idx="6">
                <c:v>55</c:v>
              </c:pt>
              <c:pt idx="7">
                <c:v>718</c:v>
              </c:pt>
              <c:pt idx="8">
                <c:v>927</c:v>
              </c:pt>
              <c:pt idx="9">
                <c:v>347</c:v>
              </c:pt>
              <c:pt idx="10">
                <c:v>61</c:v>
              </c:pt>
              <c:pt idx="11">
                <c:v>754</c:v>
              </c:pt>
              <c:pt idx="12">
                <c:v>384</c:v>
              </c:pt>
              <c:pt idx="13">
                <c:v>307</c:v>
              </c:pt>
              <c:pt idx="14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0-8CB1-4D4E-84A0-71C6640E9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970</c:v>
              </c:pt>
              <c:pt idx="1">
                <c:v>258</c:v>
              </c:pt>
              <c:pt idx="2">
                <c:v>542</c:v>
              </c:pt>
              <c:pt idx="3">
                <c:v>206</c:v>
              </c:pt>
              <c:pt idx="4">
                <c:v>324</c:v>
              </c:pt>
              <c:pt idx="5">
                <c:v>2668</c:v>
              </c:pt>
              <c:pt idx="6">
                <c:v>522</c:v>
              </c:pt>
              <c:pt idx="7">
                <c:v>949</c:v>
              </c:pt>
              <c:pt idx="8">
                <c:v>381</c:v>
              </c:pt>
              <c:pt idx="9">
                <c:v>80</c:v>
              </c:pt>
              <c:pt idx="10">
                <c:v>596</c:v>
              </c:pt>
              <c:pt idx="11">
                <c:v>497</c:v>
              </c:pt>
              <c:pt idx="12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BFD7-4380-BAED-893EA91E7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</c:v>
              </c:pt>
              <c:pt idx="1">
                <c:v>22</c:v>
              </c:pt>
              <c:pt idx="2">
                <c:v>1</c:v>
              </c:pt>
              <c:pt idx="3">
                <c:v>101</c:v>
              </c:pt>
              <c:pt idx="4">
                <c:v>1</c:v>
              </c:pt>
              <c:pt idx="5">
                <c:v>4</c:v>
              </c:pt>
              <c:pt idx="6">
                <c:v>2</c:v>
              </c:pt>
              <c:pt idx="7">
                <c:v>7</c:v>
              </c:pt>
              <c:pt idx="8">
                <c:v>1</c:v>
              </c:pt>
              <c:pt idx="9">
                <c:v>1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842-4374-B032-A7C15BBF7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3266062921759442E-2"/>
          <c:w val="0.27392224409448818"/>
          <c:h val="0.986733937078240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</c:v>
              </c:pt>
              <c:pt idx="1">
                <c:v>16</c:v>
              </c:pt>
              <c:pt idx="2">
                <c:v>11</c:v>
              </c:pt>
              <c:pt idx="3">
                <c:v>108</c:v>
              </c:pt>
              <c:pt idx="4">
                <c:v>1</c:v>
              </c:pt>
              <c:pt idx="5">
                <c:v>9</c:v>
              </c:pt>
              <c:pt idx="6">
                <c:v>4</c:v>
              </c:pt>
              <c:pt idx="7">
                <c:v>18</c:v>
              </c:pt>
              <c:pt idx="8">
                <c:v>1</c:v>
              </c:pt>
              <c:pt idx="9">
                <c:v>2</c:v>
              </c:pt>
              <c:pt idx="10">
                <c:v>4</c:v>
              </c:pt>
              <c:pt idx="1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F08-446D-AB52-CF6F6695A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9A-4474-9F54-7B70206A7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</c:v>
              </c:pt>
              <c:pt idx="1">
                <c:v>2</c:v>
              </c:pt>
              <c:pt idx="2">
                <c:v>3</c:v>
              </c:pt>
              <c:pt idx="3">
                <c:v>7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4</c:v>
              </c:pt>
              <c:pt idx="9">
                <c:v>1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368-43A3-AEE4-88F14FAD4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2.3310866141732285E-2"/>
          <c:w val="0.27392224409448818"/>
          <c:h val="0.9653779527559055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Aux!$F$2:$F$13</c:f>
              <c:strCache>
                <c:ptCount val="12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Ordenación territorio</c:v>
                </c:pt>
                <c:pt idx="6">
                  <c:v>Seguridad colectiva</c:v>
                </c:pt>
                <c:pt idx="7">
                  <c:v>Incendios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</c:v>
              </c:pt>
              <c:pt idx="1">
                <c:v>25</c:v>
              </c:pt>
              <c:pt idx="2">
                <c:v>65</c:v>
              </c:pt>
              <c:pt idx="3">
                <c:v>25</c:v>
              </c:pt>
              <c:pt idx="4">
                <c:v>23</c:v>
              </c:pt>
              <c:pt idx="5">
                <c:v>15</c:v>
              </c:pt>
              <c:pt idx="6">
                <c:v>23</c:v>
              </c:pt>
              <c:pt idx="7">
                <c:v>76</c:v>
              </c:pt>
              <c:pt idx="8">
                <c:v>36</c:v>
              </c:pt>
              <c:pt idx="9">
                <c:v>21</c:v>
              </c:pt>
              <c:pt idx="10">
                <c:v>89</c:v>
              </c:pt>
              <c:pt idx="11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BE0F-4BE4-88D8-46D16C321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BB-4902-A3C6-01C03882FB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BB-4902-A3C6-01C03882F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6306</c:v>
                </c:pt>
                <c:pt idx="1">
                  <c:v>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BB-4902-A3C6-01C03882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  <c:pt idx="14">
                  <c:v>S / 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33</c:v>
              </c:pt>
              <c:pt idx="1">
                <c:v>33</c:v>
              </c:pt>
              <c:pt idx="2">
                <c:v>3</c:v>
              </c:pt>
              <c:pt idx="3">
                <c:v>53</c:v>
              </c:pt>
              <c:pt idx="4">
                <c:v>2</c:v>
              </c:pt>
              <c:pt idx="5">
                <c:v>1</c:v>
              </c:pt>
              <c:pt idx="6">
                <c:v>219</c:v>
              </c:pt>
              <c:pt idx="7">
                <c:v>4</c:v>
              </c:pt>
              <c:pt idx="8">
                <c:v>3</c:v>
              </c:pt>
              <c:pt idx="9">
                <c:v>179</c:v>
              </c:pt>
              <c:pt idx="10">
                <c:v>1</c:v>
              </c:pt>
              <c:pt idx="11">
                <c:v>60</c:v>
              </c:pt>
              <c:pt idx="12">
                <c:v>6</c:v>
              </c:pt>
              <c:pt idx="13">
                <c:v>6</c:v>
              </c:pt>
              <c:pt idx="1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69C2-44BE-ADBA-557B22E23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1293</c:v>
              </c:pt>
              <c:pt idx="1">
                <c:v>1652</c:v>
              </c:pt>
              <c:pt idx="2">
                <c:v>877</c:v>
              </c:pt>
              <c:pt idx="3">
                <c:v>176</c:v>
              </c:pt>
              <c:pt idx="4">
                <c:v>227</c:v>
              </c:pt>
              <c:pt idx="5">
                <c:v>2607</c:v>
              </c:pt>
              <c:pt idx="6">
                <c:v>419</c:v>
              </c:pt>
              <c:pt idx="7">
                <c:v>5045</c:v>
              </c:pt>
              <c:pt idx="8">
                <c:v>408</c:v>
              </c:pt>
              <c:pt idx="9">
                <c:v>97</c:v>
              </c:pt>
              <c:pt idx="10">
                <c:v>1056</c:v>
              </c:pt>
              <c:pt idx="11">
                <c:v>889</c:v>
              </c:pt>
              <c:pt idx="12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0-6BB0-449B-B483-E138E86A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2C-411D-A2F2-0483841848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2C-411D-A2F2-0483841848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2C-411D-A2F2-0483841848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42C-411D-A2F2-04838418487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2C-411D-A2F2-048384184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20</c:v>
                </c:pt>
                <c:pt idx="1">
                  <c:v>198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2C-411D-A2F2-048384184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EE-4DA1-A555-09096C7D38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EE-4DA1-A555-09096C7D38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EE-4DA1-A555-09096C7D38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BEE-4DA1-A555-09096C7D384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BEE-4DA1-A555-09096C7D3847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E-4DA1-A555-09096C7D3847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EE-4DA1-A555-09096C7D38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E-4DA1-A555-09096C7D38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EE-4DA1-A555-09096C7D3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48</c:v>
                </c:pt>
                <c:pt idx="1">
                  <c:v>9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EE-4DA1-A555-09096C7D3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1951</c:v>
              </c:pt>
              <c:pt idx="1">
                <c:v>451</c:v>
              </c:pt>
              <c:pt idx="2">
                <c:v>229</c:v>
              </c:pt>
              <c:pt idx="3">
                <c:v>1080</c:v>
              </c:pt>
              <c:pt idx="4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1297-4E23-B4FD-16E7F9FD8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1355</c:v>
              </c:pt>
              <c:pt idx="1">
                <c:v>130</c:v>
              </c:pt>
              <c:pt idx="2">
                <c:v>147</c:v>
              </c:pt>
              <c:pt idx="3">
                <c:v>569</c:v>
              </c:pt>
              <c:pt idx="4">
                <c:v>509</c:v>
              </c:pt>
            </c:numLit>
          </c:val>
          <c:extLst>
            <c:ext xmlns:c16="http://schemas.microsoft.com/office/drawing/2014/chart" uri="{C3380CC4-5D6E-409C-BE32-E72D297353CC}">
              <c16:uniqueId val="{00000000-05F9-4C2B-A12F-1FF307B7F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90</c:v>
              </c:pt>
              <c:pt idx="1">
                <c:v>145</c:v>
              </c:pt>
              <c:pt idx="2">
                <c:v>607</c:v>
              </c:pt>
            </c:numLit>
          </c:val>
          <c:extLst>
            <c:ext xmlns:c16="http://schemas.microsoft.com/office/drawing/2014/chart" uri="{C3380CC4-5D6E-409C-BE32-E72D297353CC}">
              <c16:uniqueId val="{00000000-5CD7-4057-9B1A-054B6D8FA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984</c:v>
              </c:pt>
              <c:pt idx="1">
                <c:v>230</c:v>
              </c:pt>
              <c:pt idx="2">
                <c:v>1</c:v>
              </c:pt>
              <c:pt idx="3">
                <c:v>479</c:v>
              </c:pt>
              <c:pt idx="4">
                <c:v>106</c:v>
              </c:pt>
              <c:pt idx="5">
                <c:v>1</c:v>
              </c:pt>
              <c:pt idx="6">
                <c:v>33</c:v>
              </c:pt>
              <c:pt idx="7">
                <c:v>7</c:v>
              </c:pt>
              <c:pt idx="8">
                <c:v>309</c:v>
              </c:pt>
            </c:numLit>
          </c:val>
          <c:extLst>
            <c:ext xmlns:c16="http://schemas.microsoft.com/office/drawing/2014/chart" uri="{C3380CC4-5D6E-409C-BE32-E72D297353CC}">
              <c16:uniqueId val="{00000000-2B11-4390-B43A-87738AC94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9</c:v>
              </c:pt>
              <c:pt idx="1">
                <c:v>110</c:v>
              </c:pt>
              <c:pt idx="2">
                <c:v>58</c:v>
              </c:pt>
              <c:pt idx="3">
                <c:v>71</c:v>
              </c:pt>
              <c:pt idx="4">
                <c:v>141</c:v>
              </c:pt>
              <c:pt idx="5">
                <c:v>103</c:v>
              </c:pt>
              <c:pt idx="6">
                <c:v>95</c:v>
              </c:pt>
              <c:pt idx="7">
                <c:v>42</c:v>
              </c:pt>
              <c:pt idx="8">
                <c:v>50</c:v>
              </c:pt>
              <c:pt idx="9">
                <c:v>12</c:v>
              </c:pt>
              <c:pt idx="10">
                <c:v>10</c:v>
              </c:pt>
              <c:pt idx="11">
                <c:v>72</c:v>
              </c:pt>
              <c:pt idx="12">
                <c:v>195</c:v>
              </c:pt>
              <c:pt idx="13">
                <c:v>39</c:v>
              </c:pt>
              <c:pt idx="14">
                <c:v>425</c:v>
              </c:pt>
              <c:pt idx="15">
                <c:v>58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CC2-4F20-802A-D61221F98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Aux!$BE$2:$BE$11</c:f>
              <c:strCache>
                <c:ptCount val="10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  <c:pt idx="9">
                  <c:v>Ensayos Clínicos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288</c:v>
              </c:pt>
              <c:pt idx="1">
                <c:v>367</c:v>
              </c:pt>
              <c:pt idx="2">
                <c:v>949</c:v>
              </c:pt>
              <c:pt idx="3">
                <c:v>57</c:v>
              </c:pt>
              <c:pt idx="4">
                <c:v>2</c:v>
              </c:pt>
              <c:pt idx="5">
                <c:v>123</c:v>
              </c:pt>
              <c:pt idx="6">
                <c:v>17</c:v>
              </c:pt>
              <c:pt idx="7">
                <c:v>45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61-4C5F-A376-2EB32F650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9-4FCB-8707-8F0ED8605D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D9-4FCB-8707-8F0ED8605D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4601</c:v>
                </c:pt>
                <c:pt idx="1">
                  <c:v>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9-4FCB-8707-8F0ED8605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BB-4AB6-9B14-92BF402B20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BB-4AB6-9B14-92BF402B20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65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BB-4AB6-9B14-92BF402B2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CD-4654-B3A2-E625D03F07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CD-4654-B3A2-E625D03F07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CD-4654-B3A2-E625D03F07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CD-4654-B3A2-E625D03F07C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54</c:v>
                </c:pt>
                <c:pt idx="1">
                  <c:v>79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CD-4654-B3A2-E625D03F07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-2.7840748031496065E-2"/>
                  <c:y val="-7.68648818897637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39-4BEB-AD8C-E7A9CC81174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1039</c:v>
              </c:pt>
              <c:pt idx="1">
                <c:v>20</c:v>
              </c:pt>
              <c:pt idx="2">
                <c:v>3</c:v>
              </c:pt>
              <c:pt idx="3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7B67-4272-A626-64E0D431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446</c:v>
              </c:pt>
              <c:pt idx="1">
                <c:v>11</c:v>
              </c:pt>
              <c:pt idx="2">
                <c:v>2</c:v>
              </c:pt>
              <c:pt idx="3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AD88-4D3C-AB01-2C47E3187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49</c:v>
              </c:pt>
              <c:pt idx="1">
                <c:v>24</c:v>
              </c:pt>
              <c:pt idx="2">
                <c:v>144</c:v>
              </c:pt>
              <c:pt idx="3">
                <c:v>91</c:v>
              </c:pt>
              <c:pt idx="4">
                <c:v>432</c:v>
              </c:pt>
              <c:pt idx="5">
                <c:v>290</c:v>
              </c:pt>
              <c:pt idx="6">
                <c:v>115</c:v>
              </c:pt>
              <c:pt idx="7">
                <c:v>8</c:v>
              </c:pt>
              <c:pt idx="8">
                <c:v>3</c:v>
              </c:pt>
              <c:pt idx="9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794A-4C61-8E37-814EE1636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576-4484-80F9-588393EDD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0F-4B8D-BB21-F4777818B5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0F-4B8D-BB21-F4777818B5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415</c:v>
                </c:pt>
                <c:pt idx="1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0F-4B8D-BB21-F4777818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1F-418B-9D72-5C7BD03370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1F-418B-9D72-5C7BD03370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1F-418B-9D72-5C7BD03370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1F-418B-9D72-5C7BD03370E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1F-418B-9D72-5C7BD0337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231</c:v>
                </c:pt>
                <c:pt idx="1">
                  <c:v>558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F-418B-9D72-5C7BD0337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4990</c:v>
              </c:pt>
              <c:pt idx="1">
                <c:v>125</c:v>
              </c:pt>
              <c:pt idx="2">
                <c:v>14</c:v>
              </c:pt>
              <c:pt idx="3">
                <c:v>2</c:v>
              </c:pt>
              <c:pt idx="4">
                <c:v>1150</c:v>
              </c:pt>
            </c:numLit>
          </c:val>
          <c:extLst>
            <c:ext xmlns:c16="http://schemas.microsoft.com/office/drawing/2014/chart" uri="{C3380CC4-5D6E-409C-BE32-E72D297353CC}">
              <c16:uniqueId val="{00000000-9B09-4C9F-8BEA-48F87BE47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1928</c:v>
              </c:pt>
              <c:pt idx="1">
                <c:v>161</c:v>
              </c:pt>
              <c:pt idx="2">
                <c:v>8</c:v>
              </c:pt>
              <c:pt idx="3">
                <c:v>3</c:v>
              </c:pt>
              <c:pt idx="4">
                <c:v>5</c:v>
              </c:pt>
              <c:pt idx="5">
                <c:v>832</c:v>
              </c:pt>
            </c:numLit>
          </c:val>
          <c:extLst>
            <c:ext xmlns:c16="http://schemas.microsoft.com/office/drawing/2014/chart" uri="{C3380CC4-5D6E-409C-BE32-E72D297353CC}">
              <c16:uniqueId val="{00000000-9BEC-4ACF-8B16-0D830C0E1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EB-4ECA-956B-5480FF053A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EB-4ECA-956B-5480FF053A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3656</c:v>
                </c:pt>
                <c:pt idx="1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B-4ECA-956B-5480FF053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D7E-40F6-97CE-5C93E3F88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57</c:v>
              </c:pt>
              <c:pt idx="2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6856-43DA-A7EA-9BEF4090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20</c:v>
              </c:pt>
              <c:pt idx="2">
                <c:v>156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1B-4C59-87CD-D74BB7C6A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46E-41FA-8DC3-7B3D5D079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28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25-472B-BF6F-06A9C73F6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950-4DE4-8283-D153443F7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816</c:v>
              </c:pt>
              <c:pt idx="2">
                <c:v>67</c:v>
              </c:pt>
              <c:pt idx="3">
                <c:v>3</c:v>
              </c:pt>
              <c:pt idx="4">
                <c:v>14</c:v>
              </c:pt>
              <c:pt idx="5">
                <c:v>419</c:v>
              </c:pt>
              <c:pt idx="6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7977-4D12-A1B0-A0DA8B77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</c:v>
              </c:pt>
              <c:pt idx="1">
                <c:v>2525</c:v>
              </c:pt>
              <c:pt idx="2">
                <c:v>50</c:v>
              </c:pt>
              <c:pt idx="3">
                <c:v>4</c:v>
              </c:pt>
              <c:pt idx="4">
                <c:v>33</c:v>
              </c:pt>
              <c:pt idx="5">
                <c:v>1647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889-4CA5-B34E-93957BFF5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87-462A-8511-615E787A67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87-462A-8511-615E787A6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255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7-462A-8511-615E787A6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</c:v>
              </c:pt>
              <c:pt idx="1">
                <c:v>2236</c:v>
              </c:pt>
              <c:pt idx="2">
                <c:v>44</c:v>
              </c:pt>
              <c:pt idx="3">
                <c:v>3</c:v>
              </c:pt>
              <c:pt idx="4">
                <c:v>160</c:v>
              </c:pt>
              <c:pt idx="5">
                <c:v>1349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31B-48B6-97D8-72A5688BB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535</c:v>
              </c:pt>
              <c:pt idx="2">
                <c:v>35</c:v>
              </c:pt>
              <c:pt idx="3">
                <c:v>3</c:v>
              </c:pt>
              <c:pt idx="4">
                <c:v>23</c:v>
              </c:pt>
              <c:pt idx="5">
                <c:v>316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230-4025-9764-4760AF4A2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481</c:v>
              </c:pt>
              <c:pt idx="2">
                <c:v>57</c:v>
              </c:pt>
              <c:pt idx="3">
                <c:v>2</c:v>
              </c:pt>
              <c:pt idx="4">
                <c:v>62</c:v>
              </c:pt>
              <c:pt idx="5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0-885C-484D-9328-F225C5F04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507-4B3B-A449-5718ABBFB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AD0-4BBD-83F5-54CD102E6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CA2-400C-AD69-CABF3245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31</c:v>
              </c:pt>
              <c:pt idx="1">
                <c:v>2858</c:v>
              </c:pt>
              <c:pt idx="2">
                <c:v>142</c:v>
              </c:pt>
              <c:pt idx="3">
                <c:v>1</c:v>
              </c:pt>
              <c:pt idx="4">
                <c:v>291</c:v>
              </c:pt>
              <c:pt idx="5">
                <c:v>1721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A3-46A2-89C7-820795745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15</c:v>
              </c:pt>
              <c:pt idx="2">
                <c:v>3</c:v>
              </c:pt>
              <c:pt idx="3">
                <c:v>4</c:v>
              </c:pt>
              <c:pt idx="4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1-5110-4820-9C4E-0DFEFCDD4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135</c:v>
              </c:pt>
              <c:pt idx="2">
                <c:v>4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1-38DE-4DE1-A562-758A8B126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EC2F-453D-A044-86D0A8390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29-464B-9E99-18ABB3D10B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29-464B-9E99-18ABB3D10B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341</c:v>
                </c:pt>
                <c:pt idx="1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9-464B-9E99-18ABB3D10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5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8DC9-4E40-89F9-988674910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B7-46FA-9E12-6B799924D0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B7-46FA-9E12-6B799924D0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B7-46FA-9E12-6B799924D06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625</c:v>
                </c:pt>
                <c:pt idx="1">
                  <c:v>11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B7-46FA-9E12-6B799924D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7B-4717-A7B9-4C9998700E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7B-4717-A7B9-4C9998700E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1666</c:v>
                </c:pt>
                <c:pt idx="1">
                  <c:v>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7B-4717-A7B9-4C9998700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2E87B65-1DE4-46B6-953F-8C04F04A2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A6F8217-C6ED-4EFC-A0E9-455784DA6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7BCBD04-3800-4D57-9DC5-B3EF6E42D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8B307F3-A67E-436B-9E80-9DC0D32E5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DBBA393-360F-48F3-B37D-7202E1871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131DA71-7850-4F97-991F-8ACD5B66C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D87E2C1-86E6-49AF-A5D5-51B952C57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C4CFFAF-3FBA-4B37-A1AA-5E032871D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6A7FB6B-45A6-4B6B-B783-F7C15C825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7FBFC98-82FA-4985-9A59-FFE334E4A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42961D25-811E-49ED-BCA9-79D2E2DD8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7A065D0-A225-4DED-A11B-CB530446D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52361D6-4872-41CD-B0FC-BE5917ED7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663575</xdr:colOff>
      <xdr:row>6</xdr:row>
      <xdr:rowOff>212725</xdr:rowOff>
    </xdr:from>
    <xdr:to>
      <xdr:col>5</xdr:col>
      <xdr:colOff>479425</xdr:colOff>
      <xdr:row>20</xdr:row>
      <xdr:rowOff>127000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8813182-9C66-4DAD-6032-F8F248CF7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136525</xdr:colOff>
      <xdr:row>6</xdr:row>
      <xdr:rowOff>171450</xdr:rowOff>
    </xdr:from>
    <xdr:to>
      <xdr:col>21</xdr:col>
      <xdr:colOff>400050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09D30F2-235C-0D2A-1103-53479A7A7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98425</xdr:colOff>
      <xdr:row>8</xdr:row>
      <xdr:rowOff>38100</xdr:rowOff>
    </xdr:from>
    <xdr:to>
      <xdr:col>53</xdr:col>
      <xdr:colOff>41275</xdr:colOff>
      <xdr:row>17</xdr:row>
      <xdr:rowOff>104775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DD128FF-0C07-7AD6-2A9E-7895C231D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504825</xdr:colOff>
      <xdr:row>6</xdr:row>
      <xdr:rowOff>165100</xdr:rowOff>
    </xdr:from>
    <xdr:to>
      <xdr:col>60</xdr:col>
      <xdr:colOff>400050</xdr:colOff>
      <xdr:row>15</xdr:row>
      <xdr:rowOff>127000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F4976B4-A634-4DCB-AFA8-F3E493195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20</xdr:row>
      <xdr:rowOff>133349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C997BC4-79E0-20EE-090C-20FA00924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C0DE69A-6C11-9225-F302-527FC3A030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23</xdr:row>
      <xdr:rowOff>114300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73A2A0E-9686-988D-1E8E-4519121B6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E56C3BE-689A-BDF0-2ED5-885E9AB1D0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E4DF0D3-2118-FBCC-A4EE-31FF6AD4B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5E446F6-7CEC-BCDE-4587-A95CEEB45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1BA093F-0699-0074-3AFC-8CB2EE0BA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28574</xdr:rowOff>
    </xdr:from>
    <xdr:to>
      <xdr:col>29</xdr:col>
      <xdr:colOff>3146425</xdr:colOff>
      <xdr:row>22</xdr:row>
      <xdr:rowOff>19049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30FF6F9-64D4-D7B6-1C34-C30D8DB6B1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4703C73-7251-D680-51F4-AAC99ABAD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C377D29-9EA8-A426-EEDB-F73FE7B9C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4A8921D-A3C0-FA36-3C77-4B0DE7235F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5558E45-7DB6-A847-8620-1AB55750F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25</xdr:row>
      <xdr:rowOff>38100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72AB2D1-3F3B-11D5-B36C-4397AC046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8DAC9F8-FEA1-8AF5-AB90-86A1E949E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BEA426-B85B-4FA7-ADD7-C0D16B963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47EAB5-561C-4D01-910D-1BA21FD11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BAE1063-9FA9-6579-0CBC-D6047B636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0BBDE1C-A105-6567-00A0-CEE1E500E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60C0FEE-6F2A-4C83-EA53-DD91DD4CF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30F8E99E-AC6C-FF5F-F55C-B144AC1A4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50800</xdr:colOff>
      <xdr:row>11</xdr:row>
      <xdr:rowOff>117475</xdr:rowOff>
    </xdr:from>
    <xdr:to>
      <xdr:col>38</xdr:col>
      <xdr:colOff>279400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301EF7B-EEA8-FEB6-40F7-E6C2B9AD6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2E50AEBB-A603-2E07-CEB2-50DD0549A3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ACCC15E-0DE5-4754-92D5-EC8C3D464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0FA53D4-6DDE-4A42-95BD-F65BD861B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4E6DD92-082F-3A0E-D5DD-B42EBC993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6A5FB1D-0336-6B88-B34D-B233A85FAF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88642C1-0537-C4A5-6F9A-34B927559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E3C68C6-3D25-3DAD-D189-EB45220D3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541E9A3-C530-40C8-B3A9-258D8E110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24787B7-FFAC-489A-AC1B-DF9558BD9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0DB4FC5-93A4-40E3-DBCF-26F57E8AD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99E311D-BB3C-4C48-E0ED-01278015B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679C1FB-F028-AEAA-4E5E-CC817F1B6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F090957-5A3B-4514-ABF5-BC3BA8065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BB5C4C0-A4F2-42A2-9453-CBE696E64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C41AD77-A60A-4941-8751-B9250544B8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89F5AA0-A1FE-B1FB-FD51-7B91FFFB13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C234E8B5-D62F-0014-7E65-C1575E3956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AFCA653-7EC9-FF32-1B9C-D1F186D3D2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FA01E9F-DA19-D7E9-C01E-598C5068D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1856C02-B996-4F28-54D4-2B9F553940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C50B040-B207-17F4-ECD1-6BAD22625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6B823F5-24F7-6482-ED8E-7D429E1E94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4C49D7F-1112-2E05-6F78-3E27D5109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BDE7642-B41C-D9E7-7BA7-E9CCF01AC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86C45B4B-A73F-8CF9-FDA2-FDE5CBB3D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C9F9872B-9146-6727-536E-76B60E4A9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24A688A0-F5F3-3CC7-0568-093E62098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6D288BC4-E313-193D-9BF0-F94D355F5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E029AE7-D54E-AA88-DE63-469D09535C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2DCD83D-B930-2CD0-7191-BEF79E7956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E3694AC-EF39-1C4C-E3FA-3B19EB168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FA1A4A7-784D-FBB9-58AD-9A2A98E08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xLokaaglYdc93uFNJ93j+gVkm1IszhRfJ16E8QyppG6/j606sXaFGTGqYtPf4datUzM9MbK6xSaWGMtQv+290A==" saltValue="lOrOtaa0Qv41gwMeYCzoQ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6</v>
      </c>
      <c r="D5" s="14">
        <v>0</v>
      </c>
      <c r="E5" s="24">
        <v>8</v>
      </c>
    </row>
    <row r="6" spans="1:5" x14ac:dyDescent="0.25">
      <c r="A6" s="22" t="s">
        <v>1180</v>
      </c>
      <c r="B6" s="17"/>
      <c r="C6" s="14">
        <v>15</v>
      </c>
      <c r="D6" s="14">
        <v>2</v>
      </c>
      <c r="E6" s="24">
        <v>10</v>
      </c>
    </row>
    <row r="7" spans="1:5" x14ac:dyDescent="0.25">
      <c r="A7" s="22" t="s">
        <v>1181</v>
      </c>
      <c r="B7" s="17"/>
      <c r="C7" s="14">
        <v>3</v>
      </c>
      <c r="D7" s="14">
        <v>0</v>
      </c>
      <c r="E7" s="24">
        <v>2</v>
      </c>
    </row>
    <row r="8" spans="1:5" x14ac:dyDescent="0.25">
      <c r="A8" s="22" t="s">
        <v>1182</v>
      </c>
      <c r="B8" s="17"/>
      <c r="C8" s="14">
        <v>4</v>
      </c>
      <c r="D8" s="14">
        <v>0</v>
      </c>
      <c r="E8" s="24">
        <v>4</v>
      </c>
    </row>
    <row r="9" spans="1:5" x14ac:dyDescent="0.25">
      <c r="A9" s="22" t="s">
        <v>610</v>
      </c>
      <c r="B9" s="17"/>
      <c r="C9" s="14">
        <v>75</v>
      </c>
      <c r="D9" s="14">
        <v>6</v>
      </c>
      <c r="E9" s="24">
        <v>68</v>
      </c>
    </row>
    <row r="10" spans="1:5" x14ac:dyDescent="0.25">
      <c r="A10" s="22" t="s">
        <v>1183</v>
      </c>
      <c r="B10" s="17"/>
      <c r="C10" s="18"/>
      <c r="D10" s="18"/>
      <c r="E10" s="23"/>
    </row>
    <row r="11" spans="1:5" x14ac:dyDescent="0.25">
      <c r="A11" s="204" t="s">
        <v>951</v>
      </c>
      <c r="B11" s="205"/>
      <c r="C11" s="32">
        <v>103</v>
      </c>
      <c r="D11" s="32">
        <v>8</v>
      </c>
      <c r="E11" s="32">
        <v>92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/>
    </row>
    <row r="15" spans="1:5" x14ac:dyDescent="0.25">
      <c r="A15" s="22" t="s">
        <v>1186</v>
      </c>
      <c r="B15" s="17"/>
      <c r="C15" s="23"/>
    </row>
    <row r="16" spans="1:5" x14ac:dyDescent="0.25">
      <c r="A16" s="22" t="s">
        <v>1187</v>
      </c>
      <c r="B16" s="17"/>
      <c r="C16" s="23"/>
    </row>
    <row r="17" spans="1:3" x14ac:dyDescent="0.25">
      <c r="A17" s="204" t="s">
        <v>951</v>
      </c>
      <c r="B17" s="205"/>
      <c r="C17" s="49"/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5</v>
      </c>
    </row>
    <row r="22" spans="1:3" x14ac:dyDescent="0.25">
      <c r="A22" s="22" t="s">
        <v>1180</v>
      </c>
      <c r="B22" s="17"/>
      <c r="C22" s="24">
        <v>4</v>
      </c>
    </row>
    <row r="23" spans="1:3" x14ac:dyDescent="0.25">
      <c r="A23" s="22" t="s">
        <v>1181</v>
      </c>
      <c r="B23" s="17"/>
      <c r="C23" s="24">
        <v>20</v>
      </c>
    </row>
    <row r="24" spans="1:3" x14ac:dyDescent="0.25">
      <c r="A24" s="22" t="s">
        <v>1182</v>
      </c>
      <c r="B24" s="17"/>
      <c r="C24" s="24">
        <v>22</v>
      </c>
    </row>
    <row r="25" spans="1:3" x14ac:dyDescent="0.25">
      <c r="A25" s="22" t="s">
        <v>610</v>
      </c>
      <c r="B25" s="17"/>
      <c r="C25" s="24">
        <v>67</v>
      </c>
    </row>
    <row r="26" spans="1:3" x14ac:dyDescent="0.25">
      <c r="A26" s="22" t="s">
        <v>1183</v>
      </c>
      <c r="B26" s="17"/>
      <c r="C26" s="24">
        <v>20</v>
      </c>
    </row>
    <row r="27" spans="1:3" x14ac:dyDescent="0.25">
      <c r="A27" s="204" t="s">
        <v>951</v>
      </c>
      <c r="B27" s="205"/>
      <c r="C27" s="32">
        <v>138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4">
        <v>4</v>
      </c>
    </row>
    <row r="32" spans="1:3" x14ac:dyDescent="0.25">
      <c r="A32" s="22" t="s">
        <v>1024</v>
      </c>
      <c r="B32" s="17"/>
      <c r="C32" s="23"/>
    </row>
    <row r="33" spans="1:3" x14ac:dyDescent="0.25">
      <c r="A33" s="22" t="s">
        <v>1189</v>
      </c>
      <c r="B33" s="17"/>
      <c r="C33" s="24">
        <v>135</v>
      </c>
    </row>
    <row r="34" spans="1:3" x14ac:dyDescent="0.25">
      <c r="A34" s="22" t="s">
        <v>1122</v>
      </c>
      <c r="B34" s="17"/>
      <c r="C34" s="24">
        <v>4</v>
      </c>
    </row>
    <row r="35" spans="1:3" x14ac:dyDescent="0.25">
      <c r="A35" s="22" t="s">
        <v>1190</v>
      </c>
      <c r="B35" s="17"/>
      <c r="C35" s="24">
        <v>35</v>
      </c>
    </row>
    <row r="36" spans="1:3" x14ac:dyDescent="0.25">
      <c r="A36" s="22" t="s">
        <v>1026</v>
      </c>
      <c r="B36" s="17"/>
      <c r="C36" s="23"/>
    </row>
    <row r="37" spans="1:3" x14ac:dyDescent="0.25">
      <c r="A37" s="22" t="s">
        <v>1027</v>
      </c>
      <c r="B37" s="17"/>
      <c r="C37" s="23"/>
    </row>
    <row r="38" spans="1:3" x14ac:dyDescent="0.25">
      <c r="A38" s="22" t="s">
        <v>1085</v>
      </c>
      <c r="B38" s="17"/>
      <c r="C38" s="23"/>
    </row>
    <row r="39" spans="1:3" x14ac:dyDescent="0.25">
      <c r="A39" s="22" t="s">
        <v>1086</v>
      </c>
      <c r="B39" s="17"/>
      <c r="C39" s="23"/>
    </row>
    <row r="40" spans="1:3" x14ac:dyDescent="0.25">
      <c r="A40" s="204" t="s">
        <v>951</v>
      </c>
      <c r="B40" s="205"/>
      <c r="C40" s="32">
        <v>178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2</v>
      </c>
    </row>
    <row r="45" spans="1:3" x14ac:dyDescent="0.25">
      <c r="A45" s="22" t="s">
        <v>1180</v>
      </c>
      <c r="B45" s="17"/>
      <c r="C45" s="24">
        <v>2</v>
      </c>
    </row>
    <row r="46" spans="1:3" x14ac:dyDescent="0.25">
      <c r="A46" s="22" t="s">
        <v>1181</v>
      </c>
      <c r="B46" s="17"/>
      <c r="C46" s="23"/>
    </row>
    <row r="47" spans="1:3" x14ac:dyDescent="0.25">
      <c r="A47" s="22" t="s">
        <v>1182</v>
      </c>
      <c r="B47" s="17"/>
      <c r="C47" s="24">
        <v>8</v>
      </c>
    </row>
    <row r="48" spans="1:3" x14ac:dyDescent="0.25">
      <c r="A48" s="22" t="s">
        <v>610</v>
      </c>
      <c r="B48" s="17"/>
      <c r="C48" s="24">
        <v>6</v>
      </c>
    </row>
    <row r="49" spans="1:3" x14ac:dyDescent="0.25">
      <c r="A49" s="22" t="s">
        <v>1183</v>
      </c>
      <c r="B49" s="17"/>
      <c r="C49" s="24">
        <v>16</v>
      </c>
    </row>
    <row r="50" spans="1:3" x14ac:dyDescent="0.25">
      <c r="A50" s="204" t="s">
        <v>951</v>
      </c>
      <c r="B50" s="205"/>
      <c r="C50" s="32">
        <v>34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0" t="s">
        <v>1179</v>
      </c>
      <c r="B53" s="13" t="s">
        <v>76</v>
      </c>
      <c r="C53" s="23"/>
    </row>
    <row r="54" spans="1:3" x14ac:dyDescent="0.25">
      <c r="A54" s="182"/>
      <c r="B54" s="13" t="s">
        <v>77</v>
      </c>
      <c r="C54" s="24">
        <v>3</v>
      </c>
    </row>
    <row r="55" spans="1:3" x14ac:dyDescent="0.25">
      <c r="A55" s="180" t="s">
        <v>1180</v>
      </c>
      <c r="B55" s="13" t="s">
        <v>76</v>
      </c>
      <c r="C55" s="24">
        <v>3</v>
      </c>
    </row>
    <row r="56" spans="1:3" x14ac:dyDescent="0.25">
      <c r="A56" s="182"/>
      <c r="B56" s="13" t="s">
        <v>77</v>
      </c>
      <c r="C56" s="24">
        <v>5</v>
      </c>
    </row>
    <row r="57" spans="1:3" x14ac:dyDescent="0.25">
      <c r="A57" s="180" t="s">
        <v>1181</v>
      </c>
      <c r="B57" s="13" t="s">
        <v>76</v>
      </c>
      <c r="C57" s="23"/>
    </row>
    <row r="58" spans="1:3" x14ac:dyDescent="0.25">
      <c r="A58" s="182"/>
      <c r="B58" s="13" t="s">
        <v>77</v>
      </c>
      <c r="C58" s="23"/>
    </row>
    <row r="59" spans="1:3" x14ac:dyDescent="0.25">
      <c r="A59" s="180" t="s">
        <v>1182</v>
      </c>
      <c r="B59" s="13" t="s">
        <v>76</v>
      </c>
      <c r="C59" s="24">
        <v>5</v>
      </c>
    </row>
    <row r="60" spans="1:3" x14ac:dyDescent="0.25">
      <c r="A60" s="182"/>
      <c r="B60" s="13" t="s">
        <v>77</v>
      </c>
      <c r="C60" s="24">
        <v>1</v>
      </c>
    </row>
    <row r="61" spans="1:3" x14ac:dyDescent="0.25">
      <c r="A61" s="180" t="s">
        <v>610</v>
      </c>
      <c r="B61" s="13" t="s">
        <v>76</v>
      </c>
      <c r="C61" s="24">
        <v>1</v>
      </c>
    </row>
    <row r="62" spans="1:3" x14ac:dyDescent="0.25">
      <c r="A62" s="182"/>
      <c r="B62" s="13" t="s">
        <v>77</v>
      </c>
      <c r="C62" s="24">
        <v>2</v>
      </c>
    </row>
    <row r="63" spans="1:3" x14ac:dyDescent="0.25">
      <c r="A63" s="180" t="s">
        <v>1183</v>
      </c>
      <c r="B63" s="13" t="s">
        <v>76</v>
      </c>
      <c r="C63" s="24">
        <v>12</v>
      </c>
    </row>
    <row r="64" spans="1:3" x14ac:dyDescent="0.25">
      <c r="A64" s="182"/>
      <c r="B64" s="13" t="s">
        <v>77</v>
      </c>
      <c r="C64" s="24">
        <v>3</v>
      </c>
    </row>
    <row r="65" spans="1:3" x14ac:dyDescent="0.25">
      <c r="A65" s="204" t="s">
        <v>951</v>
      </c>
      <c r="B65" s="205"/>
      <c r="C65" s="32">
        <v>35</v>
      </c>
    </row>
  </sheetData>
  <sheetProtection algorithmName="SHA-512" hashValue="4ylGToO7VmPPK9zrl4WsGlXGLFMxnL0XkxcUAZehmVKFFH4kCp/4Ga8zKlAIlU4x9Fg912p9e4kOkVQBbQqSSA==" saltValue="+7Oca1TRiy7TjHASoaXR/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6" t="s">
        <v>1197</v>
      </c>
      <c r="B5" s="39" t="s">
        <v>1198</v>
      </c>
      <c r="C5" s="45">
        <v>1</v>
      </c>
      <c r="D5" s="45">
        <v>0</v>
      </c>
      <c r="E5" s="45">
        <v>0</v>
      </c>
      <c r="F5" s="40">
        <v>0</v>
      </c>
    </row>
    <row r="6" spans="1:6" x14ac:dyDescent="0.25">
      <c r="A6" s="198"/>
      <c r="B6" s="39" t="s">
        <v>1199</v>
      </c>
      <c r="C6" s="45">
        <v>0</v>
      </c>
      <c r="D6" s="45">
        <v>2</v>
      </c>
      <c r="E6" s="45">
        <v>1</v>
      </c>
      <c r="F6" s="40">
        <v>0</v>
      </c>
    </row>
    <row r="7" spans="1:6" x14ac:dyDescent="0.25">
      <c r="A7" s="38" t="s">
        <v>1200</v>
      </c>
      <c r="B7" s="39" t="s">
        <v>1201</v>
      </c>
      <c r="C7" s="18"/>
      <c r="D7" s="18"/>
      <c r="E7" s="18"/>
      <c r="F7" s="23"/>
    </row>
    <row r="8" spans="1:6" ht="22.5" x14ac:dyDescent="0.25">
      <c r="A8" s="196" t="s">
        <v>1202</v>
      </c>
      <c r="B8" s="39" t="s">
        <v>1203</v>
      </c>
      <c r="C8" s="45">
        <v>4</v>
      </c>
      <c r="D8" s="45">
        <v>6</v>
      </c>
      <c r="E8" s="45">
        <v>4</v>
      </c>
      <c r="F8" s="40">
        <v>0</v>
      </c>
    </row>
    <row r="9" spans="1:6" ht="22.5" x14ac:dyDescent="0.25">
      <c r="A9" s="197"/>
      <c r="B9" s="39" t="s">
        <v>1204</v>
      </c>
      <c r="C9" s="45">
        <v>1</v>
      </c>
      <c r="D9" s="45">
        <v>2</v>
      </c>
      <c r="E9" s="45">
        <v>3</v>
      </c>
      <c r="F9" s="40">
        <v>0</v>
      </c>
    </row>
    <row r="10" spans="1:6" ht="22.5" x14ac:dyDescent="0.25">
      <c r="A10" s="198"/>
      <c r="B10" s="39" t="s">
        <v>1205</v>
      </c>
      <c r="C10" s="45">
        <v>10</v>
      </c>
      <c r="D10" s="45">
        <v>10</v>
      </c>
      <c r="E10" s="45">
        <v>10</v>
      </c>
      <c r="F10" s="40">
        <v>3</v>
      </c>
    </row>
    <row r="11" spans="1:6" ht="22.5" x14ac:dyDescent="0.25">
      <c r="A11" s="196" t="s">
        <v>1206</v>
      </c>
      <c r="B11" s="39" t="s">
        <v>1207</v>
      </c>
      <c r="C11" s="18"/>
      <c r="D11" s="18"/>
      <c r="E11" s="18"/>
      <c r="F11" s="23"/>
    </row>
    <row r="12" spans="1:6" x14ac:dyDescent="0.25">
      <c r="A12" s="197"/>
      <c r="B12" s="39" t="s">
        <v>1208</v>
      </c>
      <c r="C12" s="18"/>
      <c r="D12" s="18"/>
      <c r="E12" s="18"/>
      <c r="F12" s="23"/>
    </row>
    <row r="13" spans="1:6" ht="22.5" x14ac:dyDescent="0.25">
      <c r="A13" s="198"/>
      <c r="B13" s="39" t="s">
        <v>1209</v>
      </c>
      <c r="C13" s="45">
        <v>0</v>
      </c>
      <c r="D13" s="45">
        <v>5</v>
      </c>
      <c r="E13" s="45">
        <v>2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18"/>
      <c r="D14" s="18"/>
      <c r="E14" s="18"/>
      <c r="F14" s="23"/>
    </row>
    <row r="15" spans="1:6" x14ac:dyDescent="0.25">
      <c r="A15" s="196" t="s">
        <v>1212</v>
      </c>
      <c r="B15" s="39" t="s">
        <v>1213</v>
      </c>
      <c r="C15" s="45">
        <v>10</v>
      </c>
      <c r="D15" s="45">
        <v>13</v>
      </c>
      <c r="E15" s="45">
        <v>6</v>
      </c>
      <c r="F15" s="40">
        <v>1</v>
      </c>
    </row>
    <row r="16" spans="1:6" x14ac:dyDescent="0.25">
      <c r="A16" s="197"/>
      <c r="B16" s="39" t="s">
        <v>1214</v>
      </c>
      <c r="C16" s="18"/>
      <c r="D16" s="18"/>
      <c r="E16" s="18"/>
      <c r="F16" s="23"/>
    </row>
    <row r="17" spans="1:6" ht="22.5" x14ac:dyDescent="0.25">
      <c r="A17" s="197"/>
      <c r="B17" s="39" t="s">
        <v>1215</v>
      </c>
      <c r="C17" s="45">
        <v>0</v>
      </c>
      <c r="D17" s="45">
        <v>0</v>
      </c>
      <c r="E17" s="45">
        <v>7</v>
      </c>
      <c r="F17" s="40">
        <v>0</v>
      </c>
    </row>
    <row r="18" spans="1:6" x14ac:dyDescent="0.25">
      <c r="A18" s="197"/>
      <c r="B18" s="39" t="s">
        <v>1216</v>
      </c>
      <c r="C18" s="45">
        <v>2</v>
      </c>
      <c r="D18" s="45">
        <v>0</v>
      </c>
      <c r="E18" s="45">
        <v>0</v>
      </c>
      <c r="F18" s="40">
        <v>0</v>
      </c>
    </row>
    <row r="19" spans="1:6" ht="22.5" x14ac:dyDescent="0.25">
      <c r="A19" s="198"/>
      <c r="B19" s="39" t="s">
        <v>1217</v>
      </c>
      <c r="C19" s="45">
        <v>1</v>
      </c>
      <c r="D19" s="45">
        <v>2</v>
      </c>
      <c r="E19" s="45">
        <v>10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2</v>
      </c>
      <c r="D20" s="45">
        <v>0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25">
      <c r="A22" s="194" t="s">
        <v>951</v>
      </c>
      <c r="B22" s="195"/>
      <c r="C22" s="46">
        <v>31</v>
      </c>
      <c r="D22" s="46">
        <v>40</v>
      </c>
      <c r="E22" s="46">
        <v>43</v>
      </c>
      <c r="F22" s="46">
        <v>4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5</v>
      </c>
    </row>
    <row r="26" spans="1:6" x14ac:dyDescent="0.25">
      <c r="A26" s="43" t="s">
        <v>109</v>
      </c>
      <c r="B26" s="17"/>
      <c r="C26" s="23"/>
    </row>
    <row r="27" spans="1:6" x14ac:dyDescent="0.25">
      <c r="A27" s="43" t="s">
        <v>1055</v>
      </c>
      <c r="B27" s="17"/>
      <c r="C27" s="23"/>
    </row>
    <row r="28" spans="1:6" x14ac:dyDescent="0.25">
      <c r="A28" s="194" t="s">
        <v>951</v>
      </c>
      <c r="B28" s="195"/>
      <c r="C28" s="46">
        <v>5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8</v>
      </c>
    </row>
    <row r="33" spans="1:3" x14ac:dyDescent="0.25">
      <c r="A33" s="43" t="s">
        <v>1224</v>
      </c>
      <c r="B33" s="17"/>
      <c r="C33" s="40">
        <v>25</v>
      </c>
    </row>
    <row r="34" spans="1:3" x14ac:dyDescent="0.25">
      <c r="A34" s="43" t="s">
        <v>77</v>
      </c>
      <c r="B34" s="17"/>
      <c r="C34" s="40">
        <v>6</v>
      </c>
    </row>
    <row r="35" spans="1:3" x14ac:dyDescent="0.25">
      <c r="A35" s="194" t="s">
        <v>951</v>
      </c>
      <c r="B35" s="195"/>
      <c r="C35" s="46">
        <v>39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161</v>
      </c>
    </row>
    <row r="40" spans="1:3" x14ac:dyDescent="0.25">
      <c r="A40" s="43" t="s">
        <v>1227</v>
      </c>
      <c r="B40" s="17"/>
      <c r="C40" s="40">
        <v>27</v>
      </c>
    </row>
    <row r="41" spans="1:3" x14ac:dyDescent="0.25">
      <c r="A41" s="194" t="s">
        <v>951</v>
      </c>
      <c r="B41" s="195"/>
      <c r="C41" s="46">
        <v>188</v>
      </c>
    </row>
    <row r="42" spans="1:3" ht="15.95" customHeight="1" x14ac:dyDescent="0.25"/>
  </sheetData>
  <sheetProtection algorithmName="SHA-512" hashValue="axGe1e/yDTSfNpoNQ7OmuEUg4jTwIR9x5YqZaaKYftD0pWTGet0mkcc9p9SDYjK3grJnETowovOoff2/l8Vp3A==" saltValue="DoCZQB/XxO4OlSrR4k7jc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3" t="s">
        <v>1230</v>
      </c>
      <c r="B5" s="13" t="s">
        <v>1231</v>
      </c>
      <c r="C5" s="14">
        <v>3900</v>
      </c>
      <c r="D5" s="14">
        <v>3948</v>
      </c>
      <c r="E5" s="15">
        <v>-1.2158054711246201E-2</v>
      </c>
    </row>
    <row r="6" spans="1:5" x14ac:dyDescent="0.25">
      <c r="A6" s="185"/>
      <c r="B6" s="13" t="s">
        <v>1232</v>
      </c>
      <c r="C6" s="14">
        <v>687</v>
      </c>
      <c r="D6" s="14">
        <v>1170</v>
      </c>
      <c r="E6" s="15">
        <v>-0.41282051282051302</v>
      </c>
    </row>
    <row r="7" spans="1:5" x14ac:dyDescent="0.25">
      <c r="A7" s="184"/>
      <c r="B7" s="13" t="s">
        <v>1233</v>
      </c>
      <c r="C7" s="14">
        <v>675</v>
      </c>
      <c r="D7" s="14">
        <v>646</v>
      </c>
      <c r="E7" s="15">
        <v>4.4891640866873098E-2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83" t="s">
        <v>1235</v>
      </c>
      <c r="B11" s="13" t="s">
        <v>1236</v>
      </c>
      <c r="C11" s="14">
        <v>42</v>
      </c>
      <c r="D11" s="14">
        <v>33</v>
      </c>
      <c r="E11" s="15">
        <v>0.27272727272727298</v>
      </c>
    </row>
    <row r="12" spans="1:5" x14ac:dyDescent="0.25">
      <c r="A12" s="185"/>
      <c r="B12" s="13" t="s">
        <v>1237</v>
      </c>
      <c r="C12" s="14">
        <v>367</v>
      </c>
      <c r="D12" s="14">
        <v>299</v>
      </c>
      <c r="E12" s="15">
        <v>0.227424749163879</v>
      </c>
    </row>
    <row r="13" spans="1:5" x14ac:dyDescent="0.25">
      <c r="A13" s="185"/>
      <c r="B13" s="13" t="s">
        <v>1238</v>
      </c>
      <c r="C13" s="14">
        <v>949</v>
      </c>
      <c r="D13" s="14">
        <v>815</v>
      </c>
      <c r="E13" s="15">
        <v>0.16441717791411001</v>
      </c>
    </row>
    <row r="14" spans="1:5" x14ac:dyDescent="0.25">
      <c r="A14" s="185"/>
      <c r="B14" s="13" t="s">
        <v>1239</v>
      </c>
      <c r="C14" s="14">
        <v>288</v>
      </c>
      <c r="D14" s="14">
        <v>271</v>
      </c>
      <c r="E14" s="15">
        <v>6.2730627306273101E-2</v>
      </c>
    </row>
    <row r="15" spans="1:5" x14ac:dyDescent="0.25">
      <c r="A15" s="185"/>
      <c r="B15" s="13" t="s">
        <v>1240</v>
      </c>
      <c r="C15" s="14">
        <v>1</v>
      </c>
      <c r="D15" s="14">
        <v>2</v>
      </c>
      <c r="E15" s="15">
        <v>-0.5</v>
      </c>
    </row>
    <row r="16" spans="1:5" x14ac:dyDescent="0.25">
      <c r="A16" s="185"/>
      <c r="B16" s="13" t="s">
        <v>1241</v>
      </c>
      <c r="C16" s="14">
        <v>37</v>
      </c>
      <c r="D16" s="14">
        <v>42</v>
      </c>
      <c r="E16" s="15">
        <v>-0.119047619047619</v>
      </c>
    </row>
    <row r="17" spans="1:5" x14ac:dyDescent="0.25">
      <c r="A17" s="185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5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4"/>
      <c r="B19" s="13" t="s">
        <v>1244</v>
      </c>
      <c r="C19" s="14">
        <v>2</v>
      </c>
      <c r="D19" s="14">
        <v>1</v>
      </c>
      <c r="E19" s="15">
        <v>1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83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5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85"/>
      <c r="B25" s="13" t="s">
        <v>169</v>
      </c>
      <c r="C25" s="14">
        <v>1</v>
      </c>
      <c r="D25" s="14">
        <v>1</v>
      </c>
      <c r="E25" s="15">
        <v>0</v>
      </c>
    </row>
    <row r="26" spans="1:5" x14ac:dyDescent="0.25">
      <c r="A26" s="184"/>
      <c r="B26" s="13" t="s">
        <v>1249</v>
      </c>
      <c r="C26" s="14">
        <v>1</v>
      </c>
      <c r="D26" s="14">
        <v>0</v>
      </c>
      <c r="E26" s="15">
        <v>1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83" t="s">
        <v>1251</v>
      </c>
      <c r="B30" s="13" t="s">
        <v>1252</v>
      </c>
      <c r="C30" s="14">
        <v>47</v>
      </c>
      <c r="D30" s="14">
        <v>50</v>
      </c>
      <c r="E30" s="15">
        <v>-0.06</v>
      </c>
    </row>
    <row r="31" spans="1:5" x14ac:dyDescent="0.25">
      <c r="A31" s="185"/>
      <c r="B31" s="13" t="s">
        <v>1253</v>
      </c>
      <c r="C31" s="14">
        <v>7</v>
      </c>
      <c r="D31" s="14">
        <v>4</v>
      </c>
      <c r="E31" s="15">
        <v>0.75</v>
      </c>
    </row>
    <row r="32" spans="1:5" x14ac:dyDescent="0.25">
      <c r="A32" s="184"/>
      <c r="B32" s="13" t="s">
        <v>1254</v>
      </c>
      <c r="C32" s="14">
        <v>6</v>
      </c>
      <c r="D32" s="14">
        <v>5</v>
      </c>
      <c r="E32" s="15">
        <v>0.2</v>
      </c>
    </row>
  </sheetData>
  <sheetProtection algorithmName="SHA-512" hashValue="vSMCeOWriqMgtVysgJWwekCwZIF4/M556Hvxmjvi6RW6k/TClB3iEkc2YzG6lj3GWqCwMxzuzhm8ZZ01BhA5Xg==" saltValue="9Fl5Y3TenifjClQ+t0bOc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3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5"/>
      <c r="B6" s="13" t="s">
        <v>1259</v>
      </c>
      <c r="C6" s="14">
        <v>1</v>
      </c>
      <c r="D6" s="14">
        <v>2</v>
      </c>
      <c r="E6" s="15">
        <v>-0.5</v>
      </c>
    </row>
    <row r="7" spans="1:5" x14ac:dyDescent="0.25">
      <c r="A7" s="185"/>
      <c r="B7" s="13" t="s">
        <v>1260</v>
      </c>
      <c r="C7" s="14">
        <v>6</v>
      </c>
      <c r="D7" s="14">
        <v>12</v>
      </c>
      <c r="E7" s="15">
        <v>-0.5</v>
      </c>
    </row>
    <row r="8" spans="1:5" x14ac:dyDescent="0.25">
      <c r="A8" s="185"/>
      <c r="B8" s="13" t="s">
        <v>1261</v>
      </c>
      <c r="C8" s="14">
        <v>79</v>
      </c>
      <c r="D8" s="14">
        <v>48</v>
      </c>
      <c r="E8" s="15">
        <v>0.64583333333333304</v>
      </c>
    </row>
    <row r="9" spans="1:5" x14ac:dyDescent="0.25">
      <c r="A9" s="185"/>
      <c r="B9" s="13" t="s">
        <v>1262</v>
      </c>
      <c r="C9" s="14">
        <v>13</v>
      </c>
      <c r="D9" s="14">
        <v>14</v>
      </c>
      <c r="E9" s="15">
        <v>-7.1428571428571397E-2</v>
      </c>
    </row>
    <row r="10" spans="1:5" x14ac:dyDescent="0.25">
      <c r="A10" s="185"/>
      <c r="B10" s="13" t="s">
        <v>1263</v>
      </c>
      <c r="C10" s="14">
        <v>2</v>
      </c>
      <c r="D10" s="14">
        <v>3</v>
      </c>
      <c r="E10" s="15">
        <v>-0.33333333333333298</v>
      </c>
    </row>
    <row r="11" spans="1:5" x14ac:dyDescent="0.25">
      <c r="A11" s="185"/>
      <c r="B11" s="13" t="s">
        <v>1264</v>
      </c>
      <c r="C11" s="14">
        <v>38</v>
      </c>
      <c r="D11" s="14">
        <v>39</v>
      </c>
      <c r="E11" s="15">
        <v>-2.5641025641025599E-2</v>
      </c>
    </row>
    <row r="12" spans="1:5" x14ac:dyDescent="0.25">
      <c r="A12" s="185"/>
      <c r="B12" s="13" t="s">
        <v>1265</v>
      </c>
      <c r="C12" s="14">
        <v>17</v>
      </c>
      <c r="D12" s="14">
        <v>23</v>
      </c>
      <c r="E12" s="15">
        <v>-0.26086956521739102</v>
      </c>
    </row>
    <row r="13" spans="1:5" x14ac:dyDescent="0.25">
      <c r="A13" s="185"/>
      <c r="B13" s="13" t="s">
        <v>1266</v>
      </c>
      <c r="C13" s="14">
        <v>9</v>
      </c>
      <c r="D13" s="14">
        <v>5</v>
      </c>
      <c r="E13" s="15">
        <v>0.8</v>
      </c>
    </row>
    <row r="14" spans="1:5" x14ac:dyDescent="0.25">
      <c r="A14" s="185"/>
      <c r="B14" s="13" t="s">
        <v>1267</v>
      </c>
      <c r="C14" s="14">
        <v>47</v>
      </c>
      <c r="D14" s="14">
        <v>33</v>
      </c>
      <c r="E14" s="15">
        <v>0.42424242424242398</v>
      </c>
    </row>
    <row r="15" spans="1:5" x14ac:dyDescent="0.25">
      <c r="A15" s="185"/>
      <c r="B15" s="13" t="s">
        <v>1268</v>
      </c>
      <c r="C15" s="14">
        <v>4</v>
      </c>
      <c r="D15" s="14">
        <v>4</v>
      </c>
      <c r="E15" s="15">
        <v>0</v>
      </c>
    </row>
    <row r="16" spans="1:5" x14ac:dyDescent="0.25">
      <c r="A16" s="184"/>
      <c r="B16" s="13" t="s">
        <v>106</v>
      </c>
      <c r="C16" s="14">
        <v>160</v>
      </c>
      <c r="D16" s="14">
        <v>147</v>
      </c>
      <c r="E16" s="15">
        <v>8.8435374149659907E-2</v>
      </c>
    </row>
  </sheetData>
  <sheetProtection algorithmName="SHA-512" hashValue="6HsjlgbZHL2wdSN3GKTi07yn3UIHgZ2QTflERhEIpKO+v0fEfH17VBCAXzFsisRs7QgPKcRFgfauM/crdocbpQ==" saltValue="V2kz25e4z9vtLpxOppK3H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83" t="s">
        <v>1280</v>
      </c>
      <c r="B4" s="53" t="s">
        <v>1281</v>
      </c>
      <c r="C4" s="54">
        <v>0</v>
      </c>
      <c r="D4" s="54">
        <v>0</v>
      </c>
      <c r="E4" s="54">
        <v>1</v>
      </c>
      <c r="F4" s="54">
        <v>0</v>
      </c>
      <c r="G4" s="54">
        <v>0</v>
      </c>
      <c r="H4" s="54">
        <v>21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5"/>
      <c r="B5" s="53" t="s">
        <v>1023</v>
      </c>
      <c r="C5" s="54">
        <v>55</v>
      </c>
      <c r="D5" s="54">
        <v>3</v>
      </c>
      <c r="E5" s="54">
        <v>108</v>
      </c>
      <c r="F5" s="54">
        <v>16</v>
      </c>
      <c r="G5" s="54">
        <v>4</v>
      </c>
      <c r="H5" s="54">
        <v>187</v>
      </c>
      <c r="I5" s="54">
        <v>0</v>
      </c>
      <c r="J5" s="54">
        <v>20</v>
      </c>
      <c r="K5" s="54">
        <v>1</v>
      </c>
      <c r="L5" s="55">
        <v>8</v>
      </c>
    </row>
    <row r="6" spans="1:12" x14ac:dyDescent="0.25">
      <c r="A6" s="185"/>
      <c r="B6" s="53" t="s">
        <v>1282</v>
      </c>
      <c r="C6" s="54">
        <v>0</v>
      </c>
      <c r="D6" s="54">
        <v>0</v>
      </c>
      <c r="E6" s="54">
        <v>2</v>
      </c>
      <c r="F6" s="54">
        <v>0</v>
      </c>
      <c r="G6" s="54">
        <v>0</v>
      </c>
      <c r="H6" s="54">
        <v>13</v>
      </c>
      <c r="I6" s="54">
        <v>0</v>
      </c>
      <c r="J6" s="54">
        <v>4</v>
      </c>
      <c r="K6" s="54">
        <v>0</v>
      </c>
      <c r="L6" s="55">
        <v>0</v>
      </c>
    </row>
    <row r="7" spans="1:12" x14ac:dyDescent="0.25">
      <c r="A7" s="184"/>
      <c r="B7" s="53" t="s">
        <v>1283</v>
      </c>
      <c r="C7" s="54">
        <v>1</v>
      </c>
      <c r="D7" s="54">
        <v>0</v>
      </c>
      <c r="E7" s="54">
        <v>2</v>
      </c>
      <c r="F7" s="54">
        <v>0</v>
      </c>
      <c r="G7" s="54">
        <v>0</v>
      </c>
      <c r="H7" s="54">
        <v>0</v>
      </c>
      <c r="I7" s="54">
        <v>0</v>
      </c>
      <c r="J7" s="54">
        <v>2</v>
      </c>
      <c r="K7" s="54">
        <v>0</v>
      </c>
      <c r="L7" s="55">
        <v>0</v>
      </c>
    </row>
    <row r="8" spans="1:12" x14ac:dyDescent="0.25">
      <c r="A8" s="183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5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5"/>
      <c r="B10" s="53" t="s">
        <v>1287</v>
      </c>
      <c r="C10" s="54">
        <v>23</v>
      </c>
      <c r="D10" s="54">
        <v>0</v>
      </c>
      <c r="E10" s="54">
        <v>18</v>
      </c>
      <c r="F10" s="54">
        <v>4</v>
      </c>
      <c r="G10" s="54">
        <v>0</v>
      </c>
      <c r="H10" s="54">
        <v>41</v>
      </c>
      <c r="I10" s="54">
        <v>0</v>
      </c>
      <c r="J10" s="54">
        <v>3</v>
      </c>
      <c r="K10" s="54">
        <v>0</v>
      </c>
      <c r="L10" s="55">
        <v>2</v>
      </c>
    </row>
    <row r="11" spans="1:12" x14ac:dyDescent="0.25">
      <c r="A11" s="185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5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5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5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5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5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5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5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5"/>
      <c r="B19" s="53" t="s">
        <v>1296</v>
      </c>
      <c r="C19" s="54">
        <v>0</v>
      </c>
      <c r="D19" s="54">
        <v>0</v>
      </c>
      <c r="E19" s="54">
        <v>2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5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5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5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5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5"/>
      <c r="B24" s="53" t="s">
        <v>1301</v>
      </c>
      <c r="C24" s="54">
        <v>2</v>
      </c>
      <c r="D24" s="54">
        <v>0</v>
      </c>
      <c r="E24" s="54">
        <v>10</v>
      </c>
      <c r="F24" s="54">
        <v>0</v>
      </c>
      <c r="G24" s="54">
        <v>0</v>
      </c>
      <c r="H24" s="54">
        <v>10</v>
      </c>
      <c r="I24" s="54">
        <v>0</v>
      </c>
      <c r="J24" s="54">
        <v>1</v>
      </c>
      <c r="K24" s="54">
        <v>0</v>
      </c>
      <c r="L24" s="55">
        <v>0</v>
      </c>
    </row>
    <row r="25" spans="1:12" x14ac:dyDescent="0.25">
      <c r="A25" s="185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5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5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5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5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5"/>
      <c r="B30" s="53" t="s">
        <v>1307</v>
      </c>
      <c r="C30" s="54">
        <v>1</v>
      </c>
      <c r="D30" s="54">
        <v>0</v>
      </c>
      <c r="E30" s="54">
        <v>5</v>
      </c>
      <c r="F30" s="54">
        <v>0</v>
      </c>
      <c r="G30" s="54">
        <v>0</v>
      </c>
      <c r="H30" s="54">
        <v>7</v>
      </c>
      <c r="I30" s="54">
        <v>0</v>
      </c>
      <c r="J30" s="54">
        <v>1</v>
      </c>
      <c r="K30" s="54">
        <v>0</v>
      </c>
      <c r="L30" s="55">
        <v>0</v>
      </c>
    </row>
    <row r="31" spans="1:12" x14ac:dyDescent="0.25">
      <c r="A31" s="185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5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5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5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5"/>
      <c r="B35" s="53" t="s">
        <v>1312</v>
      </c>
      <c r="C35" s="54">
        <v>0</v>
      </c>
      <c r="D35" s="54">
        <v>0</v>
      </c>
      <c r="E35" s="54">
        <v>1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5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5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5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5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5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5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5"/>
      <c r="B42" s="53" t="s">
        <v>1319</v>
      </c>
      <c r="C42" s="54">
        <v>2</v>
      </c>
      <c r="D42" s="54">
        <v>0</v>
      </c>
      <c r="E42" s="54">
        <v>2</v>
      </c>
      <c r="F42" s="54">
        <v>0</v>
      </c>
      <c r="G42" s="54">
        <v>0</v>
      </c>
      <c r="H42" s="54">
        <v>1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5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5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5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5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5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5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5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5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5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5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5"/>
      <c r="B53" s="53" t="s">
        <v>1330</v>
      </c>
      <c r="C53" s="54">
        <v>0</v>
      </c>
      <c r="D53" s="54">
        <v>0</v>
      </c>
      <c r="E53" s="54">
        <v>1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5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5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5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5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5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1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5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5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5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5"/>
      <c r="B62" s="53" t="s">
        <v>1339</v>
      </c>
      <c r="C62" s="54">
        <v>0</v>
      </c>
      <c r="D62" s="54">
        <v>0</v>
      </c>
      <c r="E62" s="54">
        <v>4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1</v>
      </c>
    </row>
    <row r="63" spans="1:12" x14ac:dyDescent="0.25">
      <c r="A63" s="185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5"/>
      <c r="B64" s="53" t="s">
        <v>1341</v>
      </c>
      <c r="C64" s="54">
        <v>0</v>
      </c>
      <c r="D64" s="54">
        <v>1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5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5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5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5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5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5"/>
      <c r="B70" s="53" t="s">
        <v>1347</v>
      </c>
      <c r="C70" s="54">
        <v>2</v>
      </c>
      <c r="D70" s="54">
        <v>0</v>
      </c>
      <c r="E70" s="54">
        <v>0</v>
      </c>
      <c r="F70" s="54">
        <v>0</v>
      </c>
      <c r="G70" s="54">
        <v>0</v>
      </c>
      <c r="H70" s="54">
        <v>6</v>
      </c>
      <c r="I70" s="54">
        <v>0</v>
      </c>
      <c r="J70" s="54">
        <v>1</v>
      </c>
      <c r="K70" s="54">
        <v>0</v>
      </c>
      <c r="L70" s="55">
        <v>0</v>
      </c>
    </row>
    <row r="71" spans="1:12" x14ac:dyDescent="0.25">
      <c r="A71" s="185"/>
      <c r="B71" s="53" t="s">
        <v>1348</v>
      </c>
      <c r="C71" s="54">
        <v>1</v>
      </c>
      <c r="D71" s="54">
        <v>0</v>
      </c>
      <c r="E71" s="54">
        <v>1</v>
      </c>
      <c r="F71" s="54">
        <v>0</v>
      </c>
      <c r="G71" s="54">
        <v>0</v>
      </c>
      <c r="H71" s="54">
        <v>4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5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5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5"/>
      <c r="B74" s="53" t="s">
        <v>1351</v>
      </c>
      <c r="C74" s="54">
        <v>0</v>
      </c>
      <c r="D74" s="54">
        <v>0</v>
      </c>
      <c r="E74" s="54">
        <v>2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5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5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5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5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5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2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5"/>
      <c r="B80" s="53" t="s">
        <v>1357</v>
      </c>
      <c r="C80" s="54">
        <v>0</v>
      </c>
      <c r="D80" s="54">
        <v>0</v>
      </c>
      <c r="E80" s="54">
        <v>2</v>
      </c>
      <c r="F80" s="54">
        <v>1</v>
      </c>
      <c r="G80" s="54">
        <v>2</v>
      </c>
      <c r="H80" s="54">
        <v>14</v>
      </c>
      <c r="I80" s="54">
        <v>0</v>
      </c>
      <c r="J80" s="54">
        <v>3</v>
      </c>
      <c r="K80" s="54">
        <v>0</v>
      </c>
      <c r="L80" s="55">
        <v>2</v>
      </c>
    </row>
    <row r="81" spans="1:12" x14ac:dyDescent="0.25">
      <c r="A81" s="185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5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5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5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5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5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5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5"/>
      <c r="B88" s="53" t="s">
        <v>1365</v>
      </c>
      <c r="C88" s="54">
        <v>0</v>
      </c>
      <c r="D88" s="54">
        <v>0</v>
      </c>
      <c r="E88" s="54">
        <v>1</v>
      </c>
      <c r="F88" s="54">
        <v>0</v>
      </c>
      <c r="G88" s="54">
        <v>0</v>
      </c>
      <c r="H88" s="54">
        <v>1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5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5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5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5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5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5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5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5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5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5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5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5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5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5"/>
      <c r="B102" s="53" t="s">
        <v>1379</v>
      </c>
      <c r="C102" s="54">
        <v>4</v>
      </c>
      <c r="D102" s="54">
        <v>0</v>
      </c>
      <c r="E102" s="54">
        <v>0</v>
      </c>
      <c r="F102" s="54">
        <v>0</v>
      </c>
      <c r="G102" s="54">
        <v>0</v>
      </c>
      <c r="H102" s="54">
        <v>2</v>
      </c>
      <c r="I102" s="54">
        <v>0</v>
      </c>
      <c r="J102" s="54">
        <v>0</v>
      </c>
      <c r="K102" s="54">
        <v>0</v>
      </c>
      <c r="L102" s="55">
        <v>1</v>
      </c>
    </row>
    <row r="103" spans="1:12" x14ac:dyDescent="0.25">
      <c r="A103" s="185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5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5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5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5"/>
      <c r="B107" s="53" t="s">
        <v>1384</v>
      </c>
      <c r="C107" s="54">
        <v>0</v>
      </c>
      <c r="D107" s="54">
        <v>0</v>
      </c>
      <c r="E107" s="54">
        <v>6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5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5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5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5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5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5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5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5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5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5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5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5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5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5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5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5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5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5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5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5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5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5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5</v>
      </c>
      <c r="I129" s="54">
        <v>0</v>
      </c>
      <c r="J129" s="54">
        <v>1</v>
      </c>
      <c r="K129" s="54">
        <v>0</v>
      </c>
      <c r="L129" s="55">
        <v>0</v>
      </c>
    </row>
    <row r="130" spans="1:12" x14ac:dyDescent="0.25">
      <c r="A130" s="185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5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5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5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5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5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5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5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5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5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5"/>
      <c r="B140" s="53" t="s">
        <v>1417</v>
      </c>
      <c r="C140" s="54">
        <v>1</v>
      </c>
      <c r="D140" s="54">
        <v>0</v>
      </c>
      <c r="E140" s="54">
        <v>0</v>
      </c>
      <c r="F140" s="54">
        <v>0</v>
      </c>
      <c r="G140" s="54">
        <v>0</v>
      </c>
      <c r="H140" s="54">
        <v>2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5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5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5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5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5"/>
      <c r="B145" s="53" t="s">
        <v>1422</v>
      </c>
      <c r="C145" s="54">
        <v>0</v>
      </c>
      <c r="D145" s="54">
        <v>0</v>
      </c>
      <c r="E145" s="54">
        <v>1</v>
      </c>
      <c r="F145" s="54">
        <v>0</v>
      </c>
      <c r="G145" s="54">
        <v>0</v>
      </c>
      <c r="H145" s="54">
        <v>6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5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5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5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5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5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5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5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5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5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5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5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5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5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5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5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5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5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5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5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5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5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5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5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5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5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5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5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5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5"/>
      <c r="B174" s="53" t="s">
        <v>1451</v>
      </c>
      <c r="C174" s="54">
        <v>0</v>
      </c>
      <c r="D174" s="54">
        <v>1</v>
      </c>
      <c r="E174" s="54">
        <v>7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5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5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5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5"/>
      <c r="B178" s="53" t="s">
        <v>1455</v>
      </c>
      <c r="C178" s="54">
        <v>0</v>
      </c>
      <c r="D178" s="54">
        <v>0</v>
      </c>
      <c r="E178" s="54">
        <v>9</v>
      </c>
      <c r="F178" s="54">
        <v>9</v>
      </c>
      <c r="G178" s="54">
        <v>0</v>
      </c>
      <c r="H178" s="54">
        <v>7</v>
      </c>
      <c r="I178" s="54">
        <v>0</v>
      </c>
      <c r="J178" s="54">
        <v>9</v>
      </c>
      <c r="K178" s="54">
        <v>0</v>
      </c>
      <c r="L178" s="55">
        <v>0</v>
      </c>
    </row>
    <row r="179" spans="1:12" x14ac:dyDescent="0.25">
      <c r="A179" s="185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5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5"/>
      <c r="B181" s="53" t="s">
        <v>1458</v>
      </c>
      <c r="C181" s="54">
        <v>0</v>
      </c>
      <c r="D181" s="54">
        <v>0</v>
      </c>
      <c r="E181" s="54">
        <v>1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5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5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5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5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5"/>
      <c r="B186" s="53" t="s">
        <v>1463</v>
      </c>
      <c r="C186" s="54">
        <v>2</v>
      </c>
      <c r="D186" s="54">
        <v>0</v>
      </c>
      <c r="E186" s="54">
        <v>0</v>
      </c>
      <c r="F186" s="54">
        <v>1</v>
      </c>
      <c r="G186" s="54">
        <v>0</v>
      </c>
      <c r="H186" s="54">
        <v>32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5"/>
      <c r="B187" s="53" t="s">
        <v>1464</v>
      </c>
      <c r="C187" s="54">
        <v>11</v>
      </c>
      <c r="D187" s="54">
        <v>0</v>
      </c>
      <c r="E187" s="54">
        <v>11</v>
      </c>
      <c r="F187" s="54">
        <v>0</v>
      </c>
      <c r="G187" s="54">
        <v>0</v>
      </c>
      <c r="H187" s="54">
        <v>24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25">
      <c r="A188" s="185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5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5"/>
      <c r="B190" s="53" t="s">
        <v>1467</v>
      </c>
      <c r="C190" s="54">
        <v>0</v>
      </c>
      <c r="D190" s="54">
        <v>1</v>
      </c>
      <c r="E190" s="54">
        <v>11</v>
      </c>
      <c r="F190" s="54">
        <v>0</v>
      </c>
      <c r="G190" s="54">
        <v>0</v>
      </c>
      <c r="H190" s="54">
        <v>2</v>
      </c>
      <c r="I190" s="54">
        <v>0</v>
      </c>
      <c r="J190" s="54">
        <v>0</v>
      </c>
      <c r="K190" s="54">
        <v>0</v>
      </c>
      <c r="L190" s="55">
        <v>2</v>
      </c>
    </row>
    <row r="191" spans="1:12" x14ac:dyDescent="0.25">
      <c r="A191" s="185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5"/>
      <c r="B192" s="53" t="s">
        <v>1469</v>
      </c>
      <c r="C192" s="54">
        <v>6</v>
      </c>
      <c r="D192" s="54">
        <v>0</v>
      </c>
      <c r="E192" s="54">
        <v>0</v>
      </c>
      <c r="F192" s="54">
        <v>1</v>
      </c>
      <c r="G192" s="54">
        <v>0</v>
      </c>
      <c r="H192" s="54">
        <v>6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5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5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5"/>
      <c r="B195" s="53" t="s">
        <v>1472</v>
      </c>
      <c r="C195" s="54">
        <v>0</v>
      </c>
      <c r="D195" s="54">
        <v>0</v>
      </c>
      <c r="E195" s="54">
        <v>2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5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5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5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5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5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5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5"/>
      <c r="B202" s="53" t="s">
        <v>1479</v>
      </c>
      <c r="C202" s="54">
        <v>0</v>
      </c>
      <c r="D202" s="54">
        <v>0</v>
      </c>
      <c r="E202" s="54">
        <v>1</v>
      </c>
      <c r="F202" s="54">
        <v>0</v>
      </c>
      <c r="G202" s="54">
        <v>1</v>
      </c>
      <c r="H202" s="54">
        <v>8</v>
      </c>
      <c r="I202" s="54">
        <v>0</v>
      </c>
      <c r="J202" s="54">
        <v>0</v>
      </c>
      <c r="K202" s="54">
        <v>1</v>
      </c>
      <c r="L202" s="55">
        <v>0</v>
      </c>
    </row>
    <row r="203" spans="1:12" x14ac:dyDescent="0.25">
      <c r="A203" s="185"/>
      <c r="B203" s="53" t="s">
        <v>1480</v>
      </c>
      <c r="C203" s="54">
        <v>0</v>
      </c>
      <c r="D203" s="54">
        <v>0</v>
      </c>
      <c r="E203" s="54">
        <v>1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5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5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5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5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5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5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5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5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5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5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5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5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5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5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5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5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5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5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5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5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5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5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5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5"/>
      <c r="B227" s="53" t="s">
        <v>1504</v>
      </c>
      <c r="C227" s="54">
        <v>0</v>
      </c>
      <c r="D227" s="54">
        <v>0</v>
      </c>
      <c r="E227" s="54">
        <v>1</v>
      </c>
      <c r="F227" s="54">
        <v>0</v>
      </c>
      <c r="G227" s="54">
        <v>1</v>
      </c>
      <c r="H227" s="54">
        <v>6</v>
      </c>
      <c r="I227" s="54">
        <v>0</v>
      </c>
      <c r="J227" s="54">
        <v>1</v>
      </c>
      <c r="K227" s="54">
        <v>0</v>
      </c>
      <c r="L227" s="55">
        <v>0</v>
      </c>
    </row>
    <row r="228" spans="1:12" x14ac:dyDescent="0.25">
      <c r="A228" s="185"/>
      <c r="B228" s="53" t="s">
        <v>1505</v>
      </c>
      <c r="C228" s="54">
        <v>0</v>
      </c>
      <c r="D228" s="54">
        <v>0</v>
      </c>
      <c r="E228" s="54">
        <v>7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5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5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5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5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5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5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5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5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5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5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5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5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5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5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5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5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5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5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5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5"/>
      <c r="B248" s="53" t="s">
        <v>1525</v>
      </c>
      <c r="C248" s="54">
        <v>0</v>
      </c>
      <c r="D248" s="54">
        <v>0</v>
      </c>
      <c r="E248" s="54">
        <v>1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5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5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5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5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5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5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5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5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5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5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4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83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5"/>
      <c r="B261" s="53" t="s">
        <v>1539</v>
      </c>
      <c r="C261" s="54">
        <v>0</v>
      </c>
      <c r="D261" s="54">
        <v>0</v>
      </c>
      <c r="E261" s="54">
        <v>3</v>
      </c>
      <c r="F261" s="54">
        <v>0</v>
      </c>
      <c r="G261" s="54">
        <v>0</v>
      </c>
      <c r="H261" s="54">
        <v>3</v>
      </c>
      <c r="I261" s="54">
        <v>0</v>
      </c>
      <c r="J261" s="54">
        <v>1</v>
      </c>
      <c r="K261" s="54">
        <v>0</v>
      </c>
      <c r="L261" s="55">
        <v>0</v>
      </c>
    </row>
    <row r="262" spans="1:12" x14ac:dyDescent="0.25">
      <c r="A262" s="185"/>
      <c r="B262" s="53" t="s">
        <v>1540</v>
      </c>
      <c r="C262" s="54">
        <v>58</v>
      </c>
      <c r="D262" s="54">
        <v>0</v>
      </c>
      <c r="E262" s="54">
        <v>34</v>
      </c>
      <c r="F262" s="54">
        <v>0</v>
      </c>
      <c r="G262" s="54">
        <v>1</v>
      </c>
      <c r="H262" s="54">
        <v>130</v>
      </c>
      <c r="I262" s="54">
        <v>0</v>
      </c>
      <c r="J262" s="54">
        <v>9</v>
      </c>
      <c r="K262" s="54">
        <v>0</v>
      </c>
      <c r="L262" s="55">
        <v>2</v>
      </c>
    </row>
    <row r="263" spans="1:12" x14ac:dyDescent="0.25">
      <c r="A263" s="185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5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2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5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1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5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5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4</v>
      </c>
      <c r="I267" s="54">
        <v>0</v>
      </c>
      <c r="J267" s="54">
        <v>1</v>
      </c>
      <c r="K267" s="54">
        <v>0</v>
      </c>
      <c r="L267" s="55">
        <v>0</v>
      </c>
    </row>
    <row r="268" spans="1:12" x14ac:dyDescent="0.25">
      <c r="A268" s="185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5"/>
      <c r="B269" s="53" t="s">
        <v>1547</v>
      </c>
      <c r="C269" s="54">
        <v>0</v>
      </c>
      <c r="D269" s="54">
        <v>0</v>
      </c>
      <c r="E269" s="54">
        <v>1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5"/>
      <c r="B270" s="53" t="s">
        <v>1548</v>
      </c>
      <c r="C270" s="54">
        <v>0</v>
      </c>
      <c r="D270" s="54">
        <v>0</v>
      </c>
      <c r="E270" s="54">
        <v>4</v>
      </c>
      <c r="F270" s="54">
        <v>0</v>
      </c>
      <c r="G270" s="54">
        <v>1</v>
      </c>
      <c r="H270" s="54">
        <v>2</v>
      </c>
      <c r="I270" s="54">
        <v>0</v>
      </c>
      <c r="J270" s="54">
        <v>0</v>
      </c>
      <c r="K270" s="54">
        <v>0</v>
      </c>
      <c r="L270" s="55">
        <v>1</v>
      </c>
    </row>
    <row r="271" spans="1:12" x14ac:dyDescent="0.25">
      <c r="A271" s="185"/>
      <c r="B271" s="53" t="s">
        <v>961</v>
      </c>
      <c r="C271" s="54">
        <v>0</v>
      </c>
      <c r="D271" s="54">
        <v>0</v>
      </c>
      <c r="E271" s="54">
        <v>9</v>
      </c>
      <c r="F271" s="54">
        <v>0</v>
      </c>
      <c r="G271" s="54">
        <v>0</v>
      </c>
      <c r="H271" s="54">
        <v>30</v>
      </c>
      <c r="I271" s="54">
        <v>0</v>
      </c>
      <c r="J271" s="54">
        <v>6</v>
      </c>
      <c r="K271" s="54">
        <v>0</v>
      </c>
      <c r="L271" s="55">
        <v>0</v>
      </c>
    </row>
    <row r="272" spans="1:12" x14ac:dyDescent="0.25">
      <c r="A272" s="185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1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5"/>
      <c r="B273" s="53" t="s">
        <v>1550</v>
      </c>
      <c r="C273" s="54">
        <v>0</v>
      </c>
      <c r="D273" s="54">
        <v>0</v>
      </c>
      <c r="E273" s="54">
        <v>5</v>
      </c>
      <c r="F273" s="54">
        <v>1</v>
      </c>
      <c r="G273" s="54">
        <v>0</v>
      </c>
      <c r="H273" s="54">
        <v>1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5"/>
      <c r="B274" s="53" t="s">
        <v>1551</v>
      </c>
      <c r="C274" s="54">
        <v>0</v>
      </c>
      <c r="D274" s="54">
        <v>0</v>
      </c>
      <c r="E274" s="54">
        <v>2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5"/>
      <c r="B275" s="53" t="s">
        <v>1552</v>
      </c>
      <c r="C275" s="54">
        <v>0</v>
      </c>
      <c r="D275" s="54">
        <v>0</v>
      </c>
      <c r="E275" s="54">
        <v>3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5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5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5"/>
      <c r="B278" s="53" t="s">
        <v>1555</v>
      </c>
      <c r="C278" s="54">
        <v>0</v>
      </c>
      <c r="D278" s="54">
        <v>0</v>
      </c>
      <c r="E278" s="54">
        <v>1</v>
      </c>
      <c r="F278" s="54">
        <v>0</v>
      </c>
      <c r="G278" s="54">
        <v>0</v>
      </c>
      <c r="H278" s="54">
        <v>5</v>
      </c>
      <c r="I278" s="54">
        <v>0</v>
      </c>
      <c r="J278" s="54">
        <v>1</v>
      </c>
      <c r="K278" s="54">
        <v>0</v>
      </c>
      <c r="L278" s="55">
        <v>0</v>
      </c>
    </row>
    <row r="279" spans="1:12" x14ac:dyDescent="0.25">
      <c r="A279" s="185"/>
      <c r="B279" s="53" t="s">
        <v>1556</v>
      </c>
      <c r="C279" s="54">
        <v>0</v>
      </c>
      <c r="D279" s="54">
        <v>0</v>
      </c>
      <c r="E279" s="54">
        <v>1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5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5"/>
      <c r="B281" s="53" t="s">
        <v>1558</v>
      </c>
      <c r="C281" s="54">
        <v>0</v>
      </c>
      <c r="D281" s="54">
        <v>0</v>
      </c>
      <c r="E281" s="54">
        <v>1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5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5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5"/>
      <c r="B284" s="53" t="s">
        <v>1561</v>
      </c>
      <c r="C284" s="54">
        <v>0</v>
      </c>
      <c r="D284" s="54">
        <v>0</v>
      </c>
      <c r="E284" s="54">
        <v>3</v>
      </c>
      <c r="F284" s="54">
        <v>0</v>
      </c>
      <c r="G284" s="54">
        <v>0</v>
      </c>
      <c r="H284" s="54">
        <v>4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5"/>
      <c r="B285" s="53" t="s">
        <v>921</v>
      </c>
      <c r="C285" s="54">
        <v>0</v>
      </c>
      <c r="D285" s="54">
        <v>2</v>
      </c>
      <c r="E285" s="54">
        <v>22</v>
      </c>
      <c r="F285" s="54">
        <v>7</v>
      </c>
      <c r="G285" s="54">
        <v>2</v>
      </c>
      <c r="H285" s="54">
        <v>28</v>
      </c>
      <c r="I285" s="54">
        <v>0</v>
      </c>
      <c r="J285" s="54">
        <v>4</v>
      </c>
      <c r="K285" s="54">
        <v>1</v>
      </c>
      <c r="L285" s="55">
        <v>5</v>
      </c>
    </row>
    <row r="286" spans="1:12" x14ac:dyDescent="0.25">
      <c r="A286" s="185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5"/>
      <c r="B287" s="53" t="s">
        <v>1562</v>
      </c>
      <c r="C287" s="54">
        <v>0</v>
      </c>
      <c r="D287" s="54">
        <v>0</v>
      </c>
      <c r="E287" s="54">
        <v>25</v>
      </c>
      <c r="F287" s="54">
        <v>7</v>
      </c>
      <c r="G287" s="54">
        <v>0</v>
      </c>
      <c r="H287" s="54">
        <v>0</v>
      </c>
      <c r="I287" s="54">
        <v>0</v>
      </c>
      <c r="J287" s="54">
        <v>3</v>
      </c>
      <c r="K287" s="54">
        <v>0</v>
      </c>
      <c r="L287" s="55">
        <v>0</v>
      </c>
    </row>
    <row r="288" spans="1:12" x14ac:dyDescent="0.25">
      <c r="A288" s="185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5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5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5"/>
      <c r="B291" s="53" t="s">
        <v>1566</v>
      </c>
      <c r="C291" s="54">
        <v>0</v>
      </c>
      <c r="D291" s="54">
        <v>1</v>
      </c>
      <c r="E291" s="54">
        <v>0</v>
      </c>
      <c r="F291" s="54">
        <v>1</v>
      </c>
      <c r="G291" s="54">
        <v>0</v>
      </c>
      <c r="H291" s="54">
        <v>0</v>
      </c>
      <c r="I291" s="54">
        <v>0</v>
      </c>
      <c r="J291" s="54">
        <v>1</v>
      </c>
      <c r="K291" s="54">
        <v>0</v>
      </c>
      <c r="L291" s="55">
        <v>0</v>
      </c>
    </row>
    <row r="292" spans="1:12" x14ac:dyDescent="0.25">
      <c r="A292" s="184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83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5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76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5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1</v>
      </c>
      <c r="H295" s="54">
        <v>8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5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6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5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67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5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38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5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6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5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3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5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13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5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5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5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1</v>
      </c>
      <c r="H303" s="54">
        <v>27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5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18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5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2</v>
      </c>
      <c r="H305" s="54">
        <v>12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5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4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a56XXY2K6Na9+yNZoaAtUL8DRpina6XdkodI8KAy6/rPKPXIQWJhlNd2t3Tuq/9ofCb7l/8fel/om1FYkSv9fA==" saltValue="6BxhFpOJqjp4mGFlhzQJn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189</v>
      </c>
      <c r="D5" s="45">
        <v>471</v>
      </c>
      <c r="E5" s="57">
        <v>-0.59872611464968195</v>
      </c>
    </row>
    <row r="6" spans="1:5" ht="22.5" x14ac:dyDescent="0.25">
      <c r="A6" s="38" t="s">
        <v>1587</v>
      </c>
      <c r="B6" s="44" t="s">
        <v>1588</v>
      </c>
      <c r="C6" s="45">
        <v>35</v>
      </c>
      <c r="D6" s="18"/>
      <c r="E6" s="57">
        <v>0</v>
      </c>
    </row>
    <row r="7" spans="1:5" ht="22.5" x14ac:dyDescent="0.25">
      <c r="A7" s="38" t="s">
        <v>1585</v>
      </c>
      <c r="B7" s="44" t="s">
        <v>1589</v>
      </c>
      <c r="C7" s="45">
        <v>174</v>
      </c>
      <c r="D7" s="45">
        <v>245</v>
      </c>
      <c r="E7" s="57">
        <v>-0.28979591836734703</v>
      </c>
    </row>
    <row r="8" spans="1:5" ht="22.5" x14ac:dyDescent="0.25">
      <c r="A8" s="38" t="s">
        <v>1587</v>
      </c>
      <c r="B8" s="44" t="s">
        <v>1590</v>
      </c>
      <c r="C8" s="18"/>
      <c r="D8" s="18"/>
      <c r="E8" s="57">
        <v>0</v>
      </c>
    </row>
    <row r="9" spans="1:5" ht="22.5" x14ac:dyDescent="0.25">
      <c r="A9" s="38" t="s">
        <v>1585</v>
      </c>
      <c r="B9" s="44" t="s">
        <v>1591</v>
      </c>
      <c r="C9" s="45">
        <v>49</v>
      </c>
      <c r="D9" s="45">
        <v>21</v>
      </c>
      <c r="E9" s="57">
        <v>1.3333333333333299</v>
      </c>
    </row>
    <row r="10" spans="1:5" ht="22.5" x14ac:dyDescent="0.25">
      <c r="A10" s="38" t="s">
        <v>1587</v>
      </c>
      <c r="B10" s="44" t="s">
        <v>1592</v>
      </c>
      <c r="C10" s="18"/>
      <c r="D10" s="18"/>
      <c r="E10" s="57">
        <v>0</v>
      </c>
    </row>
    <row r="11" spans="1:5" x14ac:dyDescent="0.25">
      <c r="A11" s="38" t="s">
        <v>1593</v>
      </c>
      <c r="B11" s="17"/>
      <c r="C11" s="45">
        <v>287</v>
      </c>
      <c r="D11" s="45">
        <v>431</v>
      </c>
      <c r="E11" s="57">
        <v>-0.33410672853828299</v>
      </c>
    </row>
    <row r="12" spans="1:5" x14ac:dyDescent="0.25">
      <c r="A12" s="38" t="s">
        <v>1594</v>
      </c>
      <c r="B12" s="17"/>
      <c r="C12" s="18"/>
      <c r="D12" s="18"/>
      <c r="E12" s="57">
        <v>0</v>
      </c>
    </row>
    <row r="13" spans="1:5" x14ac:dyDescent="0.25">
      <c r="A13" s="196" t="s">
        <v>1595</v>
      </c>
      <c r="B13" s="44" t="s">
        <v>1596</v>
      </c>
      <c r="C13" s="45">
        <v>58</v>
      </c>
      <c r="D13" s="18"/>
      <c r="E13" s="57">
        <v>0</v>
      </c>
    </row>
    <row r="14" spans="1:5" x14ac:dyDescent="0.25">
      <c r="A14" s="198"/>
      <c r="B14" s="44" t="s">
        <v>1597</v>
      </c>
      <c r="C14" s="45">
        <v>10</v>
      </c>
      <c r="D14" s="18"/>
      <c r="E14" s="57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9" t="s">
        <v>1599</v>
      </c>
      <c r="B17" s="44" t="s">
        <v>1600</v>
      </c>
      <c r="C17" s="18"/>
      <c r="D17" s="18"/>
      <c r="E17" s="23"/>
    </row>
    <row r="18" spans="1:5" x14ac:dyDescent="0.25">
      <c r="A18" s="200"/>
      <c r="B18" s="44" t="s">
        <v>1601</v>
      </c>
      <c r="C18" s="45">
        <v>339</v>
      </c>
      <c r="D18" s="45">
        <v>464</v>
      </c>
      <c r="E18" s="40">
        <v>53</v>
      </c>
    </row>
    <row r="19" spans="1:5" x14ac:dyDescent="0.25">
      <c r="A19" s="200"/>
      <c r="B19" s="44" t="s">
        <v>1602</v>
      </c>
      <c r="C19" s="18"/>
      <c r="D19" s="18"/>
      <c r="E19" s="23"/>
    </row>
    <row r="20" spans="1:5" x14ac:dyDescent="0.25">
      <c r="A20" s="200"/>
      <c r="B20" s="44" t="s">
        <v>1603</v>
      </c>
      <c r="C20" s="18"/>
      <c r="D20" s="18"/>
      <c r="E20" s="23"/>
    </row>
    <row r="21" spans="1:5" x14ac:dyDescent="0.25">
      <c r="A21" s="200"/>
      <c r="B21" s="44" t="s">
        <v>1604</v>
      </c>
      <c r="C21" s="45">
        <v>214</v>
      </c>
      <c r="D21" s="45">
        <v>263</v>
      </c>
      <c r="E21" s="40">
        <v>24</v>
      </c>
    </row>
    <row r="22" spans="1:5" x14ac:dyDescent="0.25">
      <c r="A22" s="200"/>
      <c r="B22" s="44" t="s">
        <v>975</v>
      </c>
      <c r="C22" s="45">
        <v>3220</v>
      </c>
      <c r="D22" s="45">
        <v>6141</v>
      </c>
      <c r="E22" s="40">
        <v>0</v>
      </c>
    </row>
    <row r="23" spans="1:5" x14ac:dyDescent="0.25">
      <c r="A23" s="200"/>
      <c r="B23" s="44" t="s">
        <v>1605</v>
      </c>
      <c r="C23" s="45">
        <v>22</v>
      </c>
      <c r="D23" s="45">
        <v>37</v>
      </c>
      <c r="E23" s="40">
        <v>4</v>
      </c>
    </row>
    <row r="24" spans="1:5" x14ac:dyDescent="0.25">
      <c r="A24" s="200"/>
      <c r="B24" s="44" t="s">
        <v>1606</v>
      </c>
      <c r="C24" s="45">
        <v>8</v>
      </c>
      <c r="D24" s="18"/>
      <c r="E24" s="23"/>
    </row>
    <row r="25" spans="1:5" x14ac:dyDescent="0.25">
      <c r="A25" s="200"/>
      <c r="B25" s="44" t="s">
        <v>1607</v>
      </c>
      <c r="C25" s="45">
        <v>16</v>
      </c>
      <c r="D25" s="45">
        <v>46</v>
      </c>
      <c r="E25" s="40">
        <v>7</v>
      </c>
    </row>
    <row r="26" spans="1:5" x14ac:dyDescent="0.25">
      <c r="A26" s="200"/>
      <c r="B26" s="44" t="s">
        <v>1608</v>
      </c>
      <c r="C26" s="45">
        <v>46</v>
      </c>
      <c r="D26" s="45">
        <v>60</v>
      </c>
      <c r="E26" s="40">
        <v>0</v>
      </c>
    </row>
    <row r="27" spans="1:5" x14ac:dyDescent="0.25">
      <c r="A27" s="200"/>
      <c r="B27" s="44" t="s">
        <v>1609</v>
      </c>
      <c r="C27" s="45">
        <v>1</v>
      </c>
      <c r="D27" s="45">
        <v>0</v>
      </c>
      <c r="E27" s="40">
        <v>0</v>
      </c>
    </row>
    <row r="28" spans="1:5" x14ac:dyDescent="0.25">
      <c r="A28" s="200"/>
      <c r="B28" s="44" t="s">
        <v>1610</v>
      </c>
      <c r="C28" s="45">
        <v>1057</v>
      </c>
      <c r="D28" s="45">
        <v>348</v>
      </c>
      <c r="E28" s="40">
        <v>116</v>
      </c>
    </row>
    <row r="29" spans="1:5" x14ac:dyDescent="0.25">
      <c r="A29" s="200"/>
      <c r="B29" s="44" t="s">
        <v>1611</v>
      </c>
      <c r="C29" s="45">
        <v>330</v>
      </c>
      <c r="D29" s="45">
        <v>15</v>
      </c>
      <c r="E29" s="40">
        <v>16</v>
      </c>
    </row>
    <row r="30" spans="1:5" x14ac:dyDescent="0.25">
      <c r="A30" s="201"/>
      <c r="B30" s="44" t="s">
        <v>1612</v>
      </c>
      <c r="C30" s="45">
        <v>5</v>
      </c>
      <c r="D30" s="45">
        <v>21</v>
      </c>
      <c r="E30" s="40">
        <v>4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NeKfOQowbaroR9/096YAqEaSB0fs4XYPBjRpaTd0GJOBdnLmE0l5+efqwob2lM8OE/Li38VeXLnVCX4dH1zsyw==" saltValue="7yyVmhbqPf8zIRnI/9B/a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9989-CC0B-4244-AE76-4E1831F9DD28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1.25" x14ac:dyDescent="0.25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25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45218</v>
      </c>
      <c r="D7" s="126">
        <f>SUM(DatosGenerales!C15:C19)</f>
        <v>10547</v>
      </c>
      <c r="E7" s="125">
        <f>SUM(DatosGenerales!C12:C14)</f>
        <v>36851</v>
      </c>
      <c r="I7" s="127">
        <f>DatosGenerales!C31</f>
        <v>11497</v>
      </c>
      <c r="J7" s="126">
        <f>DatosGenerales!C32</f>
        <v>1262</v>
      </c>
      <c r="K7" s="125">
        <f>SUM(DatosGenerales!C33:C34)</f>
        <v>797</v>
      </c>
      <c r="L7" s="126">
        <f>DatosGenerales!C36</f>
        <v>8377</v>
      </c>
      <c r="M7" s="125">
        <f>DatosGenerales!C95</f>
        <v>6306</v>
      </c>
      <c r="N7" s="128">
        <f>L7-M7</f>
        <v>2071</v>
      </c>
      <c r="O7" s="128"/>
      <c r="Q7" s="127">
        <f>DatosGenerales!C36</f>
        <v>8377</v>
      </c>
      <c r="R7" s="126">
        <f>DatosGenerales!C49</f>
        <v>6338</v>
      </c>
      <c r="S7" s="126">
        <f>DatosGenerales!C50</f>
        <v>456</v>
      </c>
      <c r="T7" s="126">
        <f>DatosGenerales!C62</f>
        <v>125</v>
      </c>
      <c r="U7" s="126">
        <f>DatosGenerales!C78</f>
        <v>19</v>
      </c>
      <c r="V7" s="129">
        <f>SUM(Q7:U7)</f>
        <v>15315</v>
      </c>
      <c r="Z7" s="127">
        <f>SUM(DatosGenerales!C106,DatosGenerales!C107,DatosGenerales!C109)</f>
        <v>4601</v>
      </c>
      <c r="AA7" s="126">
        <f>SUM(DatosGenerales!C108,DatosGenerales!C110)</f>
        <v>3141</v>
      </c>
      <c r="AB7" s="126">
        <f>DatosGenerales!C106</f>
        <v>3656</v>
      </c>
      <c r="AC7" s="129">
        <f>DatosGenerales!C107</f>
        <v>572</v>
      </c>
      <c r="AH7" s="127">
        <f>SUM(DatosGenerales!C115,DatosGenerales!C116,DatosGenerales!C118)</f>
        <v>341</v>
      </c>
      <c r="AI7" s="126">
        <f>SUM(DatosGenerales!C117,DatosGenerales!C119)</f>
        <v>273</v>
      </c>
      <c r="AJ7" s="126">
        <f>DatosGenerales!C115</f>
        <v>255</v>
      </c>
      <c r="AK7" s="129">
        <f>DatosGenerales!C116</f>
        <v>64</v>
      </c>
      <c r="AP7" s="127">
        <f>SUM(DatosGenerales!C135:C136)</f>
        <v>625</v>
      </c>
      <c r="AQ7" s="126">
        <f>SUM(DatosGenerales!C137:C138)</f>
        <v>11</v>
      </c>
      <c r="AR7" s="129">
        <f>SUM(DatosGenerales!C139:C140)</f>
        <v>100</v>
      </c>
      <c r="AV7" s="127">
        <f>DatosGenerales!C145</f>
        <v>11</v>
      </c>
      <c r="AW7" s="126">
        <f>DatosGenerales!C146</f>
        <v>242</v>
      </c>
      <c r="AX7" s="126">
        <f>DatosGenerales!C147</f>
        <v>17</v>
      </c>
      <c r="AY7" s="126">
        <f>DatosGenerales!C148</f>
        <v>36</v>
      </c>
      <c r="AZ7" s="126">
        <f>DatosGenerales!C149</f>
        <v>152</v>
      </c>
      <c r="BA7" s="129">
        <f>DatosGenerales!C150</f>
        <v>5</v>
      </c>
      <c r="BE7" s="127">
        <f>DatosGenerales!C151</f>
        <v>143</v>
      </c>
      <c r="BF7" s="126">
        <f>DatosGenerales!C152</f>
        <v>335</v>
      </c>
      <c r="BG7" s="129">
        <f>DatosGenerales!C154</f>
        <v>134</v>
      </c>
      <c r="BK7" s="127">
        <f>SUM(DatosGenerales!C297:C311)</f>
        <v>5825</v>
      </c>
      <c r="BL7" s="126">
        <f>SUM(DatosGenerales!C294:C296)</f>
        <v>99</v>
      </c>
      <c r="BM7" s="126">
        <f>SUM(DatosGenerales!C312:C344)</f>
        <v>1095</v>
      </c>
      <c r="BN7" s="126">
        <f>SUM(DatosGenerales!C289)</f>
        <v>60</v>
      </c>
      <c r="BO7" s="126">
        <f>SUM(DatosGenerales!C356:C364)</f>
        <v>43</v>
      </c>
      <c r="BP7" s="126">
        <f>SUM(DatosGenerales!C286:C288)</f>
        <v>6</v>
      </c>
      <c r="BQ7" s="126">
        <f>SUM(DatosGenerales!C345:C355)</f>
        <v>10</v>
      </c>
      <c r="BR7" s="126">
        <f>SUM(DatosGenerales!C290:C292)</f>
        <v>111</v>
      </c>
      <c r="BS7" s="129">
        <f>SUM(DatosGenerales!C283:C285)</f>
        <v>2082</v>
      </c>
      <c r="BT7" s="129">
        <f>SUM(DatosGenerales!C293)</f>
        <v>0</v>
      </c>
      <c r="BU7" s="129">
        <f>SUM(DatosGenerales!C365:C377)</f>
        <v>629</v>
      </c>
      <c r="BY7" s="127">
        <f>DatosGenerales!C246</f>
        <v>8</v>
      </c>
      <c r="BZ7" s="126">
        <f>DatosGenerales!C247</f>
        <v>8</v>
      </c>
      <c r="CA7" s="129">
        <f>DatosGenerales!C248</f>
        <v>70</v>
      </c>
      <c r="CF7" s="127">
        <f>DatosDiscapacidad!C5</f>
        <v>189</v>
      </c>
      <c r="CG7" s="129">
        <f>DatosDiscapacidad!C11</f>
        <v>287</v>
      </c>
      <c r="CM7" s="127">
        <f>DatosGenerales!C40</f>
        <v>8519</v>
      </c>
      <c r="CN7" s="129">
        <f>DatosGenerales!C41</f>
        <v>4676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1666</v>
      </c>
      <c r="BL53" s="137">
        <f>SUM(DatosGenerales!C311,DatosGenerales!C300,DatosGenerales!C309)</f>
        <v>2094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61</v>
      </c>
      <c r="BL66" s="137">
        <f>SUM(DatosGenerales!C299:C300)</f>
        <v>2104</v>
      </c>
      <c r="BM66" s="137">
        <f>SUM(DatosGenerales!C308:C309)</f>
        <v>1595</v>
      </c>
      <c r="BN66" s="137"/>
      <c r="BO66" s="124"/>
      <c r="BP66" s="124"/>
      <c r="BQ66" s="124"/>
      <c r="BR66" s="124"/>
      <c r="BS66" s="124"/>
    </row>
  </sheetData>
  <sheetProtection algorithmName="SHA-512" hashValue="ZtgGkUL6XSSYPWTAKivssgR6WAimAjE2OW63iV5b7ei69Eib2U/jLS8NYfxMJ8hYWEZydoRYmWp7RtodRkrIOw==" saltValue="tMq/xC2bbKGp3Py/DOhhr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68565-257A-4965-A669-FEA3C8369294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ofgXtnpJiwyiZWgkyPhi1Lx2Cms2Fk/+P8qKi+jLJ8xRjGpte1IM5IHzEZrHqtJApGBMdWdUjoK8Z/lNJxfgxQ==" saltValue="1pP5HZ8tMj76LOjZQ/QpQ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6668C-80D5-4E0E-8B8A-2DDC7EF81D98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25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288</v>
      </c>
    </row>
    <row r="8" spans="1:50" s="124" customFormat="1" ht="14.85" customHeight="1" x14ac:dyDescent="0.25">
      <c r="C8" s="214"/>
      <c r="D8" s="126">
        <f>DatosMenores!C56</f>
        <v>1951</v>
      </c>
      <c r="E8" s="126">
        <f>DatosMenores!C57</f>
        <v>451</v>
      </c>
      <c r="F8" s="126">
        <f>DatosMenores!C58</f>
        <v>229</v>
      </c>
      <c r="G8" s="126">
        <f>DatosMenores!C59</f>
        <v>1080</v>
      </c>
      <c r="H8" s="125">
        <f>DatosMenores!C60</f>
        <v>191</v>
      </c>
      <c r="I8" s="108"/>
      <c r="L8" s="125">
        <f>DatosMenores!C48</f>
        <v>90</v>
      </c>
      <c r="M8" s="126">
        <f>DatosMenores!C49</f>
        <v>145</v>
      </c>
      <c r="N8" s="126">
        <f>DatosMenores!C50</f>
        <v>607</v>
      </c>
      <c r="O8" s="126">
        <f>DatosMenores!C51</f>
        <v>0</v>
      </c>
      <c r="P8" s="125">
        <f>DatosMenores!C52</f>
        <v>0</v>
      </c>
      <c r="S8" s="125">
        <f>DatosMenores!C28</f>
        <v>984</v>
      </c>
      <c r="T8" s="126">
        <f>SUM(DatosMenores!C29:C32)</f>
        <v>230</v>
      </c>
      <c r="U8" s="126">
        <f>DatosMenores!C33</f>
        <v>1</v>
      </c>
      <c r="V8" s="126">
        <f>DatosMenores!C34</f>
        <v>479</v>
      </c>
      <c r="W8" s="126">
        <f>DatosMenores!C35</f>
        <v>106</v>
      </c>
      <c r="X8" s="126">
        <f>DatosMenores!C36</f>
        <v>1</v>
      </c>
      <c r="Y8" s="126">
        <f>DatosMenores!C38</f>
        <v>33</v>
      </c>
      <c r="Z8" s="126">
        <f>DatosMenores!C37</f>
        <v>7</v>
      </c>
      <c r="AA8" s="125">
        <f>DatosMenores!C39</f>
        <v>309</v>
      </c>
      <c r="AC8" s="110"/>
      <c r="AE8" s="127">
        <f>DatosMenores!C5</f>
        <v>9</v>
      </c>
      <c r="AF8" s="126">
        <f>DatosMenores!C6</f>
        <v>110</v>
      </c>
      <c r="AG8" s="126">
        <f>DatosMenores!C7</f>
        <v>58</v>
      </c>
      <c r="AH8" s="126">
        <f>DatosMenores!C8</f>
        <v>71</v>
      </c>
      <c r="AI8" s="126">
        <f>DatosMenores!C9</f>
        <v>141</v>
      </c>
      <c r="AJ8" s="125">
        <f>DatosMenores!C10</f>
        <v>103</v>
      </c>
      <c r="AK8" s="126">
        <f>DatosMenores!C11</f>
        <v>95</v>
      </c>
      <c r="AL8" s="126">
        <f>DatosMenores!C12</f>
        <v>42</v>
      </c>
      <c r="AM8" s="125">
        <f>DatosMenores!C13</f>
        <v>50</v>
      </c>
      <c r="AN8" s="110"/>
      <c r="AP8" s="127">
        <f>DatosMenores!C69</f>
        <v>288</v>
      </c>
      <c r="AQ8" s="127">
        <f>DatosMenores!C70</f>
        <v>367</v>
      </c>
      <c r="AR8" s="126">
        <f>DatosMenores!C71</f>
        <v>949</v>
      </c>
      <c r="AS8" s="126">
        <f>DatosMenores!C74</f>
        <v>2</v>
      </c>
      <c r="AT8" s="126">
        <f>DatosMenores!C75</f>
        <v>123</v>
      </c>
      <c r="AU8" s="125">
        <f>DatosMenores!C76</f>
        <v>17</v>
      </c>
      <c r="AW8" s="148" t="s">
        <v>1663</v>
      </c>
      <c r="AX8" s="149">
        <f>DatosMenores!C70</f>
        <v>367</v>
      </c>
    </row>
    <row r="9" spans="1:50" ht="14.85" customHeight="1" x14ac:dyDescent="0.25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949</v>
      </c>
    </row>
    <row r="10" spans="1:50" ht="29.85" customHeight="1" x14ac:dyDescent="0.25">
      <c r="C10" s="214"/>
      <c r="D10" s="125">
        <f>DatosMenores!C61</f>
        <v>1355</v>
      </c>
      <c r="E10" s="126">
        <f>DatosMenores!C62</f>
        <v>130</v>
      </c>
      <c r="F10" s="129">
        <f>DatosMenores!C63</f>
        <v>147</v>
      </c>
      <c r="G10" s="129">
        <f>DatosMenores!C64</f>
        <v>569</v>
      </c>
      <c r="H10" s="129">
        <f>DatosMenores!C65</f>
        <v>509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12</v>
      </c>
      <c r="AF11" s="126">
        <f>DatosMenores!C15</f>
        <v>10</v>
      </c>
      <c r="AG11" s="126">
        <f>DatosMenores!C16</f>
        <v>72</v>
      </c>
      <c r="AH11" s="126">
        <f>DatosMenores!C17</f>
        <v>195</v>
      </c>
      <c r="AI11" s="126">
        <f>DatosMenores!C18</f>
        <v>39</v>
      </c>
      <c r="AJ11" s="126">
        <f>DatosMenores!C20</f>
        <v>58</v>
      </c>
      <c r="AK11" s="126">
        <f>DatosMenores!C21</f>
        <v>1</v>
      </c>
      <c r="AL11" s="125">
        <f>DatosMenores!C19</f>
        <v>425</v>
      </c>
      <c r="AP11" s="127">
        <f>DatosMenores!C78</f>
        <v>1</v>
      </c>
      <c r="AQ11" s="126">
        <f>DatosMenores!C77</f>
        <v>45</v>
      </c>
      <c r="AR11" s="126">
        <f>DatosMenores!C79</f>
        <v>1</v>
      </c>
      <c r="AS11" s="127">
        <f>DatosMenores!C72</f>
        <v>0</v>
      </c>
      <c r="AT11" s="125">
        <f>DatosMenores!C73</f>
        <v>57</v>
      </c>
      <c r="AW11" s="148" t="s">
        <v>1804</v>
      </c>
      <c r="AX11" s="149">
        <f>DatosMenores!C73</f>
        <v>57</v>
      </c>
    </row>
    <row r="12" spans="1:50" ht="12.75" customHeight="1" x14ac:dyDescent="0.25">
      <c r="AW12" s="148" t="s">
        <v>1665</v>
      </c>
      <c r="AX12" s="149">
        <f>DatosMenores!C74</f>
        <v>2</v>
      </c>
    </row>
    <row r="13" spans="1:50" ht="12.75" customHeight="1" x14ac:dyDescent="0.25">
      <c r="AW13" s="148" t="s">
        <v>1016</v>
      </c>
      <c r="AX13" s="149">
        <f>DatosMenores!C75</f>
        <v>123</v>
      </c>
    </row>
    <row r="14" spans="1:50" ht="12.75" customHeight="1" x14ac:dyDescent="0.25">
      <c r="AW14" s="148" t="s">
        <v>1666</v>
      </c>
      <c r="AX14" s="149">
        <f>DatosMenores!C76</f>
        <v>17</v>
      </c>
    </row>
    <row r="15" spans="1:50" ht="12.75" customHeight="1" x14ac:dyDescent="0.25">
      <c r="AW15" s="148" t="s">
        <v>1667</v>
      </c>
      <c r="AX15" s="149">
        <f>DatosMenores!C77</f>
        <v>45</v>
      </c>
    </row>
    <row r="16" spans="1:50" ht="12.75" customHeight="1" x14ac:dyDescent="0.25">
      <c r="AW16" s="148" t="s">
        <v>260</v>
      </c>
      <c r="AX16" s="149">
        <f>DatosMenores!C78</f>
        <v>1</v>
      </c>
    </row>
    <row r="17" spans="49:50" ht="12.75" customHeight="1" x14ac:dyDescent="0.25">
      <c r="AW17" s="148" t="s">
        <v>1668</v>
      </c>
      <c r="AX17" s="149">
        <f>DatosMenores!C79</f>
        <v>1</v>
      </c>
    </row>
  </sheetData>
  <sheetProtection algorithmName="SHA-512" hashValue="/VywaKMgg5SNnb4jA/gF2ejmnzQU3XH1jLIXWDl2SGls6K/yp7o3CbFILyIUiL2bl5ZYAejG6ATNKwHmXsLW5g==" saltValue="6ct01G7xnq1oIGOXy39Zr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89E3-ACBA-4288-B22A-F683452D38CC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138</v>
      </c>
      <c r="F4" s="162" t="s">
        <v>1812</v>
      </c>
      <c r="G4" s="164">
        <f>DatosViolenciaDoméstica!E67</f>
        <v>88</v>
      </c>
      <c r="H4" s="165"/>
    </row>
    <row r="5" spans="1:30" x14ac:dyDescent="0.2">
      <c r="C5" s="162" t="s">
        <v>8</v>
      </c>
      <c r="D5" s="163">
        <f>DatosViolenciaDoméstica!C6</f>
        <v>764</v>
      </c>
      <c r="F5" s="162" t="s">
        <v>1813</v>
      </c>
      <c r="G5" s="166">
        <f>DatosViolenciaDoméstica!F67</f>
        <v>225</v>
      </c>
      <c r="H5" s="165"/>
    </row>
    <row r="6" spans="1:30" x14ac:dyDescent="0.2">
      <c r="C6" s="162" t="s">
        <v>1814</v>
      </c>
      <c r="D6" s="163">
        <f>DatosViolenciaDoméstica!C7</f>
        <v>164</v>
      </c>
    </row>
    <row r="7" spans="1:30" x14ac:dyDescent="0.2">
      <c r="C7" s="162" t="s">
        <v>55</v>
      </c>
      <c r="D7" s="163">
        <f>DatosViolenciaDoméstica!C8</f>
        <v>1</v>
      </c>
    </row>
    <row r="8" spans="1:30" x14ac:dyDescent="0.2">
      <c r="C8" s="162" t="s">
        <v>1815</v>
      </c>
      <c r="D8" s="163">
        <f>DatosViolenciaDoméstica!C9</f>
        <v>4</v>
      </c>
    </row>
    <row r="9" spans="1:30" x14ac:dyDescent="0.2">
      <c r="C9" s="162" t="s">
        <v>1816</v>
      </c>
      <c r="D9" s="167">
        <f>SUM(DatosViolenciaDoméstica!C10:C11)</f>
        <v>1</v>
      </c>
    </row>
    <row r="21" spans="6:32" x14ac:dyDescent="0.2">
      <c r="F21" s="168"/>
      <c r="G21" s="168"/>
    </row>
    <row r="22" spans="6:32" s="168" customFormat="1" ht="12.75" customHeight="1" x14ac:dyDescent="0.2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XVu5TVrgxitanR7akQcuz9V38OFYfiP8aaAQdq5k7VSucROATCCUVBlnJ8QDaOSSLfWO9BHrTo9Rjnqfm8KEJA==" saltValue="Rl1B3nvIGY3VRmY9laj5S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10A3-DAC8-4D9E-B619-FA94C0909B9B}">
  <dimension ref="A3:E377"/>
  <sheetViews>
    <sheetView showGridLines="0" showRowColHeaders="0" workbookViewId="0">
      <selection activeCell="B2" sqref="B2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83" t="s">
        <v>13</v>
      </c>
      <c r="B7" s="13" t="s">
        <v>14</v>
      </c>
      <c r="C7" s="14">
        <v>30989</v>
      </c>
      <c r="D7" s="14">
        <v>29803</v>
      </c>
      <c r="E7" s="15">
        <v>3.9794651545146498E-2</v>
      </c>
    </row>
    <row r="8" spans="1:5" x14ac:dyDescent="0.25">
      <c r="A8" s="185"/>
      <c r="B8" s="13" t="s">
        <v>15</v>
      </c>
      <c r="C8" s="14">
        <v>45218</v>
      </c>
      <c r="D8" s="14">
        <v>41786</v>
      </c>
      <c r="E8" s="15">
        <v>8.2132771741731697E-2</v>
      </c>
    </row>
    <row r="9" spans="1:5" x14ac:dyDescent="0.25">
      <c r="A9" s="185"/>
      <c r="B9" s="13" t="s">
        <v>16</v>
      </c>
      <c r="C9" s="14">
        <v>43857</v>
      </c>
      <c r="D9" s="14">
        <v>40443</v>
      </c>
      <c r="E9" s="15">
        <v>8.4415102737185693E-2</v>
      </c>
    </row>
    <row r="10" spans="1:5" x14ac:dyDescent="0.25">
      <c r="A10" s="185"/>
      <c r="B10" s="13" t="s">
        <v>17</v>
      </c>
      <c r="C10" s="14">
        <v>395</v>
      </c>
      <c r="D10" s="14">
        <v>354</v>
      </c>
      <c r="E10" s="15">
        <v>0.115819209039548</v>
      </c>
    </row>
    <row r="11" spans="1:5" x14ac:dyDescent="0.25">
      <c r="A11" s="184"/>
      <c r="B11" s="13" t="s">
        <v>18</v>
      </c>
      <c r="C11" s="14">
        <v>28084</v>
      </c>
      <c r="D11" s="14">
        <v>25607</v>
      </c>
      <c r="E11" s="15">
        <v>9.6731362518061498E-2</v>
      </c>
    </row>
    <row r="12" spans="1:5" x14ac:dyDescent="0.25">
      <c r="A12" s="183" t="s">
        <v>19</v>
      </c>
      <c r="B12" s="13" t="s">
        <v>20</v>
      </c>
      <c r="C12" s="14">
        <v>6561</v>
      </c>
      <c r="D12" s="14">
        <v>6053</v>
      </c>
      <c r="E12" s="15">
        <v>8.3925326284486998E-2</v>
      </c>
    </row>
    <row r="13" spans="1:5" x14ac:dyDescent="0.25">
      <c r="A13" s="185"/>
      <c r="B13" s="13" t="s">
        <v>21</v>
      </c>
      <c r="C13" s="14">
        <v>2762</v>
      </c>
      <c r="D13" s="14">
        <v>2660</v>
      </c>
      <c r="E13" s="15">
        <v>3.83458646616541E-2</v>
      </c>
    </row>
    <row r="14" spans="1:5" x14ac:dyDescent="0.25">
      <c r="A14" s="184"/>
      <c r="B14" s="13" t="s">
        <v>22</v>
      </c>
      <c r="C14" s="14">
        <v>27528</v>
      </c>
      <c r="D14" s="14">
        <v>25348</v>
      </c>
      <c r="E14" s="15">
        <v>8.6002840460785906E-2</v>
      </c>
    </row>
    <row r="15" spans="1:5" x14ac:dyDescent="0.25">
      <c r="A15" s="183" t="s">
        <v>23</v>
      </c>
      <c r="B15" s="13" t="s">
        <v>24</v>
      </c>
      <c r="C15" s="14">
        <v>1402</v>
      </c>
      <c r="D15" s="14">
        <v>1446</v>
      </c>
      <c r="E15" s="15">
        <v>-3.0428769017980601E-2</v>
      </c>
    </row>
    <row r="16" spans="1:5" x14ac:dyDescent="0.25">
      <c r="A16" s="185"/>
      <c r="B16" s="13" t="s">
        <v>25</v>
      </c>
      <c r="C16" s="14">
        <v>8393</v>
      </c>
      <c r="D16" s="14">
        <v>8545</v>
      </c>
      <c r="E16" s="15">
        <v>-1.77881802223523E-2</v>
      </c>
    </row>
    <row r="17" spans="1:5" x14ac:dyDescent="0.25">
      <c r="A17" s="185"/>
      <c r="B17" s="13" t="s">
        <v>26</v>
      </c>
      <c r="C17" s="14">
        <v>121</v>
      </c>
      <c r="D17" s="14">
        <v>98</v>
      </c>
      <c r="E17" s="15">
        <v>0.23469387755102</v>
      </c>
    </row>
    <row r="18" spans="1:5" x14ac:dyDescent="0.25">
      <c r="A18" s="185"/>
      <c r="B18" s="13" t="s">
        <v>27</v>
      </c>
      <c r="C18" s="14">
        <v>12</v>
      </c>
      <c r="D18" s="14">
        <v>20</v>
      </c>
      <c r="E18" s="15">
        <v>-0.4</v>
      </c>
    </row>
    <row r="19" spans="1:5" x14ac:dyDescent="0.25">
      <c r="A19" s="184"/>
      <c r="B19" s="13" t="s">
        <v>28</v>
      </c>
      <c r="C19" s="14">
        <v>619</v>
      </c>
      <c r="D19" s="14">
        <v>559</v>
      </c>
      <c r="E19" s="15">
        <v>0.107334525939177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8"/>
      <c r="E23" s="15">
        <v>0</v>
      </c>
    </row>
    <row r="24" spans="1:5" x14ac:dyDescent="0.25">
      <c r="A24" s="12" t="s">
        <v>31</v>
      </c>
      <c r="B24" s="17"/>
      <c r="C24" s="18"/>
      <c r="D24" s="18"/>
      <c r="E24" s="15">
        <v>0</v>
      </c>
    </row>
    <row r="25" spans="1:5" x14ac:dyDescent="0.25">
      <c r="A25" s="12" t="s">
        <v>32</v>
      </c>
      <c r="B25" s="17"/>
      <c r="C25" s="14">
        <v>584</v>
      </c>
      <c r="D25" s="14">
        <v>404</v>
      </c>
      <c r="E25" s="15">
        <v>0.445544554455445</v>
      </c>
    </row>
    <row r="26" spans="1:5" x14ac:dyDescent="0.25">
      <c r="A26" s="12" t="s">
        <v>33</v>
      </c>
      <c r="B26" s="17"/>
      <c r="C26" s="14">
        <v>675</v>
      </c>
      <c r="D26" s="14">
        <v>444</v>
      </c>
      <c r="E26" s="15">
        <v>0.52027027027026995</v>
      </c>
    </row>
    <row r="27" spans="1:5" x14ac:dyDescent="0.25">
      <c r="A27" s="12" t="s">
        <v>34</v>
      </c>
      <c r="B27" s="17"/>
      <c r="C27" s="14">
        <v>26</v>
      </c>
      <c r="D27" s="14">
        <v>14</v>
      </c>
      <c r="E27" s="15">
        <v>0.85714285714285698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11497</v>
      </c>
      <c r="D31" s="14">
        <v>10044</v>
      </c>
      <c r="E31" s="15">
        <v>0.144663480684986</v>
      </c>
    </row>
    <row r="32" spans="1:5" x14ac:dyDescent="0.25">
      <c r="A32" s="183" t="s">
        <v>37</v>
      </c>
      <c r="B32" s="13" t="s">
        <v>38</v>
      </c>
      <c r="C32" s="14">
        <v>1262</v>
      </c>
      <c r="D32" s="14">
        <v>1031</v>
      </c>
      <c r="E32" s="15">
        <v>0.224054316197866</v>
      </c>
    </row>
    <row r="33" spans="1:5" x14ac:dyDescent="0.25">
      <c r="A33" s="185"/>
      <c r="B33" s="13" t="s">
        <v>39</v>
      </c>
      <c r="C33" s="14">
        <v>797</v>
      </c>
      <c r="D33" s="14">
        <v>686</v>
      </c>
      <c r="E33" s="15">
        <v>0.161807580174927</v>
      </c>
    </row>
    <row r="34" spans="1:5" x14ac:dyDescent="0.25">
      <c r="A34" s="185"/>
      <c r="B34" s="13" t="s">
        <v>40</v>
      </c>
      <c r="C34" s="18"/>
      <c r="D34" s="18"/>
      <c r="E34" s="15">
        <v>0</v>
      </c>
    </row>
    <row r="35" spans="1:5" x14ac:dyDescent="0.25">
      <c r="A35" s="185"/>
      <c r="B35" s="13" t="s">
        <v>41</v>
      </c>
      <c r="C35" s="14">
        <v>305</v>
      </c>
      <c r="D35" s="14">
        <v>281</v>
      </c>
      <c r="E35" s="15">
        <v>8.5409252669039107E-2</v>
      </c>
    </row>
    <row r="36" spans="1:5" x14ac:dyDescent="0.25">
      <c r="A36" s="184"/>
      <c r="B36" s="13" t="s">
        <v>42</v>
      </c>
      <c r="C36" s="14">
        <v>8377</v>
      </c>
      <c r="D36" s="14">
        <v>7370</v>
      </c>
      <c r="E36" s="15">
        <v>0.13663500678425999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8519</v>
      </c>
      <c r="D40" s="14">
        <v>8026</v>
      </c>
      <c r="E40" s="15">
        <v>6.1425367555444803E-2</v>
      </c>
    </row>
    <row r="41" spans="1:5" x14ac:dyDescent="0.25">
      <c r="A41" s="12" t="s">
        <v>45</v>
      </c>
      <c r="B41" s="17"/>
      <c r="C41" s="14">
        <v>4676</v>
      </c>
      <c r="D41" s="14">
        <v>4582</v>
      </c>
      <c r="E41" s="15">
        <v>2.05150589262331E-2</v>
      </c>
    </row>
    <row r="42" spans="1:5" x14ac:dyDescent="0.25">
      <c r="A42" s="16"/>
    </row>
    <row r="43" spans="1:5" x14ac:dyDescent="0.25">
      <c r="A43" s="186" t="s">
        <v>46</v>
      </c>
      <c r="B43" s="186"/>
      <c r="C43" s="186"/>
      <c r="D43" s="186"/>
      <c r="E43" s="186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83" t="s">
        <v>47</v>
      </c>
      <c r="B45" s="13" t="s">
        <v>14</v>
      </c>
      <c r="C45" s="14">
        <v>7259</v>
      </c>
      <c r="D45" s="14">
        <v>6950</v>
      </c>
      <c r="E45" s="15">
        <v>4.4460431654676301E-2</v>
      </c>
    </row>
    <row r="46" spans="1:5" x14ac:dyDescent="0.25">
      <c r="A46" s="185"/>
      <c r="B46" s="13" t="s">
        <v>48</v>
      </c>
      <c r="C46" s="14">
        <v>152</v>
      </c>
      <c r="D46" s="14">
        <v>150</v>
      </c>
      <c r="E46" s="15">
        <v>1.3333333333333299E-2</v>
      </c>
    </row>
    <row r="47" spans="1:5" x14ac:dyDescent="0.25">
      <c r="A47" s="185"/>
      <c r="B47" s="13" t="s">
        <v>49</v>
      </c>
      <c r="C47" s="14">
        <v>8393</v>
      </c>
      <c r="D47" s="14">
        <v>8545</v>
      </c>
      <c r="E47" s="15">
        <v>-1.77881802223523E-2</v>
      </c>
    </row>
    <row r="48" spans="1:5" x14ac:dyDescent="0.25">
      <c r="A48" s="184"/>
      <c r="B48" s="13" t="s">
        <v>18</v>
      </c>
      <c r="C48" s="14">
        <v>6473</v>
      </c>
      <c r="D48" s="14">
        <v>6261</v>
      </c>
      <c r="E48" s="15">
        <v>3.3860405685992703E-2</v>
      </c>
    </row>
    <row r="49" spans="1:5" x14ac:dyDescent="0.25">
      <c r="A49" s="183" t="s">
        <v>50</v>
      </c>
      <c r="B49" s="13" t="s">
        <v>51</v>
      </c>
      <c r="C49" s="14">
        <v>6338</v>
      </c>
      <c r="D49" s="14">
        <v>6475</v>
      </c>
      <c r="E49" s="15">
        <v>-2.1158301158301199E-2</v>
      </c>
    </row>
    <row r="50" spans="1:5" x14ac:dyDescent="0.25">
      <c r="A50" s="185"/>
      <c r="B50" s="13" t="s">
        <v>52</v>
      </c>
      <c r="C50" s="14">
        <v>456</v>
      </c>
      <c r="D50" s="14">
        <v>350</v>
      </c>
      <c r="E50" s="15">
        <v>0.30285714285714299</v>
      </c>
    </row>
    <row r="51" spans="1:5" x14ac:dyDescent="0.25">
      <c r="A51" s="185"/>
      <c r="B51" s="13" t="s">
        <v>53</v>
      </c>
      <c r="C51" s="14">
        <v>1008</v>
      </c>
      <c r="D51" s="14">
        <v>1118</v>
      </c>
      <c r="E51" s="15">
        <v>-9.8389982110912294E-2</v>
      </c>
    </row>
    <row r="52" spans="1:5" x14ac:dyDescent="0.25">
      <c r="A52" s="184"/>
      <c r="B52" s="13" t="s">
        <v>54</v>
      </c>
      <c r="C52" s="14">
        <v>163</v>
      </c>
      <c r="D52" s="14">
        <v>169</v>
      </c>
      <c r="E52" s="15">
        <v>-3.5502958579881699E-2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83" t="s">
        <v>56</v>
      </c>
      <c r="B56" s="13" t="s">
        <v>49</v>
      </c>
      <c r="C56" s="14">
        <v>160</v>
      </c>
      <c r="D56" s="14">
        <v>133</v>
      </c>
      <c r="E56" s="15">
        <v>0.203007518796992</v>
      </c>
    </row>
    <row r="57" spans="1:5" x14ac:dyDescent="0.25">
      <c r="A57" s="185"/>
      <c r="B57" s="13" t="s">
        <v>48</v>
      </c>
      <c r="C57" s="18"/>
      <c r="D57" s="14">
        <v>1</v>
      </c>
      <c r="E57" s="15">
        <v>0</v>
      </c>
    </row>
    <row r="58" spans="1:5" x14ac:dyDescent="0.25">
      <c r="A58" s="185"/>
      <c r="B58" s="13" t="s">
        <v>14</v>
      </c>
      <c r="C58" s="14">
        <v>188</v>
      </c>
      <c r="D58" s="14">
        <v>183</v>
      </c>
      <c r="E58" s="15">
        <v>2.7322404371584699E-2</v>
      </c>
    </row>
    <row r="59" spans="1:5" x14ac:dyDescent="0.25">
      <c r="A59" s="185"/>
      <c r="B59" s="13" t="s">
        <v>18</v>
      </c>
      <c r="C59" s="14">
        <v>175</v>
      </c>
      <c r="D59" s="14">
        <v>160</v>
      </c>
      <c r="E59" s="15">
        <v>9.375E-2</v>
      </c>
    </row>
    <row r="60" spans="1:5" x14ac:dyDescent="0.25">
      <c r="A60" s="185"/>
      <c r="B60" s="13" t="s">
        <v>57</v>
      </c>
      <c r="C60" s="14">
        <v>75</v>
      </c>
      <c r="D60" s="14">
        <v>68</v>
      </c>
      <c r="E60" s="15">
        <v>0.10294117647058799</v>
      </c>
    </row>
    <row r="61" spans="1:5" x14ac:dyDescent="0.25">
      <c r="A61" s="184"/>
      <c r="B61" s="13" t="s">
        <v>58</v>
      </c>
      <c r="C61" s="14">
        <v>1</v>
      </c>
      <c r="D61" s="14">
        <v>2</v>
      </c>
      <c r="E61" s="15">
        <v>-0.5</v>
      </c>
    </row>
    <row r="62" spans="1:5" x14ac:dyDescent="0.25">
      <c r="A62" s="183" t="s">
        <v>59</v>
      </c>
      <c r="B62" s="13" t="s">
        <v>60</v>
      </c>
      <c r="C62" s="14">
        <v>125</v>
      </c>
      <c r="D62" s="14">
        <v>124</v>
      </c>
      <c r="E62" s="15">
        <v>8.0645161290322596E-3</v>
      </c>
    </row>
    <row r="63" spans="1:5" x14ac:dyDescent="0.25">
      <c r="A63" s="185"/>
      <c r="B63" s="13" t="s">
        <v>53</v>
      </c>
      <c r="C63" s="14">
        <v>2</v>
      </c>
      <c r="D63" s="14">
        <v>17</v>
      </c>
      <c r="E63" s="15">
        <v>-0.88235294117647001</v>
      </c>
    </row>
    <row r="64" spans="1:5" x14ac:dyDescent="0.25">
      <c r="A64" s="184"/>
      <c r="B64" s="13" t="s">
        <v>61</v>
      </c>
      <c r="C64" s="14">
        <v>23</v>
      </c>
      <c r="D64" s="14">
        <v>9</v>
      </c>
      <c r="E64" s="15">
        <v>1.55555555555556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8"/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4">
        <v>1</v>
      </c>
      <c r="D70" s="18"/>
      <c r="E70" s="15">
        <v>0</v>
      </c>
    </row>
    <row r="71" spans="1:5" x14ac:dyDescent="0.25">
      <c r="A71" s="12" t="s">
        <v>33</v>
      </c>
      <c r="B71" s="17"/>
      <c r="C71" s="14">
        <v>1</v>
      </c>
      <c r="D71" s="18"/>
      <c r="E71" s="15">
        <v>0</v>
      </c>
    </row>
    <row r="72" spans="1:5" x14ac:dyDescent="0.25">
      <c r="A72" s="12" t="s">
        <v>34</v>
      </c>
      <c r="B72" s="17"/>
      <c r="C72" s="18"/>
      <c r="D72" s="18"/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7"/>
      <c r="B76" s="13" t="s">
        <v>44</v>
      </c>
      <c r="C76" s="14">
        <v>18</v>
      </c>
      <c r="D76" s="14">
        <v>28</v>
      </c>
      <c r="E76" s="15">
        <v>-0.35714285714285698</v>
      </c>
    </row>
    <row r="77" spans="1:5" x14ac:dyDescent="0.25">
      <c r="A77" s="188"/>
      <c r="B77" s="13" t="s">
        <v>53</v>
      </c>
      <c r="C77" s="18"/>
      <c r="D77" s="14">
        <v>1</v>
      </c>
      <c r="E77" s="15">
        <v>0</v>
      </c>
    </row>
    <row r="78" spans="1:5" x14ac:dyDescent="0.25">
      <c r="A78" s="188"/>
      <c r="B78" s="13" t="s">
        <v>60</v>
      </c>
      <c r="C78" s="14">
        <v>19</v>
      </c>
      <c r="D78" s="14">
        <v>20</v>
      </c>
      <c r="E78" s="15">
        <v>-0.05</v>
      </c>
    </row>
    <row r="79" spans="1:5" x14ac:dyDescent="0.25">
      <c r="A79" s="188"/>
      <c r="B79" s="13" t="s">
        <v>64</v>
      </c>
      <c r="C79" s="14">
        <v>21</v>
      </c>
      <c r="D79" s="14">
        <v>22</v>
      </c>
      <c r="E79" s="15">
        <v>-4.5454545454545497E-2</v>
      </c>
    </row>
    <row r="80" spans="1:5" x14ac:dyDescent="0.25">
      <c r="A80" s="189"/>
      <c r="B80" s="13" t="s">
        <v>65</v>
      </c>
      <c r="C80" s="18"/>
      <c r="D80" s="14">
        <v>5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83" t="s">
        <v>67</v>
      </c>
      <c r="B84" s="13" t="s">
        <v>68</v>
      </c>
      <c r="C84" s="14">
        <v>4676</v>
      </c>
      <c r="D84" s="14">
        <v>4582</v>
      </c>
      <c r="E84" s="15">
        <v>2.05150589262331E-2</v>
      </c>
    </row>
    <row r="85" spans="1:5" x14ac:dyDescent="0.25">
      <c r="A85" s="184"/>
      <c r="B85" s="13" t="s">
        <v>69</v>
      </c>
      <c r="C85" s="14">
        <v>118</v>
      </c>
      <c r="D85" s="14">
        <v>129</v>
      </c>
      <c r="E85" s="15">
        <v>-8.5271317829457405E-2</v>
      </c>
    </row>
    <row r="86" spans="1:5" x14ac:dyDescent="0.25">
      <c r="A86" s="183" t="s">
        <v>70</v>
      </c>
      <c r="B86" s="13" t="s">
        <v>68</v>
      </c>
      <c r="C86" s="14">
        <v>7934</v>
      </c>
      <c r="D86" s="14">
        <v>8533</v>
      </c>
      <c r="E86" s="15">
        <v>-7.0198054611508298E-2</v>
      </c>
    </row>
    <row r="87" spans="1:5" x14ac:dyDescent="0.25">
      <c r="A87" s="184"/>
      <c r="B87" s="13" t="s">
        <v>69</v>
      </c>
      <c r="C87" s="14">
        <v>4528</v>
      </c>
      <c r="D87" s="14">
        <v>4502</v>
      </c>
      <c r="E87" s="15">
        <v>5.7752110173256302E-3</v>
      </c>
    </row>
    <row r="88" spans="1:5" x14ac:dyDescent="0.25">
      <c r="A88" s="183" t="s">
        <v>71</v>
      </c>
      <c r="B88" s="13" t="s">
        <v>68</v>
      </c>
      <c r="C88" s="14">
        <v>654</v>
      </c>
      <c r="D88" s="14">
        <v>573</v>
      </c>
      <c r="E88" s="15">
        <v>0.14136125654450299</v>
      </c>
    </row>
    <row r="89" spans="1:5" x14ac:dyDescent="0.25">
      <c r="A89" s="184"/>
      <c r="B89" s="13" t="s">
        <v>69</v>
      </c>
      <c r="C89" s="14">
        <v>241</v>
      </c>
      <c r="D89" s="14">
        <v>253</v>
      </c>
      <c r="E89" s="15">
        <v>-4.7430830039525702E-2</v>
      </c>
    </row>
    <row r="90" spans="1:5" x14ac:dyDescent="0.25">
      <c r="A90" s="183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184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186" t="s">
        <v>73</v>
      </c>
      <c r="B93" s="186"/>
      <c r="C93" s="186"/>
      <c r="D93" s="186"/>
      <c r="E93" s="186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6306</v>
      </c>
      <c r="D95" s="14">
        <v>5626</v>
      </c>
      <c r="E95" s="15">
        <v>0.120867401350871</v>
      </c>
    </row>
    <row r="96" spans="1:5" x14ac:dyDescent="0.25">
      <c r="A96" s="12" t="s">
        <v>74</v>
      </c>
      <c r="B96" s="17"/>
      <c r="C96" s="18"/>
      <c r="D96" s="18"/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2452</v>
      </c>
      <c r="D100" s="14">
        <v>2228</v>
      </c>
      <c r="E100" s="15">
        <v>0.10053859964093299</v>
      </c>
    </row>
    <row r="101" spans="1:5" x14ac:dyDescent="0.25">
      <c r="A101" s="12" t="s">
        <v>77</v>
      </c>
      <c r="B101" s="17"/>
      <c r="C101" s="14">
        <v>1571</v>
      </c>
      <c r="D101" s="14">
        <v>1651</v>
      </c>
      <c r="E101" s="15">
        <v>-4.8455481526347703E-2</v>
      </c>
    </row>
    <row r="102" spans="1:5" x14ac:dyDescent="0.25">
      <c r="A102" s="12" t="s">
        <v>74</v>
      </c>
      <c r="B102" s="17"/>
      <c r="C102" s="14">
        <v>71</v>
      </c>
      <c r="D102" s="14">
        <v>43</v>
      </c>
      <c r="E102" s="15">
        <v>0.65116279069767402</v>
      </c>
    </row>
    <row r="103" spans="1:5" x14ac:dyDescent="0.25">
      <c r="A103" s="16"/>
    </row>
    <row r="104" spans="1:5" x14ac:dyDescent="0.25">
      <c r="A104" s="186" t="s">
        <v>78</v>
      </c>
      <c r="B104" s="186"/>
      <c r="C104" s="186"/>
      <c r="D104" s="186"/>
      <c r="E104" s="186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83" t="s">
        <v>76</v>
      </c>
      <c r="B106" s="13" t="s">
        <v>79</v>
      </c>
      <c r="C106" s="14">
        <v>3656</v>
      </c>
      <c r="D106" s="14">
        <v>4099</v>
      </c>
      <c r="E106" s="15">
        <v>-0.108075140278117</v>
      </c>
    </row>
    <row r="107" spans="1:5" x14ac:dyDescent="0.25">
      <c r="A107" s="185"/>
      <c r="B107" s="13" t="s">
        <v>80</v>
      </c>
      <c r="C107" s="14">
        <v>572</v>
      </c>
      <c r="D107" s="14">
        <v>503</v>
      </c>
      <c r="E107" s="15">
        <v>0.13717693836978101</v>
      </c>
    </row>
    <row r="108" spans="1:5" x14ac:dyDescent="0.25">
      <c r="A108" s="184"/>
      <c r="B108" s="13" t="s">
        <v>81</v>
      </c>
      <c r="C108" s="14">
        <v>1247</v>
      </c>
      <c r="D108" s="14">
        <v>1328</v>
      </c>
      <c r="E108" s="15">
        <v>-6.0993975903614502E-2</v>
      </c>
    </row>
    <row r="109" spans="1:5" x14ac:dyDescent="0.25">
      <c r="A109" s="183" t="s">
        <v>77</v>
      </c>
      <c r="B109" s="13" t="s">
        <v>82</v>
      </c>
      <c r="C109" s="14">
        <v>373</v>
      </c>
      <c r="D109" s="14">
        <v>518</v>
      </c>
      <c r="E109" s="15">
        <v>-0.27992277992277997</v>
      </c>
    </row>
    <row r="110" spans="1:5" x14ac:dyDescent="0.25">
      <c r="A110" s="184"/>
      <c r="B110" s="13" t="s">
        <v>81</v>
      </c>
      <c r="C110" s="14">
        <v>1894</v>
      </c>
      <c r="D110" s="14">
        <v>1906</v>
      </c>
      <c r="E110" s="15">
        <v>-6.29590766002099E-3</v>
      </c>
    </row>
    <row r="111" spans="1:5" x14ac:dyDescent="0.25">
      <c r="A111" s="12" t="s">
        <v>74</v>
      </c>
      <c r="B111" s="17"/>
      <c r="C111" s="14">
        <v>171</v>
      </c>
      <c r="D111" s="14">
        <v>96</v>
      </c>
      <c r="E111" s="15">
        <v>0.78125</v>
      </c>
    </row>
    <row r="112" spans="1:5" x14ac:dyDescent="0.25">
      <c r="A112" s="16"/>
    </row>
    <row r="113" spans="1:5" x14ac:dyDescent="0.25">
      <c r="A113" s="186" t="s">
        <v>83</v>
      </c>
      <c r="B113" s="186"/>
      <c r="C113" s="186"/>
      <c r="D113" s="186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83" t="s">
        <v>76</v>
      </c>
      <c r="B115" s="13" t="s">
        <v>79</v>
      </c>
      <c r="C115" s="14">
        <v>255</v>
      </c>
      <c r="D115" s="14">
        <v>221</v>
      </c>
      <c r="E115" s="15">
        <v>0.15384615384615399</v>
      </c>
    </row>
    <row r="116" spans="1:5" x14ac:dyDescent="0.25">
      <c r="A116" s="185"/>
      <c r="B116" s="13" t="s">
        <v>80</v>
      </c>
      <c r="C116" s="14">
        <v>64</v>
      </c>
      <c r="D116" s="14">
        <v>50</v>
      </c>
      <c r="E116" s="15">
        <v>0.28000000000000003</v>
      </c>
    </row>
    <row r="117" spans="1:5" x14ac:dyDescent="0.25">
      <c r="A117" s="184"/>
      <c r="B117" s="13" t="s">
        <v>81</v>
      </c>
      <c r="C117" s="14">
        <v>185</v>
      </c>
      <c r="D117" s="14">
        <v>168</v>
      </c>
      <c r="E117" s="15">
        <v>0.101190476190476</v>
      </c>
    </row>
    <row r="118" spans="1:5" x14ac:dyDescent="0.25">
      <c r="A118" s="183" t="s">
        <v>77</v>
      </c>
      <c r="B118" s="13" t="s">
        <v>82</v>
      </c>
      <c r="C118" s="14">
        <v>22</v>
      </c>
      <c r="D118" s="14">
        <v>26</v>
      </c>
      <c r="E118" s="15">
        <v>-0.15384615384615399</v>
      </c>
    </row>
    <row r="119" spans="1:5" x14ac:dyDescent="0.25">
      <c r="A119" s="184"/>
      <c r="B119" s="13" t="s">
        <v>81</v>
      </c>
      <c r="C119" s="14">
        <v>88</v>
      </c>
      <c r="D119" s="14">
        <v>80</v>
      </c>
      <c r="E119" s="15">
        <v>0.1</v>
      </c>
    </row>
    <row r="120" spans="1:5" x14ac:dyDescent="0.25">
      <c r="A120" s="12" t="s">
        <v>74</v>
      </c>
      <c r="B120" s="17"/>
      <c r="C120" s="14">
        <v>36</v>
      </c>
      <c r="D120" s="14">
        <v>15</v>
      </c>
      <c r="E120" s="15">
        <v>1.4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83" t="s">
        <v>85</v>
      </c>
      <c r="B124" s="13" t="s">
        <v>86</v>
      </c>
      <c r="C124" s="18"/>
      <c r="D124" s="18"/>
      <c r="E124" s="15">
        <v>0</v>
      </c>
    </row>
    <row r="125" spans="1:5" x14ac:dyDescent="0.25">
      <c r="A125" s="184"/>
      <c r="B125" s="13" t="s">
        <v>87</v>
      </c>
      <c r="C125" s="18"/>
      <c r="D125" s="18"/>
      <c r="E125" s="15">
        <v>0</v>
      </c>
    </row>
    <row r="126" spans="1:5" x14ac:dyDescent="0.25">
      <c r="A126" s="183" t="s">
        <v>88</v>
      </c>
      <c r="B126" s="13" t="s">
        <v>86</v>
      </c>
      <c r="C126" s="14">
        <v>1298</v>
      </c>
      <c r="D126" s="14">
        <v>772</v>
      </c>
      <c r="E126" s="15">
        <v>0.681347150259067</v>
      </c>
    </row>
    <row r="127" spans="1:5" x14ac:dyDescent="0.25">
      <c r="A127" s="184"/>
      <c r="B127" s="13" t="s">
        <v>87</v>
      </c>
      <c r="C127" s="14">
        <v>3941</v>
      </c>
      <c r="D127" s="14">
        <v>2496</v>
      </c>
      <c r="E127" s="15">
        <v>0.57892628205128205</v>
      </c>
    </row>
    <row r="128" spans="1:5" x14ac:dyDescent="0.25">
      <c r="A128" s="183" t="s">
        <v>89</v>
      </c>
      <c r="B128" s="13" t="s">
        <v>86</v>
      </c>
      <c r="C128" s="14">
        <v>21570</v>
      </c>
      <c r="D128" s="14">
        <v>27119</v>
      </c>
      <c r="E128" s="15">
        <v>-0.20461668940595201</v>
      </c>
    </row>
    <row r="129" spans="1:5" x14ac:dyDescent="0.25">
      <c r="A129" s="184"/>
      <c r="B129" s="13" t="s">
        <v>87</v>
      </c>
      <c r="C129" s="14">
        <v>41942</v>
      </c>
      <c r="D129" s="14">
        <v>50564</v>
      </c>
      <c r="E129" s="15">
        <v>-0.17051657305592899</v>
      </c>
    </row>
    <row r="130" spans="1:5" x14ac:dyDescent="0.25">
      <c r="A130" s="183" t="s">
        <v>90</v>
      </c>
      <c r="B130" s="13" t="s">
        <v>86</v>
      </c>
      <c r="C130" s="14">
        <v>906</v>
      </c>
      <c r="D130" s="14">
        <v>1063</v>
      </c>
      <c r="E130" s="15">
        <v>-0.147695202257761</v>
      </c>
    </row>
    <row r="131" spans="1:5" x14ac:dyDescent="0.25">
      <c r="A131" s="184"/>
      <c r="B131" s="13" t="s">
        <v>87</v>
      </c>
      <c r="C131" s="14">
        <v>843</v>
      </c>
      <c r="D131" s="14">
        <v>805</v>
      </c>
      <c r="E131" s="15">
        <v>4.7204968944099403E-2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83" t="s">
        <v>92</v>
      </c>
      <c r="B135" s="13" t="s">
        <v>93</v>
      </c>
      <c r="C135" s="14">
        <v>600</v>
      </c>
      <c r="D135" s="14">
        <v>676</v>
      </c>
      <c r="E135" s="15">
        <v>-0.112426035502958</v>
      </c>
    </row>
    <row r="136" spans="1:5" x14ac:dyDescent="0.25">
      <c r="A136" s="184"/>
      <c r="B136" s="13" t="s">
        <v>94</v>
      </c>
      <c r="C136" s="14">
        <v>25</v>
      </c>
      <c r="D136" s="14">
        <v>46</v>
      </c>
      <c r="E136" s="15">
        <v>-0.45652173913043498</v>
      </c>
    </row>
    <row r="137" spans="1:5" x14ac:dyDescent="0.25">
      <c r="A137" s="183" t="s">
        <v>95</v>
      </c>
      <c r="B137" s="13" t="s">
        <v>93</v>
      </c>
      <c r="C137" s="14">
        <v>6</v>
      </c>
      <c r="D137" s="14">
        <v>10</v>
      </c>
      <c r="E137" s="15">
        <v>-0.4</v>
      </c>
    </row>
    <row r="138" spans="1:5" x14ac:dyDescent="0.25">
      <c r="A138" s="184"/>
      <c r="B138" s="13" t="s">
        <v>94</v>
      </c>
      <c r="C138" s="14">
        <v>5</v>
      </c>
      <c r="D138" s="14">
        <v>4</v>
      </c>
      <c r="E138" s="15">
        <v>0.25</v>
      </c>
    </row>
    <row r="139" spans="1:5" x14ac:dyDescent="0.25">
      <c r="A139" s="183" t="s">
        <v>96</v>
      </c>
      <c r="B139" s="13" t="s">
        <v>93</v>
      </c>
      <c r="C139" s="14">
        <v>93</v>
      </c>
      <c r="D139" s="14">
        <v>59</v>
      </c>
      <c r="E139" s="15">
        <v>0.57627118644067798</v>
      </c>
    </row>
    <row r="140" spans="1:5" x14ac:dyDescent="0.25">
      <c r="A140" s="184"/>
      <c r="B140" s="13" t="s">
        <v>97</v>
      </c>
      <c r="C140" s="14">
        <v>7</v>
      </c>
      <c r="D140" s="14">
        <v>4</v>
      </c>
      <c r="E140" s="15">
        <v>0.75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463</v>
      </c>
      <c r="D144" s="14">
        <v>558</v>
      </c>
      <c r="E144" s="15">
        <v>-0.170250896057348</v>
      </c>
    </row>
    <row r="145" spans="1:5" x14ac:dyDescent="0.25">
      <c r="A145" s="183" t="s">
        <v>100</v>
      </c>
      <c r="B145" s="13" t="s">
        <v>101</v>
      </c>
      <c r="C145" s="14">
        <v>11</v>
      </c>
      <c r="D145" s="14">
        <v>16</v>
      </c>
      <c r="E145" s="15">
        <v>-0.3125</v>
      </c>
    </row>
    <row r="146" spans="1:5" x14ac:dyDescent="0.25">
      <c r="A146" s="185"/>
      <c r="B146" s="13" t="s">
        <v>102</v>
      </c>
      <c r="C146" s="14">
        <v>242</v>
      </c>
      <c r="D146" s="14">
        <v>293</v>
      </c>
      <c r="E146" s="15">
        <v>-0.17406143344709901</v>
      </c>
    </row>
    <row r="147" spans="1:5" x14ac:dyDescent="0.25">
      <c r="A147" s="185"/>
      <c r="B147" s="13" t="s">
        <v>103</v>
      </c>
      <c r="C147" s="14">
        <v>17</v>
      </c>
      <c r="D147" s="14">
        <v>19</v>
      </c>
      <c r="E147" s="15">
        <v>-0.105263157894737</v>
      </c>
    </row>
    <row r="148" spans="1:5" x14ac:dyDescent="0.25">
      <c r="A148" s="185"/>
      <c r="B148" s="13" t="s">
        <v>104</v>
      </c>
      <c r="C148" s="14">
        <v>36</v>
      </c>
      <c r="D148" s="14">
        <v>51</v>
      </c>
      <c r="E148" s="15">
        <v>-0.29411764705882298</v>
      </c>
    </row>
    <row r="149" spans="1:5" x14ac:dyDescent="0.25">
      <c r="A149" s="185"/>
      <c r="B149" s="13" t="s">
        <v>105</v>
      </c>
      <c r="C149" s="14">
        <v>152</v>
      </c>
      <c r="D149" s="14">
        <v>177</v>
      </c>
      <c r="E149" s="15">
        <v>-0.14124293785310699</v>
      </c>
    </row>
    <row r="150" spans="1:5" x14ac:dyDescent="0.25">
      <c r="A150" s="184"/>
      <c r="B150" s="13" t="s">
        <v>106</v>
      </c>
      <c r="C150" s="14">
        <v>5</v>
      </c>
      <c r="D150" s="14">
        <v>2</v>
      </c>
      <c r="E150" s="15">
        <v>1.5</v>
      </c>
    </row>
    <row r="151" spans="1:5" x14ac:dyDescent="0.25">
      <c r="A151" s="183" t="s">
        <v>107</v>
      </c>
      <c r="B151" s="13" t="s">
        <v>108</v>
      </c>
      <c r="C151" s="14">
        <v>143</v>
      </c>
      <c r="D151" s="14">
        <v>222</v>
      </c>
      <c r="E151" s="15">
        <v>-0.355855855855856</v>
      </c>
    </row>
    <row r="152" spans="1:5" x14ac:dyDescent="0.25">
      <c r="A152" s="184"/>
      <c r="B152" s="13" t="s">
        <v>109</v>
      </c>
      <c r="C152" s="14">
        <v>335</v>
      </c>
      <c r="D152" s="14">
        <v>535</v>
      </c>
      <c r="E152" s="15">
        <v>-0.37383177570093401</v>
      </c>
    </row>
    <row r="153" spans="1:5" x14ac:dyDescent="0.25">
      <c r="A153" s="183" t="s">
        <v>110</v>
      </c>
      <c r="B153" s="13" t="s">
        <v>14</v>
      </c>
      <c r="C153" s="14">
        <v>148</v>
      </c>
      <c r="D153" s="14">
        <v>138</v>
      </c>
      <c r="E153" s="15">
        <v>7.2463768115942004E-2</v>
      </c>
    </row>
    <row r="154" spans="1:5" x14ac:dyDescent="0.25">
      <c r="A154" s="184"/>
      <c r="B154" s="13" t="s">
        <v>18</v>
      </c>
      <c r="C154" s="14">
        <v>134</v>
      </c>
      <c r="D154" s="14">
        <v>160</v>
      </c>
      <c r="E154" s="15">
        <v>-0.16250000000000001</v>
      </c>
    </row>
    <row r="155" spans="1:5" x14ac:dyDescent="0.25">
      <c r="A155" s="12" t="s">
        <v>111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83" t="s">
        <v>113</v>
      </c>
      <c r="B159" s="13" t="s">
        <v>114</v>
      </c>
      <c r="C159" s="14">
        <v>913</v>
      </c>
      <c r="D159" s="14">
        <v>909</v>
      </c>
      <c r="E159" s="15">
        <v>4.4004400440044002E-3</v>
      </c>
    </row>
    <row r="160" spans="1:5" x14ac:dyDescent="0.25">
      <c r="A160" s="185"/>
      <c r="B160" s="13" t="s">
        <v>115</v>
      </c>
      <c r="C160" s="14">
        <v>344</v>
      </c>
      <c r="D160" s="14">
        <v>422</v>
      </c>
      <c r="E160" s="15">
        <v>-0.184834123222749</v>
      </c>
    </row>
    <row r="161" spans="1:5" x14ac:dyDescent="0.25">
      <c r="A161" s="185"/>
      <c r="B161" s="13" t="s">
        <v>116</v>
      </c>
      <c r="C161" s="14">
        <v>594</v>
      </c>
      <c r="D161" s="14">
        <v>447</v>
      </c>
      <c r="E161" s="15">
        <v>0.32885906040268498</v>
      </c>
    </row>
    <row r="162" spans="1:5" x14ac:dyDescent="0.25">
      <c r="A162" s="185"/>
      <c r="B162" s="13" t="s">
        <v>117</v>
      </c>
      <c r="C162" s="14">
        <v>0</v>
      </c>
      <c r="D162" s="14">
        <v>0</v>
      </c>
      <c r="E162" s="15">
        <v>0</v>
      </c>
    </row>
    <row r="163" spans="1:5" x14ac:dyDescent="0.25">
      <c r="A163" s="185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85"/>
      <c r="B164" s="13" t="s">
        <v>119</v>
      </c>
      <c r="C164" s="14">
        <v>35</v>
      </c>
      <c r="D164" s="14">
        <v>393</v>
      </c>
      <c r="E164" s="15">
        <v>-0.91094147582697205</v>
      </c>
    </row>
    <row r="165" spans="1:5" x14ac:dyDescent="0.25">
      <c r="A165" s="185"/>
      <c r="B165" s="13" t="s">
        <v>120</v>
      </c>
      <c r="C165" s="14">
        <v>2716</v>
      </c>
      <c r="D165" s="14">
        <v>1857</v>
      </c>
      <c r="E165" s="15">
        <v>0.46257404415724301</v>
      </c>
    </row>
    <row r="166" spans="1:5" x14ac:dyDescent="0.25">
      <c r="A166" s="185"/>
      <c r="B166" s="13" t="s">
        <v>121</v>
      </c>
      <c r="C166" s="14">
        <v>0</v>
      </c>
      <c r="D166" s="14">
        <v>7</v>
      </c>
      <c r="E166" s="15">
        <v>-1</v>
      </c>
    </row>
    <row r="167" spans="1:5" x14ac:dyDescent="0.25">
      <c r="A167" s="185"/>
      <c r="B167" s="13" t="s">
        <v>122</v>
      </c>
      <c r="C167" s="14">
        <v>444</v>
      </c>
      <c r="D167" s="14">
        <v>484</v>
      </c>
      <c r="E167" s="15">
        <v>-8.2644628099173598E-2</v>
      </c>
    </row>
    <row r="168" spans="1:5" x14ac:dyDescent="0.25">
      <c r="A168" s="185"/>
      <c r="B168" s="13" t="s">
        <v>123</v>
      </c>
      <c r="C168" s="14">
        <v>1269</v>
      </c>
      <c r="D168" s="14">
        <v>2228</v>
      </c>
      <c r="E168" s="15">
        <v>-0.43043087971274702</v>
      </c>
    </row>
    <row r="169" spans="1:5" x14ac:dyDescent="0.25">
      <c r="A169" s="185"/>
      <c r="B169" s="13" t="s">
        <v>124</v>
      </c>
      <c r="C169" s="14">
        <v>114</v>
      </c>
      <c r="D169" s="14">
        <v>318</v>
      </c>
      <c r="E169" s="15">
        <v>-0.64150943396226401</v>
      </c>
    </row>
    <row r="170" spans="1:5" x14ac:dyDescent="0.25">
      <c r="A170" s="185"/>
      <c r="B170" s="13" t="s">
        <v>125</v>
      </c>
      <c r="C170" s="14">
        <v>415</v>
      </c>
      <c r="D170" s="14">
        <v>352</v>
      </c>
      <c r="E170" s="15">
        <v>0.17897727272727301</v>
      </c>
    </row>
    <row r="171" spans="1:5" x14ac:dyDescent="0.25">
      <c r="A171" s="185"/>
      <c r="B171" s="13" t="s">
        <v>126</v>
      </c>
      <c r="C171" s="14">
        <v>58</v>
      </c>
      <c r="D171" s="14">
        <v>83</v>
      </c>
      <c r="E171" s="15">
        <v>-0.30120481927710802</v>
      </c>
    </row>
    <row r="172" spans="1:5" x14ac:dyDescent="0.25">
      <c r="A172" s="185"/>
      <c r="B172" s="13" t="s">
        <v>127</v>
      </c>
      <c r="C172" s="14">
        <v>1</v>
      </c>
      <c r="D172" s="14">
        <v>0</v>
      </c>
      <c r="E172" s="15">
        <v>0</v>
      </c>
    </row>
    <row r="173" spans="1:5" x14ac:dyDescent="0.25">
      <c r="A173" s="185"/>
      <c r="B173" s="13" t="s">
        <v>128</v>
      </c>
      <c r="C173" s="14">
        <v>26</v>
      </c>
      <c r="D173" s="14">
        <v>42</v>
      </c>
      <c r="E173" s="15">
        <v>-0.38095238095238099</v>
      </c>
    </row>
    <row r="174" spans="1:5" x14ac:dyDescent="0.25">
      <c r="A174" s="185"/>
      <c r="B174" s="13" t="s">
        <v>129</v>
      </c>
      <c r="C174" s="14">
        <v>1</v>
      </c>
      <c r="D174" s="14">
        <v>14</v>
      </c>
      <c r="E174" s="15">
        <v>-0.92857142857142805</v>
      </c>
    </row>
    <row r="175" spans="1:5" x14ac:dyDescent="0.25">
      <c r="A175" s="185"/>
      <c r="B175" s="13" t="s">
        <v>130</v>
      </c>
      <c r="C175" s="14">
        <v>14</v>
      </c>
      <c r="D175" s="14">
        <v>13</v>
      </c>
      <c r="E175" s="15">
        <v>7.69230769230769E-2</v>
      </c>
    </row>
    <row r="176" spans="1:5" x14ac:dyDescent="0.25">
      <c r="A176" s="185"/>
      <c r="B176" s="13" t="s">
        <v>131</v>
      </c>
      <c r="C176" s="14">
        <v>206</v>
      </c>
      <c r="D176" s="14">
        <v>150</v>
      </c>
      <c r="E176" s="15">
        <v>0.37333333333333302</v>
      </c>
    </row>
    <row r="177" spans="1:5" x14ac:dyDescent="0.25">
      <c r="A177" s="185"/>
      <c r="B177" s="13" t="s">
        <v>132</v>
      </c>
      <c r="C177" s="14">
        <v>21</v>
      </c>
      <c r="D177" s="14">
        <v>60</v>
      </c>
      <c r="E177" s="15">
        <v>-0.65</v>
      </c>
    </row>
    <row r="178" spans="1:5" x14ac:dyDescent="0.25">
      <c r="A178" s="185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25">
      <c r="A179" s="185"/>
      <c r="B179" s="13" t="s">
        <v>134</v>
      </c>
      <c r="C179" s="14">
        <v>750</v>
      </c>
      <c r="D179" s="14">
        <v>869</v>
      </c>
      <c r="E179" s="15">
        <v>-0.136939010356732</v>
      </c>
    </row>
    <row r="180" spans="1:5" x14ac:dyDescent="0.25">
      <c r="A180" s="185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25">
      <c r="A181" s="185"/>
      <c r="B181" s="13" t="s">
        <v>136</v>
      </c>
      <c r="C181" s="14">
        <v>18</v>
      </c>
      <c r="D181" s="14">
        <v>0</v>
      </c>
      <c r="E181" s="15">
        <v>0</v>
      </c>
    </row>
    <row r="182" spans="1:5" x14ac:dyDescent="0.25">
      <c r="A182" s="185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25">
      <c r="A183" s="185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185"/>
      <c r="B184" s="13" t="s">
        <v>139</v>
      </c>
      <c r="C184" s="14">
        <v>482</v>
      </c>
      <c r="D184" s="14">
        <v>0</v>
      </c>
      <c r="E184" s="15">
        <v>0</v>
      </c>
    </row>
    <row r="185" spans="1:5" x14ac:dyDescent="0.25">
      <c r="A185" s="185"/>
      <c r="B185" s="13" t="s">
        <v>140</v>
      </c>
      <c r="C185" s="14">
        <v>0</v>
      </c>
      <c r="D185" s="14">
        <v>0</v>
      </c>
      <c r="E185" s="15">
        <v>0</v>
      </c>
    </row>
    <row r="186" spans="1:5" x14ac:dyDescent="0.25">
      <c r="A186" s="185"/>
      <c r="B186" s="13" t="s">
        <v>141</v>
      </c>
      <c r="C186" s="14">
        <v>14</v>
      </c>
      <c r="D186" s="14">
        <v>1</v>
      </c>
      <c r="E186" s="15">
        <v>13</v>
      </c>
    </row>
    <row r="187" spans="1:5" x14ac:dyDescent="0.25">
      <c r="A187" s="185"/>
      <c r="B187" s="13" t="s">
        <v>142</v>
      </c>
      <c r="C187" s="14">
        <v>167</v>
      </c>
      <c r="D187" s="14">
        <v>177</v>
      </c>
      <c r="E187" s="15">
        <v>-5.6497175141242903E-2</v>
      </c>
    </row>
    <row r="188" spans="1:5" x14ac:dyDescent="0.25">
      <c r="A188" s="185"/>
      <c r="B188" s="13" t="s">
        <v>143</v>
      </c>
      <c r="C188" s="14">
        <v>0</v>
      </c>
      <c r="D188" s="14">
        <v>0</v>
      </c>
      <c r="E188" s="15">
        <v>0</v>
      </c>
    </row>
    <row r="189" spans="1:5" x14ac:dyDescent="0.25">
      <c r="A189" s="185"/>
      <c r="B189" s="13" t="s">
        <v>144</v>
      </c>
      <c r="C189" s="14">
        <v>0</v>
      </c>
      <c r="D189" s="14">
        <v>0</v>
      </c>
      <c r="E189" s="15">
        <v>0</v>
      </c>
    </row>
    <row r="190" spans="1:5" x14ac:dyDescent="0.25">
      <c r="A190" s="185"/>
      <c r="B190" s="13" t="s">
        <v>145</v>
      </c>
      <c r="C190" s="14">
        <v>0</v>
      </c>
      <c r="D190" s="14">
        <v>0</v>
      </c>
      <c r="E190" s="15">
        <v>0</v>
      </c>
    </row>
    <row r="191" spans="1:5" x14ac:dyDescent="0.25">
      <c r="A191" s="185"/>
      <c r="B191" s="13" t="s">
        <v>146</v>
      </c>
      <c r="C191" s="14">
        <v>234</v>
      </c>
      <c r="D191" s="14">
        <v>387</v>
      </c>
      <c r="E191" s="15">
        <v>-0.39534883720930197</v>
      </c>
    </row>
    <row r="192" spans="1:5" x14ac:dyDescent="0.25">
      <c r="A192" s="185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25">
      <c r="A193" s="185"/>
      <c r="B193" s="13" t="s">
        <v>148</v>
      </c>
      <c r="C193" s="14">
        <v>0</v>
      </c>
      <c r="D193" s="14">
        <v>0</v>
      </c>
      <c r="E193" s="15">
        <v>0</v>
      </c>
    </row>
    <row r="194" spans="1:5" x14ac:dyDescent="0.25">
      <c r="A194" s="185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25">
      <c r="A195" s="185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25">
      <c r="A196" s="185"/>
      <c r="B196" s="13" t="s">
        <v>151</v>
      </c>
      <c r="C196" s="14">
        <v>23</v>
      </c>
      <c r="D196" s="14">
        <v>23</v>
      </c>
      <c r="E196" s="15">
        <v>0</v>
      </c>
    </row>
    <row r="197" spans="1:5" x14ac:dyDescent="0.25">
      <c r="A197" s="185"/>
      <c r="B197" s="13" t="s">
        <v>152</v>
      </c>
      <c r="C197" s="14">
        <v>38</v>
      </c>
      <c r="D197" s="14">
        <v>42</v>
      </c>
      <c r="E197" s="15">
        <v>-9.5238095238095205E-2</v>
      </c>
    </row>
    <row r="198" spans="1:5" x14ac:dyDescent="0.25">
      <c r="A198" s="185"/>
      <c r="B198" s="13" t="s">
        <v>153</v>
      </c>
      <c r="C198" s="14">
        <v>124</v>
      </c>
      <c r="D198" s="14">
        <v>103</v>
      </c>
      <c r="E198" s="15">
        <v>0.20388349514563101</v>
      </c>
    </row>
    <row r="199" spans="1:5" x14ac:dyDescent="0.25">
      <c r="A199" s="185"/>
      <c r="B199" s="13" t="s">
        <v>154</v>
      </c>
      <c r="C199" s="14">
        <v>1</v>
      </c>
      <c r="D199" s="14">
        <v>0</v>
      </c>
      <c r="E199" s="15">
        <v>0</v>
      </c>
    </row>
    <row r="200" spans="1:5" x14ac:dyDescent="0.25">
      <c r="A200" s="184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25">
      <c r="A201" s="183" t="s">
        <v>156</v>
      </c>
      <c r="B201" s="13" t="s">
        <v>157</v>
      </c>
      <c r="C201" s="14">
        <v>1699</v>
      </c>
      <c r="D201" s="14">
        <v>3091</v>
      </c>
      <c r="E201" s="15">
        <v>-0.45033969589129702</v>
      </c>
    </row>
    <row r="202" spans="1:5" x14ac:dyDescent="0.25">
      <c r="A202" s="185"/>
      <c r="B202" s="13" t="s">
        <v>115</v>
      </c>
      <c r="C202" s="14">
        <v>649</v>
      </c>
      <c r="D202" s="14">
        <v>994</v>
      </c>
      <c r="E202" s="15">
        <v>-0.34708249496981902</v>
      </c>
    </row>
    <row r="203" spans="1:5" x14ac:dyDescent="0.25">
      <c r="A203" s="185"/>
      <c r="B203" s="13" t="s">
        <v>158</v>
      </c>
      <c r="C203" s="14">
        <v>872</v>
      </c>
      <c r="D203" s="14">
        <v>787</v>
      </c>
      <c r="E203" s="15">
        <v>0.10800508259212201</v>
      </c>
    </row>
    <row r="204" spans="1:5" x14ac:dyDescent="0.25">
      <c r="A204" s="185"/>
      <c r="B204" s="13" t="s">
        <v>117</v>
      </c>
      <c r="C204" s="14">
        <v>0</v>
      </c>
      <c r="D204" s="14">
        <v>500</v>
      </c>
      <c r="E204" s="15">
        <v>-1</v>
      </c>
    </row>
    <row r="205" spans="1:5" x14ac:dyDescent="0.25">
      <c r="A205" s="185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185"/>
      <c r="B206" s="13" t="s">
        <v>119</v>
      </c>
      <c r="C206" s="14">
        <v>0</v>
      </c>
      <c r="D206" s="14">
        <v>543</v>
      </c>
      <c r="E206" s="15">
        <v>-1</v>
      </c>
    </row>
    <row r="207" spans="1:5" x14ac:dyDescent="0.25">
      <c r="A207" s="185"/>
      <c r="B207" s="13" t="s">
        <v>120</v>
      </c>
      <c r="C207" s="14">
        <v>4777</v>
      </c>
      <c r="D207" s="14">
        <v>4185</v>
      </c>
      <c r="E207" s="15">
        <v>0.141457586618877</v>
      </c>
    </row>
    <row r="208" spans="1:5" x14ac:dyDescent="0.25">
      <c r="A208" s="185"/>
      <c r="B208" s="13" t="s">
        <v>159</v>
      </c>
      <c r="C208" s="14">
        <v>0</v>
      </c>
      <c r="D208" s="14">
        <v>7</v>
      </c>
      <c r="E208" s="15">
        <v>-1</v>
      </c>
    </row>
    <row r="209" spans="1:5" x14ac:dyDescent="0.25">
      <c r="A209" s="185"/>
      <c r="B209" s="13" t="s">
        <v>122</v>
      </c>
      <c r="C209" s="14">
        <v>774</v>
      </c>
      <c r="D209" s="14">
        <v>759</v>
      </c>
      <c r="E209" s="15">
        <v>1.97628458498024E-2</v>
      </c>
    </row>
    <row r="210" spans="1:5" x14ac:dyDescent="0.25">
      <c r="A210" s="185"/>
      <c r="B210" s="13" t="s">
        <v>160</v>
      </c>
      <c r="C210" s="14">
        <v>2046</v>
      </c>
      <c r="D210" s="14">
        <v>3540</v>
      </c>
      <c r="E210" s="15">
        <v>-0.42203389830508498</v>
      </c>
    </row>
    <row r="211" spans="1:5" x14ac:dyDescent="0.25">
      <c r="A211" s="185"/>
      <c r="B211" s="13" t="s">
        <v>124</v>
      </c>
      <c r="C211" s="14">
        <v>504</v>
      </c>
      <c r="D211" s="14">
        <v>693</v>
      </c>
      <c r="E211" s="15">
        <v>-0.27272727272727298</v>
      </c>
    </row>
    <row r="212" spans="1:5" x14ac:dyDescent="0.25">
      <c r="A212" s="185"/>
      <c r="B212" s="13" t="s">
        <v>125</v>
      </c>
      <c r="C212" s="14">
        <v>247</v>
      </c>
      <c r="D212" s="14">
        <v>255</v>
      </c>
      <c r="E212" s="15">
        <v>-3.1372549019607801E-2</v>
      </c>
    </row>
    <row r="213" spans="1:5" x14ac:dyDescent="0.25">
      <c r="A213" s="185"/>
      <c r="B213" s="13" t="s">
        <v>126</v>
      </c>
      <c r="C213" s="14">
        <v>147</v>
      </c>
      <c r="D213" s="14">
        <v>176</v>
      </c>
      <c r="E213" s="15">
        <v>-0.16477272727272699</v>
      </c>
    </row>
    <row r="214" spans="1:5" x14ac:dyDescent="0.25">
      <c r="A214" s="185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25">
      <c r="A215" s="185"/>
      <c r="B215" s="13" t="s">
        <v>128</v>
      </c>
      <c r="C215" s="14">
        <v>56</v>
      </c>
      <c r="D215" s="14">
        <v>67</v>
      </c>
      <c r="E215" s="15">
        <v>-0.164179104477612</v>
      </c>
    </row>
    <row r="216" spans="1:5" x14ac:dyDescent="0.25">
      <c r="A216" s="185"/>
      <c r="B216" s="13" t="s">
        <v>129</v>
      </c>
      <c r="C216" s="14">
        <v>1</v>
      </c>
      <c r="D216" s="14">
        <v>14</v>
      </c>
      <c r="E216" s="15">
        <v>-0.92857142857142805</v>
      </c>
    </row>
    <row r="217" spans="1:5" x14ac:dyDescent="0.25">
      <c r="A217" s="185"/>
      <c r="B217" s="13" t="s">
        <v>130</v>
      </c>
      <c r="C217" s="14">
        <v>14</v>
      </c>
      <c r="D217" s="14">
        <v>13</v>
      </c>
      <c r="E217" s="15">
        <v>7.69230769230769E-2</v>
      </c>
    </row>
    <row r="218" spans="1:5" x14ac:dyDescent="0.25">
      <c r="A218" s="185"/>
      <c r="B218" s="13" t="s">
        <v>131</v>
      </c>
      <c r="C218" s="14">
        <v>206</v>
      </c>
      <c r="D218" s="14">
        <v>158</v>
      </c>
      <c r="E218" s="15">
        <v>0.30379746835443</v>
      </c>
    </row>
    <row r="219" spans="1:5" x14ac:dyDescent="0.25">
      <c r="A219" s="185"/>
      <c r="B219" s="13" t="s">
        <v>132</v>
      </c>
      <c r="C219" s="14">
        <v>21</v>
      </c>
      <c r="D219" s="14">
        <v>60</v>
      </c>
      <c r="E219" s="15">
        <v>-0.65</v>
      </c>
    </row>
    <row r="220" spans="1:5" x14ac:dyDescent="0.25">
      <c r="A220" s="185"/>
      <c r="B220" s="13" t="s">
        <v>133</v>
      </c>
      <c r="C220" s="14">
        <v>0</v>
      </c>
      <c r="D220" s="18"/>
      <c r="E220" s="15">
        <v>0</v>
      </c>
    </row>
    <row r="221" spans="1:5" x14ac:dyDescent="0.25">
      <c r="A221" s="185"/>
      <c r="B221" s="13" t="s">
        <v>134</v>
      </c>
      <c r="C221" s="14">
        <v>1350</v>
      </c>
      <c r="D221" s="18"/>
      <c r="E221" s="15">
        <v>0</v>
      </c>
    </row>
    <row r="222" spans="1:5" x14ac:dyDescent="0.25">
      <c r="A222" s="185"/>
      <c r="B222" s="13" t="s">
        <v>161</v>
      </c>
      <c r="C222" s="14">
        <v>0</v>
      </c>
      <c r="D222" s="18"/>
      <c r="E222" s="15">
        <v>0</v>
      </c>
    </row>
    <row r="223" spans="1:5" x14ac:dyDescent="0.25">
      <c r="A223" s="185"/>
      <c r="B223" s="13" t="s">
        <v>136</v>
      </c>
      <c r="C223" s="14">
        <v>20</v>
      </c>
      <c r="D223" s="18"/>
      <c r="E223" s="15">
        <v>0</v>
      </c>
    </row>
    <row r="224" spans="1:5" x14ac:dyDescent="0.25">
      <c r="A224" s="185"/>
      <c r="B224" s="13" t="s">
        <v>137</v>
      </c>
      <c r="C224" s="14">
        <v>0</v>
      </c>
      <c r="D224" s="18"/>
      <c r="E224" s="15">
        <v>0</v>
      </c>
    </row>
    <row r="225" spans="1:5" x14ac:dyDescent="0.25">
      <c r="A225" s="185"/>
      <c r="B225" s="13" t="s">
        <v>138</v>
      </c>
      <c r="C225" s="14">
        <v>0</v>
      </c>
      <c r="D225" s="18"/>
      <c r="E225" s="15">
        <v>0</v>
      </c>
    </row>
    <row r="226" spans="1:5" x14ac:dyDescent="0.25">
      <c r="A226" s="185"/>
      <c r="B226" s="13" t="s">
        <v>139</v>
      </c>
      <c r="C226" s="14">
        <v>525</v>
      </c>
      <c r="D226" s="18"/>
      <c r="E226" s="15">
        <v>0</v>
      </c>
    </row>
    <row r="227" spans="1:5" x14ac:dyDescent="0.25">
      <c r="A227" s="185"/>
      <c r="B227" s="13" t="s">
        <v>162</v>
      </c>
      <c r="C227" s="14">
        <v>0</v>
      </c>
      <c r="D227" s="18"/>
      <c r="E227" s="15">
        <v>0</v>
      </c>
    </row>
    <row r="228" spans="1:5" x14ac:dyDescent="0.25">
      <c r="A228" s="185"/>
      <c r="B228" s="13" t="s">
        <v>141</v>
      </c>
      <c r="C228" s="14">
        <v>16</v>
      </c>
      <c r="D228" s="18"/>
      <c r="E228" s="15">
        <v>0</v>
      </c>
    </row>
    <row r="229" spans="1:5" x14ac:dyDescent="0.25">
      <c r="A229" s="185"/>
      <c r="B229" s="13" t="s">
        <v>142</v>
      </c>
      <c r="C229" s="14">
        <v>411</v>
      </c>
      <c r="D229" s="18"/>
      <c r="E229" s="15">
        <v>0</v>
      </c>
    </row>
    <row r="230" spans="1:5" x14ac:dyDescent="0.25">
      <c r="A230" s="185"/>
      <c r="B230" s="13" t="s">
        <v>143</v>
      </c>
      <c r="C230" s="14">
        <v>0</v>
      </c>
      <c r="D230" s="18"/>
      <c r="E230" s="15">
        <v>0</v>
      </c>
    </row>
    <row r="231" spans="1:5" x14ac:dyDescent="0.25">
      <c r="A231" s="185"/>
      <c r="B231" s="13" t="s">
        <v>144</v>
      </c>
      <c r="C231" s="14">
        <v>0</v>
      </c>
      <c r="D231" s="18"/>
      <c r="E231" s="15">
        <v>0</v>
      </c>
    </row>
    <row r="232" spans="1:5" x14ac:dyDescent="0.25">
      <c r="A232" s="185"/>
      <c r="B232" s="13" t="s">
        <v>145</v>
      </c>
      <c r="C232" s="14">
        <v>0</v>
      </c>
      <c r="D232" s="18"/>
      <c r="E232" s="15">
        <v>0</v>
      </c>
    </row>
    <row r="233" spans="1:5" x14ac:dyDescent="0.25">
      <c r="A233" s="185"/>
      <c r="B233" s="13" t="s">
        <v>146</v>
      </c>
      <c r="C233" s="14">
        <v>495</v>
      </c>
      <c r="D233" s="18"/>
      <c r="E233" s="15">
        <v>0</v>
      </c>
    </row>
    <row r="234" spans="1:5" x14ac:dyDescent="0.25">
      <c r="A234" s="185"/>
      <c r="B234" s="13" t="s">
        <v>147</v>
      </c>
      <c r="C234" s="14">
        <v>66</v>
      </c>
      <c r="D234" s="18"/>
      <c r="E234" s="15">
        <v>0</v>
      </c>
    </row>
    <row r="235" spans="1:5" x14ac:dyDescent="0.25">
      <c r="A235" s="185"/>
      <c r="B235" s="13" t="s">
        <v>148</v>
      </c>
      <c r="C235" s="14">
        <v>670</v>
      </c>
      <c r="D235" s="18"/>
      <c r="E235" s="15">
        <v>0</v>
      </c>
    </row>
    <row r="236" spans="1:5" x14ac:dyDescent="0.25">
      <c r="A236" s="185"/>
      <c r="B236" s="13" t="s">
        <v>149</v>
      </c>
      <c r="C236" s="14">
        <v>0</v>
      </c>
      <c r="D236" s="18"/>
      <c r="E236" s="15">
        <v>0</v>
      </c>
    </row>
    <row r="237" spans="1:5" x14ac:dyDescent="0.25">
      <c r="A237" s="185"/>
      <c r="B237" s="13" t="s">
        <v>150</v>
      </c>
      <c r="C237" s="14">
        <v>0</v>
      </c>
      <c r="D237" s="18"/>
      <c r="E237" s="15">
        <v>0</v>
      </c>
    </row>
    <row r="238" spans="1:5" x14ac:dyDescent="0.25">
      <c r="A238" s="185"/>
      <c r="B238" s="13" t="s">
        <v>151</v>
      </c>
      <c r="C238" s="14">
        <v>111</v>
      </c>
      <c r="D238" s="18"/>
      <c r="E238" s="15">
        <v>0</v>
      </c>
    </row>
    <row r="239" spans="1:5" x14ac:dyDescent="0.25">
      <c r="A239" s="185"/>
      <c r="B239" s="13" t="s">
        <v>152</v>
      </c>
      <c r="C239" s="14">
        <v>7</v>
      </c>
      <c r="D239" s="18"/>
      <c r="E239" s="15">
        <v>0</v>
      </c>
    </row>
    <row r="240" spans="1:5" x14ac:dyDescent="0.25">
      <c r="A240" s="185"/>
      <c r="B240" s="13" t="s">
        <v>153</v>
      </c>
      <c r="C240" s="14">
        <v>132</v>
      </c>
      <c r="D240" s="18"/>
      <c r="E240" s="15">
        <v>0</v>
      </c>
    </row>
    <row r="241" spans="1:5" x14ac:dyDescent="0.25">
      <c r="A241" s="185"/>
      <c r="B241" s="13" t="s">
        <v>154</v>
      </c>
      <c r="C241" s="14">
        <v>1</v>
      </c>
      <c r="D241" s="18"/>
      <c r="E241" s="15">
        <v>0</v>
      </c>
    </row>
    <row r="242" spans="1:5" x14ac:dyDescent="0.25">
      <c r="A242" s="184"/>
      <c r="B242" s="13" t="s">
        <v>155</v>
      </c>
      <c r="C242" s="14">
        <v>0</v>
      </c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8</v>
      </c>
      <c r="D246" s="14">
        <v>2759</v>
      </c>
      <c r="E246" s="15">
        <v>-0.99710039869517897</v>
      </c>
    </row>
    <row r="247" spans="1:5" x14ac:dyDescent="0.25">
      <c r="A247" s="12" t="s">
        <v>165</v>
      </c>
      <c r="B247" s="17"/>
      <c r="C247" s="14">
        <v>8</v>
      </c>
      <c r="D247" s="14">
        <v>1202</v>
      </c>
      <c r="E247" s="15">
        <v>-0.993344425956739</v>
      </c>
    </row>
    <row r="248" spans="1:5" x14ac:dyDescent="0.25">
      <c r="A248" s="12" t="s">
        <v>166</v>
      </c>
      <c r="B248" s="17"/>
      <c r="C248" s="14">
        <v>70</v>
      </c>
      <c r="D248" s="14">
        <v>810</v>
      </c>
      <c r="E248" s="15">
        <v>-0.91358024691357997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138</v>
      </c>
      <c r="D252" s="14">
        <v>75</v>
      </c>
      <c r="E252" s="15">
        <v>0.84</v>
      </c>
    </row>
    <row r="253" spans="1:5" x14ac:dyDescent="0.25">
      <c r="A253" s="183" t="s">
        <v>169</v>
      </c>
      <c r="B253" s="13" t="s">
        <v>170</v>
      </c>
      <c r="C253" s="18"/>
      <c r="D253" s="18"/>
      <c r="E253" s="15">
        <v>0</v>
      </c>
    </row>
    <row r="254" spans="1:5" x14ac:dyDescent="0.25">
      <c r="A254" s="185"/>
      <c r="B254" s="13" t="s">
        <v>171</v>
      </c>
      <c r="C254" s="18"/>
      <c r="D254" s="14">
        <v>42</v>
      </c>
      <c r="E254" s="15">
        <v>0</v>
      </c>
    </row>
    <row r="255" spans="1:5" x14ac:dyDescent="0.25">
      <c r="A255" s="184"/>
      <c r="B255" s="13" t="s">
        <v>172</v>
      </c>
      <c r="C255" s="14">
        <v>1</v>
      </c>
      <c r="D255" s="14">
        <v>3</v>
      </c>
      <c r="E255" s="15">
        <v>-0.66666666666666696</v>
      </c>
    </row>
    <row r="256" spans="1:5" x14ac:dyDescent="0.25">
      <c r="A256" s="12" t="s">
        <v>173</v>
      </c>
      <c r="B256" s="17"/>
      <c r="C256" s="18"/>
      <c r="D256" s="14">
        <v>6</v>
      </c>
      <c r="E256" s="15">
        <v>0</v>
      </c>
    </row>
    <row r="257" spans="1:5" x14ac:dyDescent="0.25">
      <c r="A257" s="12" t="s">
        <v>174</v>
      </c>
      <c r="B257" s="17"/>
      <c r="C257" s="14">
        <v>58</v>
      </c>
      <c r="D257" s="14">
        <v>70</v>
      </c>
      <c r="E257" s="15">
        <v>-0.17142857142857101</v>
      </c>
    </row>
    <row r="258" spans="1:5" x14ac:dyDescent="0.25">
      <c r="A258" s="12" t="s">
        <v>106</v>
      </c>
      <c r="B258" s="17"/>
      <c r="C258" s="14">
        <v>947</v>
      </c>
      <c r="D258" s="14">
        <v>1109</v>
      </c>
      <c r="E258" s="15">
        <v>-0.14607754733994599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206</v>
      </c>
      <c r="D262" s="14">
        <v>237</v>
      </c>
      <c r="E262" s="15">
        <v>-0.13080168776371301</v>
      </c>
    </row>
    <row r="263" spans="1:5" x14ac:dyDescent="0.25">
      <c r="A263" s="183" t="s">
        <v>64</v>
      </c>
      <c r="B263" s="13" t="s">
        <v>177</v>
      </c>
      <c r="C263" s="14">
        <v>118</v>
      </c>
      <c r="D263" s="14">
        <v>126</v>
      </c>
      <c r="E263" s="15">
        <v>-6.3492063492063502E-2</v>
      </c>
    </row>
    <row r="264" spans="1:5" x14ac:dyDescent="0.25">
      <c r="A264" s="184"/>
      <c r="B264" s="13" t="s">
        <v>106</v>
      </c>
      <c r="C264" s="14">
        <v>3</v>
      </c>
      <c r="D264" s="14">
        <v>1</v>
      </c>
      <c r="E264" s="15">
        <v>2</v>
      </c>
    </row>
    <row r="265" spans="1:5" x14ac:dyDescent="0.25">
      <c r="A265" s="12" t="s">
        <v>178</v>
      </c>
      <c r="B265" s="17"/>
      <c r="C265" s="14">
        <v>5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2</v>
      </c>
      <c r="D266" s="14">
        <v>1</v>
      </c>
      <c r="E266" s="15">
        <v>1</v>
      </c>
    </row>
    <row r="267" spans="1:5" x14ac:dyDescent="0.25">
      <c r="A267" s="12" t="s">
        <v>180</v>
      </c>
      <c r="B267" s="17"/>
      <c r="C267" s="14">
        <v>0</v>
      </c>
      <c r="D267" s="14">
        <v>4</v>
      </c>
      <c r="E267" s="15">
        <v>-1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83" t="s">
        <v>182</v>
      </c>
      <c r="B271" s="13" t="s">
        <v>183</v>
      </c>
      <c r="C271" s="14">
        <v>6</v>
      </c>
      <c r="D271" s="14">
        <v>3</v>
      </c>
      <c r="E271" s="15">
        <v>1</v>
      </c>
    </row>
    <row r="272" spans="1:5" x14ac:dyDescent="0.25">
      <c r="A272" s="184"/>
      <c r="B272" s="13" t="s">
        <v>184</v>
      </c>
      <c r="C272" s="14">
        <v>114</v>
      </c>
      <c r="D272" s="14">
        <v>102</v>
      </c>
      <c r="E272" s="15">
        <v>0.11764705882352899</v>
      </c>
    </row>
    <row r="273" spans="1:5" x14ac:dyDescent="0.25">
      <c r="A273" s="12" t="s">
        <v>185</v>
      </c>
      <c r="B273" s="17"/>
      <c r="C273" s="14">
        <v>1</v>
      </c>
      <c r="D273" s="14">
        <v>4</v>
      </c>
      <c r="E273" s="15">
        <v>-0.75</v>
      </c>
    </row>
    <row r="274" spans="1:5" x14ac:dyDescent="0.25">
      <c r="A274" s="12" t="s">
        <v>186</v>
      </c>
      <c r="B274" s="17"/>
      <c r="C274" s="18"/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8"/>
      <c r="D278" s="18"/>
      <c r="E278" s="15">
        <v>0</v>
      </c>
    </row>
    <row r="279" spans="1:5" x14ac:dyDescent="0.25">
      <c r="A279" s="12" t="s">
        <v>189</v>
      </c>
      <c r="B279" s="17"/>
      <c r="C279" s="18"/>
      <c r="D279" s="18"/>
      <c r="E279" s="15">
        <v>0</v>
      </c>
    </row>
    <row r="280" spans="1:5" x14ac:dyDescent="0.25">
      <c r="A280" s="12" t="s">
        <v>190</v>
      </c>
      <c r="B280" s="17"/>
      <c r="C280" s="18"/>
      <c r="D280" s="18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0" t="s">
        <v>193</v>
      </c>
      <c r="B283" s="13" t="s">
        <v>194</v>
      </c>
      <c r="C283" s="18"/>
      <c r="D283" s="18"/>
      <c r="E283" s="23"/>
    </row>
    <row r="284" spans="1:5" x14ac:dyDescent="0.25">
      <c r="A284" s="181"/>
      <c r="B284" s="13" t="s">
        <v>195</v>
      </c>
      <c r="C284" s="14">
        <v>2062</v>
      </c>
      <c r="D284" s="14">
        <v>2097</v>
      </c>
      <c r="E284" s="24">
        <v>0</v>
      </c>
    </row>
    <row r="285" spans="1:5" x14ac:dyDescent="0.25">
      <c r="A285" s="182"/>
      <c r="B285" s="13" t="s">
        <v>196</v>
      </c>
      <c r="C285" s="14">
        <v>20</v>
      </c>
      <c r="D285" s="14">
        <v>31</v>
      </c>
      <c r="E285" s="24">
        <v>0</v>
      </c>
    </row>
    <row r="286" spans="1:5" x14ac:dyDescent="0.25">
      <c r="A286" s="180" t="s">
        <v>197</v>
      </c>
      <c r="B286" s="13" t="s">
        <v>198</v>
      </c>
      <c r="C286" s="14">
        <v>3</v>
      </c>
      <c r="D286" s="14">
        <v>6</v>
      </c>
      <c r="E286" s="24">
        <v>0</v>
      </c>
    </row>
    <row r="287" spans="1:5" x14ac:dyDescent="0.25">
      <c r="A287" s="181"/>
      <c r="B287" s="13" t="s">
        <v>199</v>
      </c>
      <c r="C287" s="14">
        <v>1</v>
      </c>
      <c r="D287" s="14">
        <v>4</v>
      </c>
      <c r="E287" s="24">
        <v>0</v>
      </c>
    </row>
    <row r="288" spans="1:5" x14ac:dyDescent="0.25">
      <c r="A288" s="182"/>
      <c r="B288" s="13" t="s">
        <v>200</v>
      </c>
      <c r="C288" s="14">
        <v>2</v>
      </c>
      <c r="D288" s="14">
        <v>1</v>
      </c>
      <c r="E288" s="24">
        <v>0</v>
      </c>
    </row>
    <row r="289" spans="1:5" x14ac:dyDescent="0.25">
      <c r="A289" s="22" t="s">
        <v>201</v>
      </c>
      <c r="B289" s="13" t="s">
        <v>202</v>
      </c>
      <c r="C289" s="14">
        <v>60</v>
      </c>
      <c r="D289" s="14">
        <v>13</v>
      </c>
      <c r="E289" s="24">
        <v>4</v>
      </c>
    </row>
    <row r="290" spans="1:5" x14ac:dyDescent="0.25">
      <c r="A290" s="180" t="s">
        <v>203</v>
      </c>
      <c r="B290" s="13" t="s">
        <v>204</v>
      </c>
      <c r="C290" s="14">
        <v>13</v>
      </c>
      <c r="D290" s="14">
        <v>41</v>
      </c>
      <c r="E290" s="24">
        <v>2</v>
      </c>
    </row>
    <row r="291" spans="1:5" x14ac:dyDescent="0.25">
      <c r="A291" s="181"/>
      <c r="B291" s="13" t="s">
        <v>205</v>
      </c>
      <c r="C291" s="18"/>
      <c r="D291" s="18"/>
      <c r="E291" s="23"/>
    </row>
    <row r="292" spans="1:5" x14ac:dyDescent="0.25">
      <c r="A292" s="182"/>
      <c r="B292" s="13" t="s">
        <v>206</v>
      </c>
      <c r="C292" s="14">
        <v>98</v>
      </c>
      <c r="D292" s="14">
        <v>148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4">
        <v>0</v>
      </c>
      <c r="D293" s="14">
        <v>2</v>
      </c>
      <c r="E293" s="24">
        <v>0</v>
      </c>
    </row>
    <row r="294" spans="1:5" x14ac:dyDescent="0.25">
      <c r="A294" s="180" t="s">
        <v>209</v>
      </c>
      <c r="B294" s="13" t="s">
        <v>200</v>
      </c>
      <c r="C294" s="14">
        <v>3</v>
      </c>
      <c r="D294" s="14">
        <v>1</v>
      </c>
      <c r="E294" s="24">
        <v>2</v>
      </c>
    </row>
    <row r="295" spans="1:5" x14ac:dyDescent="0.25">
      <c r="A295" s="181"/>
      <c r="B295" s="13" t="s">
        <v>210</v>
      </c>
      <c r="C295" s="14">
        <v>81</v>
      </c>
      <c r="D295" s="14">
        <v>150</v>
      </c>
      <c r="E295" s="24">
        <v>38</v>
      </c>
    </row>
    <row r="296" spans="1:5" x14ac:dyDescent="0.25">
      <c r="A296" s="182"/>
      <c r="B296" s="13" t="s">
        <v>211</v>
      </c>
      <c r="C296" s="14">
        <v>15</v>
      </c>
      <c r="D296" s="14">
        <v>37</v>
      </c>
      <c r="E296" s="24">
        <v>9</v>
      </c>
    </row>
    <row r="297" spans="1:5" x14ac:dyDescent="0.25">
      <c r="A297" s="180" t="s">
        <v>212</v>
      </c>
      <c r="B297" s="13" t="s">
        <v>213</v>
      </c>
      <c r="C297" s="14">
        <v>16</v>
      </c>
      <c r="D297" s="14">
        <v>39</v>
      </c>
      <c r="E297" s="24">
        <v>11</v>
      </c>
    </row>
    <row r="298" spans="1:5" x14ac:dyDescent="0.25">
      <c r="A298" s="181"/>
      <c r="B298" s="13" t="s">
        <v>214</v>
      </c>
      <c r="C298" s="18"/>
      <c r="D298" s="18"/>
      <c r="E298" s="23"/>
    </row>
    <row r="299" spans="1:5" x14ac:dyDescent="0.25">
      <c r="A299" s="181"/>
      <c r="B299" s="13" t="s">
        <v>215</v>
      </c>
      <c r="C299" s="14">
        <v>758</v>
      </c>
      <c r="D299" s="14">
        <v>1370</v>
      </c>
      <c r="E299" s="24">
        <v>379</v>
      </c>
    </row>
    <row r="300" spans="1:5" x14ac:dyDescent="0.25">
      <c r="A300" s="181"/>
      <c r="B300" s="13" t="s">
        <v>216</v>
      </c>
      <c r="C300" s="14">
        <v>1346</v>
      </c>
      <c r="D300" s="14">
        <v>1495</v>
      </c>
      <c r="E300" s="24">
        <v>0</v>
      </c>
    </row>
    <row r="301" spans="1:5" x14ac:dyDescent="0.25">
      <c r="A301" s="181"/>
      <c r="B301" s="13" t="s">
        <v>217</v>
      </c>
      <c r="C301" s="14">
        <v>191</v>
      </c>
      <c r="D301" s="14">
        <v>345</v>
      </c>
      <c r="E301" s="24">
        <v>44</v>
      </c>
    </row>
    <row r="302" spans="1:5" x14ac:dyDescent="0.25">
      <c r="A302" s="181"/>
      <c r="B302" s="13" t="s">
        <v>218</v>
      </c>
      <c r="C302" s="14">
        <v>917</v>
      </c>
      <c r="D302" s="14">
        <v>1682</v>
      </c>
      <c r="E302" s="24">
        <v>558</v>
      </c>
    </row>
    <row r="303" spans="1:5" x14ac:dyDescent="0.25">
      <c r="A303" s="181"/>
      <c r="B303" s="13" t="s">
        <v>219</v>
      </c>
      <c r="C303" s="14">
        <v>292</v>
      </c>
      <c r="D303" s="14">
        <v>333</v>
      </c>
      <c r="E303" s="24">
        <v>0</v>
      </c>
    </row>
    <row r="304" spans="1:5" x14ac:dyDescent="0.25">
      <c r="A304" s="181"/>
      <c r="B304" s="13" t="s">
        <v>220</v>
      </c>
      <c r="C304" s="14">
        <v>13</v>
      </c>
      <c r="D304" s="14">
        <v>12</v>
      </c>
      <c r="E304" s="24">
        <v>2</v>
      </c>
    </row>
    <row r="305" spans="1:5" x14ac:dyDescent="0.25">
      <c r="A305" s="181"/>
      <c r="B305" s="13" t="s">
        <v>221</v>
      </c>
      <c r="C305" s="14">
        <v>634</v>
      </c>
      <c r="D305" s="14">
        <v>197</v>
      </c>
      <c r="E305" s="24">
        <v>288</v>
      </c>
    </row>
    <row r="306" spans="1:5" x14ac:dyDescent="0.25">
      <c r="A306" s="181"/>
      <c r="B306" s="13" t="s">
        <v>222</v>
      </c>
      <c r="C306" s="14">
        <v>0</v>
      </c>
      <c r="D306" s="14">
        <v>1</v>
      </c>
      <c r="E306" s="24">
        <v>1</v>
      </c>
    </row>
    <row r="307" spans="1:5" x14ac:dyDescent="0.25">
      <c r="A307" s="181"/>
      <c r="B307" s="13" t="s">
        <v>223</v>
      </c>
      <c r="C307" s="14">
        <v>2</v>
      </c>
      <c r="D307" s="14">
        <v>4</v>
      </c>
      <c r="E307" s="24">
        <v>0</v>
      </c>
    </row>
    <row r="308" spans="1:5" x14ac:dyDescent="0.25">
      <c r="A308" s="181"/>
      <c r="B308" s="13" t="s">
        <v>224</v>
      </c>
      <c r="C308" s="14">
        <v>892</v>
      </c>
      <c r="D308" s="14">
        <v>1586</v>
      </c>
      <c r="E308" s="24">
        <v>503</v>
      </c>
    </row>
    <row r="309" spans="1:5" x14ac:dyDescent="0.25">
      <c r="A309" s="181"/>
      <c r="B309" s="13" t="s">
        <v>225</v>
      </c>
      <c r="C309" s="14">
        <v>703</v>
      </c>
      <c r="D309" s="14">
        <v>798</v>
      </c>
      <c r="E309" s="24">
        <v>0</v>
      </c>
    </row>
    <row r="310" spans="1:5" x14ac:dyDescent="0.25">
      <c r="A310" s="181"/>
      <c r="B310" s="13" t="s">
        <v>226</v>
      </c>
      <c r="C310" s="14">
        <v>16</v>
      </c>
      <c r="D310" s="14">
        <v>23</v>
      </c>
      <c r="E310" s="24">
        <v>3</v>
      </c>
    </row>
    <row r="311" spans="1:5" x14ac:dyDescent="0.25">
      <c r="A311" s="182"/>
      <c r="B311" s="13" t="s">
        <v>227</v>
      </c>
      <c r="C311" s="14">
        <v>45</v>
      </c>
      <c r="D311" s="14">
        <v>53</v>
      </c>
      <c r="E311" s="24">
        <v>0</v>
      </c>
    </row>
    <row r="312" spans="1:5" x14ac:dyDescent="0.25">
      <c r="A312" s="180" t="s">
        <v>228</v>
      </c>
      <c r="B312" s="13" t="s">
        <v>229</v>
      </c>
      <c r="C312" s="18"/>
      <c r="D312" s="18"/>
      <c r="E312" s="23"/>
    </row>
    <row r="313" spans="1:5" x14ac:dyDescent="0.25">
      <c r="A313" s="181"/>
      <c r="B313" s="13" t="s">
        <v>230</v>
      </c>
      <c r="C313" s="18"/>
      <c r="D313" s="18"/>
      <c r="E313" s="23"/>
    </row>
    <row r="314" spans="1:5" x14ac:dyDescent="0.25">
      <c r="A314" s="181"/>
      <c r="B314" s="13" t="s">
        <v>231</v>
      </c>
      <c r="C314" s="18"/>
      <c r="D314" s="18"/>
      <c r="E314" s="23"/>
    </row>
    <row r="315" spans="1:5" x14ac:dyDescent="0.25">
      <c r="A315" s="181"/>
      <c r="B315" s="13" t="s">
        <v>232</v>
      </c>
      <c r="C315" s="14">
        <v>0</v>
      </c>
      <c r="D315" s="14">
        <v>2</v>
      </c>
      <c r="E315" s="24">
        <v>0</v>
      </c>
    </row>
    <row r="316" spans="1:5" x14ac:dyDescent="0.25">
      <c r="A316" s="181"/>
      <c r="B316" s="13" t="s">
        <v>233</v>
      </c>
      <c r="C316" s="14">
        <v>123</v>
      </c>
      <c r="D316" s="14">
        <v>239</v>
      </c>
      <c r="E316" s="24">
        <v>25</v>
      </c>
    </row>
    <row r="317" spans="1:5" x14ac:dyDescent="0.25">
      <c r="A317" s="181"/>
      <c r="B317" s="13" t="s">
        <v>234</v>
      </c>
      <c r="C317" s="18"/>
      <c r="D317" s="18"/>
      <c r="E317" s="23"/>
    </row>
    <row r="318" spans="1:5" x14ac:dyDescent="0.25">
      <c r="A318" s="181"/>
      <c r="B318" s="13" t="s">
        <v>235</v>
      </c>
      <c r="C318" s="14">
        <v>2</v>
      </c>
      <c r="D318" s="14">
        <v>0</v>
      </c>
      <c r="E318" s="24">
        <v>1</v>
      </c>
    </row>
    <row r="319" spans="1:5" x14ac:dyDescent="0.25">
      <c r="A319" s="181"/>
      <c r="B319" s="13" t="s">
        <v>236</v>
      </c>
      <c r="C319" s="14">
        <v>487</v>
      </c>
      <c r="D319" s="14">
        <v>492</v>
      </c>
      <c r="E319" s="24">
        <v>195</v>
      </c>
    </row>
    <row r="320" spans="1:5" x14ac:dyDescent="0.25">
      <c r="A320" s="181"/>
      <c r="B320" s="13" t="s">
        <v>237</v>
      </c>
      <c r="C320" s="14">
        <v>1</v>
      </c>
      <c r="D320" s="14">
        <v>2</v>
      </c>
      <c r="E320" s="24">
        <v>0</v>
      </c>
    </row>
    <row r="321" spans="1:5" x14ac:dyDescent="0.25">
      <c r="A321" s="181"/>
      <c r="B321" s="13" t="s">
        <v>238</v>
      </c>
      <c r="C321" s="14">
        <v>18</v>
      </c>
      <c r="D321" s="14">
        <v>29</v>
      </c>
      <c r="E321" s="24">
        <v>8</v>
      </c>
    </row>
    <row r="322" spans="1:5" x14ac:dyDescent="0.25">
      <c r="A322" s="181"/>
      <c r="B322" s="13" t="s">
        <v>239</v>
      </c>
      <c r="C322" s="14">
        <v>54</v>
      </c>
      <c r="D322" s="14">
        <v>97</v>
      </c>
      <c r="E322" s="24">
        <v>26</v>
      </c>
    </row>
    <row r="323" spans="1:5" x14ac:dyDescent="0.25">
      <c r="A323" s="181"/>
      <c r="B323" s="13" t="s">
        <v>240</v>
      </c>
      <c r="C323" s="14">
        <v>2</v>
      </c>
      <c r="D323" s="14">
        <v>1</v>
      </c>
      <c r="E323" s="24">
        <v>0</v>
      </c>
    </row>
    <row r="324" spans="1:5" x14ac:dyDescent="0.25">
      <c r="A324" s="181"/>
      <c r="B324" s="13" t="s">
        <v>241</v>
      </c>
      <c r="C324" s="18"/>
      <c r="D324" s="18"/>
      <c r="E324" s="23"/>
    </row>
    <row r="325" spans="1:5" x14ac:dyDescent="0.25">
      <c r="A325" s="181"/>
      <c r="B325" s="13" t="s">
        <v>242</v>
      </c>
      <c r="C325" s="14">
        <v>10</v>
      </c>
      <c r="D325" s="14">
        <v>9</v>
      </c>
      <c r="E325" s="24">
        <v>2</v>
      </c>
    </row>
    <row r="326" spans="1:5" x14ac:dyDescent="0.25">
      <c r="A326" s="181"/>
      <c r="B326" s="13" t="s">
        <v>243</v>
      </c>
      <c r="C326" s="18"/>
      <c r="D326" s="18"/>
      <c r="E326" s="23"/>
    </row>
    <row r="327" spans="1:5" x14ac:dyDescent="0.25">
      <c r="A327" s="181"/>
      <c r="B327" s="13" t="s">
        <v>244</v>
      </c>
      <c r="C327" s="18"/>
      <c r="D327" s="18"/>
      <c r="E327" s="23"/>
    </row>
    <row r="328" spans="1:5" x14ac:dyDescent="0.25">
      <c r="A328" s="181"/>
      <c r="B328" s="13" t="s">
        <v>245</v>
      </c>
      <c r="C328" s="18"/>
      <c r="D328" s="18"/>
      <c r="E328" s="23"/>
    </row>
    <row r="329" spans="1:5" x14ac:dyDescent="0.25">
      <c r="A329" s="181"/>
      <c r="B329" s="13" t="s">
        <v>246</v>
      </c>
      <c r="C329" s="14">
        <v>0</v>
      </c>
      <c r="D329" s="14">
        <v>3</v>
      </c>
      <c r="E329" s="24">
        <v>2</v>
      </c>
    </row>
    <row r="330" spans="1:5" x14ac:dyDescent="0.25">
      <c r="A330" s="181"/>
      <c r="B330" s="13" t="s">
        <v>247</v>
      </c>
      <c r="C330" s="14">
        <v>18</v>
      </c>
      <c r="D330" s="14">
        <v>16</v>
      </c>
      <c r="E330" s="24">
        <v>8</v>
      </c>
    </row>
    <row r="331" spans="1:5" x14ac:dyDescent="0.25">
      <c r="A331" s="181"/>
      <c r="B331" s="13" t="s">
        <v>248</v>
      </c>
      <c r="C331" s="14">
        <v>1</v>
      </c>
      <c r="D331" s="14">
        <v>0</v>
      </c>
      <c r="E331" s="24">
        <v>1</v>
      </c>
    </row>
    <row r="332" spans="1:5" x14ac:dyDescent="0.25">
      <c r="A332" s="181"/>
      <c r="B332" s="13" t="s">
        <v>249</v>
      </c>
      <c r="C332" s="18"/>
      <c r="D332" s="18"/>
      <c r="E332" s="23"/>
    </row>
    <row r="333" spans="1:5" x14ac:dyDescent="0.25">
      <c r="A333" s="181"/>
      <c r="B333" s="13" t="s">
        <v>250</v>
      </c>
      <c r="C333" s="14">
        <v>61</v>
      </c>
      <c r="D333" s="14">
        <v>117</v>
      </c>
      <c r="E333" s="24">
        <v>50</v>
      </c>
    </row>
    <row r="334" spans="1:5" x14ac:dyDescent="0.25">
      <c r="A334" s="181"/>
      <c r="B334" s="13" t="s">
        <v>251</v>
      </c>
      <c r="C334" s="14">
        <v>0</v>
      </c>
      <c r="D334" s="14">
        <v>1</v>
      </c>
      <c r="E334" s="24">
        <v>0</v>
      </c>
    </row>
    <row r="335" spans="1:5" x14ac:dyDescent="0.25">
      <c r="A335" s="181"/>
      <c r="B335" s="13" t="s">
        <v>252</v>
      </c>
      <c r="C335" s="14">
        <v>57</v>
      </c>
      <c r="D335" s="14">
        <v>144</v>
      </c>
      <c r="E335" s="24">
        <v>37</v>
      </c>
    </row>
    <row r="336" spans="1:5" x14ac:dyDescent="0.25">
      <c r="A336" s="181"/>
      <c r="B336" s="13" t="s">
        <v>253</v>
      </c>
      <c r="C336" s="14">
        <v>220</v>
      </c>
      <c r="D336" s="14">
        <v>289</v>
      </c>
      <c r="E336" s="24">
        <v>130</v>
      </c>
    </row>
    <row r="337" spans="1:5" x14ac:dyDescent="0.25">
      <c r="A337" s="181"/>
      <c r="B337" s="13" t="s">
        <v>254</v>
      </c>
      <c r="C337" s="14">
        <v>0</v>
      </c>
      <c r="D337" s="14">
        <v>2</v>
      </c>
      <c r="E337" s="24">
        <v>0</v>
      </c>
    </row>
    <row r="338" spans="1:5" x14ac:dyDescent="0.25">
      <c r="A338" s="181"/>
      <c r="B338" s="13" t="s">
        <v>255</v>
      </c>
      <c r="C338" s="14">
        <v>3</v>
      </c>
      <c r="D338" s="14">
        <v>4</v>
      </c>
      <c r="E338" s="24">
        <v>1</v>
      </c>
    </row>
    <row r="339" spans="1:5" x14ac:dyDescent="0.25">
      <c r="A339" s="181"/>
      <c r="B339" s="13" t="s">
        <v>256</v>
      </c>
      <c r="C339" s="18"/>
      <c r="D339" s="18"/>
      <c r="E339" s="23"/>
    </row>
    <row r="340" spans="1:5" x14ac:dyDescent="0.25">
      <c r="A340" s="181"/>
      <c r="B340" s="13" t="s">
        <v>257</v>
      </c>
      <c r="C340" s="14">
        <v>3</v>
      </c>
      <c r="D340" s="14">
        <v>4</v>
      </c>
      <c r="E340" s="24">
        <v>1</v>
      </c>
    </row>
    <row r="341" spans="1:5" x14ac:dyDescent="0.25">
      <c r="A341" s="181"/>
      <c r="B341" s="13" t="s">
        <v>258</v>
      </c>
      <c r="C341" s="14">
        <v>2</v>
      </c>
      <c r="D341" s="14">
        <v>4</v>
      </c>
      <c r="E341" s="24">
        <v>0</v>
      </c>
    </row>
    <row r="342" spans="1:5" x14ac:dyDescent="0.25">
      <c r="A342" s="181"/>
      <c r="B342" s="13" t="s">
        <v>259</v>
      </c>
      <c r="C342" s="14">
        <v>7</v>
      </c>
      <c r="D342" s="14">
        <v>32</v>
      </c>
      <c r="E342" s="24">
        <v>7</v>
      </c>
    </row>
    <row r="343" spans="1:5" x14ac:dyDescent="0.25">
      <c r="A343" s="181"/>
      <c r="B343" s="13" t="s">
        <v>260</v>
      </c>
      <c r="C343" s="14">
        <v>1</v>
      </c>
      <c r="D343" s="14">
        <v>2</v>
      </c>
      <c r="E343" s="24">
        <v>0</v>
      </c>
    </row>
    <row r="344" spans="1:5" x14ac:dyDescent="0.25">
      <c r="A344" s="182"/>
      <c r="B344" s="13" t="s">
        <v>261</v>
      </c>
      <c r="C344" s="14">
        <v>25</v>
      </c>
      <c r="D344" s="14">
        <v>57</v>
      </c>
      <c r="E344" s="24">
        <v>12</v>
      </c>
    </row>
    <row r="345" spans="1:5" x14ac:dyDescent="0.25">
      <c r="A345" s="180" t="s">
        <v>262</v>
      </c>
      <c r="B345" s="13" t="s">
        <v>263</v>
      </c>
      <c r="C345" s="14">
        <v>2</v>
      </c>
      <c r="D345" s="14">
        <v>2</v>
      </c>
      <c r="E345" s="24">
        <v>0</v>
      </c>
    </row>
    <row r="346" spans="1:5" x14ac:dyDescent="0.25">
      <c r="A346" s="181"/>
      <c r="B346" s="13" t="s">
        <v>264</v>
      </c>
      <c r="C346" s="14">
        <v>3</v>
      </c>
      <c r="D346" s="14">
        <v>11</v>
      </c>
      <c r="E346" s="24">
        <v>0</v>
      </c>
    </row>
    <row r="347" spans="1:5" x14ac:dyDescent="0.25">
      <c r="A347" s="181"/>
      <c r="B347" s="13" t="s">
        <v>265</v>
      </c>
      <c r="C347" s="14">
        <v>1</v>
      </c>
      <c r="D347" s="14">
        <v>0</v>
      </c>
      <c r="E347" s="24">
        <v>0</v>
      </c>
    </row>
    <row r="348" spans="1:5" x14ac:dyDescent="0.25">
      <c r="A348" s="181"/>
      <c r="B348" s="13" t="s">
        <v>266</v>
      </c>
      <c r="C348" s="18"/>
      <c r="D348" s="18"/>
      <c r="E348" s="23"/>
    </row>
    <row r="349" spans="1:5" x14ac:dyDescent="0.25">
      <c r="A349" s="181"/>
      <c r="B349" s="13" t="s">
        <v>267</v>
      </c>
      <c r="C349" s="18"/>
      <c r="D349" s="18"/>
      <c r="E349" s="23"/>
    </row>
    <row r="350" spans="1:5" x14ac:dyDescent="0.25">
      <c r="A350" s="181"/>
      <c r="B350" s="13" t="s">
        <v>268</v>
      </c>
      <c r="C350" s="14">
        <v>3</v>
      </c>
      <c r="D350" s="14">
        <v>4</v>
      </c>
      <c r="E350" s="24">
        <v>1</v>
      </c>
    </row>
    <row r="351" spans="1:5" x14ac:dyDescent="0.25">
      <c r="A351" s="181"/>
      <c r="B351" s="13" t="s">
        <v>269</v>
      </c>
      <c r="C351" s="18"/>
      <c r="D351" s="18"/>
      <c r="E351" s="23"/>
    </row>
    <row r="352" spans="1:5" x14ac:dyDescent="0.25">
      <c r="A352" s="181"/>
      <c r="B352" s="13" t="s">
        <v>270</v>
      </c>
      <c r="C352" s="18"/>
      <c r="D352" s="18"/>
      <c r="E352" s="23"/>
    </row>
    <row r="353" spans="1:5" x14ac:dyDescent="0.25">
      <c r="A353" s="181"/>
      <c r="B353" s="13" t="s">
        <v>271</v>
      </c>
      <c r="C353" s="14">
        <v>1</v>
      </c>
      <c r="D353" s="14">
        <v>4</v>
      </c>
      <c r="E353" s="24">
        <v>0</v>
      </c>
    </row>
    <row r="354" spans="1:5" x14ac:dyDescent="0.25">
      <c r="A354" s="181"/>
      <c r="B354" s="13" t="s">
        <v>272</v>
      </c>
      <c r="C354" s="18"/>
      <c r="D354" s="18"/>
      <c r="E354" s="23"/>
    </row>
    <row r="355" spans="1:5" x14ac:dyDescent="0.25">
      <c r="A355" s="182"/>
      <c r="B355" s="13" t="s">
        <v>273</v>
      </c>
      <c r="C355" s="18"/>
      <c r="D355" s="18"/>
      <c r="E355" s="23"/>
    </row>
    <row r="356" spans="1:5" x14ac:dyDescent="0.25">
      <c r="A356" s="180" t="s">
        <v>274</v>
      </c>
      <c r="B356" s="13" t="s">
        <v>275</v>
      </c>
      <c r="C356" s="14">
        <v>27</v>
      </c>
      <c r="D356" s="14">
        <v>41</v>
      </c>
      <c r="E356" s="24">
        <v>3</v>
      </c>
    </row>
    <row r="357" spans="1:5" x14ac:dyDescent="0.25">
      <c r="A357" s="181"/>
      <c r="B357" s="13" t="s">
        <v>276</v>
      </c>
      <c r="C357" s="14">
        <v>1</v>
      </c>
      <c r="D357" s="14">
        <v>1</v>
      </c>
      <c r="E357" s="24">
        <v>0</v>
      </c>
    </row>
    <row r="358" spans="1:5" x14ac:dyDescent="0.25">
      <c r="A358" s="181"/>
      <c r="B358" s="13" t="s">
        <v>277</v>
      </c>
      <c r="C358" s="18"/>
      <c r="D358" s="18"/>
      <c r="E358" s="23"/>
    </row>
    <row r="359" spans="1:5" x14ac:dyDescent="0.25">
      <c r="A359" s="181"/>
      <c r="B359" s="13" t="s">
        <v>278</v>
      </c>
      <c r="C359" s="14">
        <v>13</v>
      </c>
      <c r="D359" s="14">
        <v>15</v>
      </c>
      <c r="E359" s="24">
        <v>1</v>
      </c>
    </row>
    <row r="360" spans="1:5" x14ac:dyDescent="0.25">
      <c r="A360" s="181"/>
      <c r="B360" s="13" t="s">
        <v>279</v>
      </c>
      <c r="C360" s="14">
        <v>2</v>
      </c>
      <c r="D360" s="14">
        <v>1</v>
      </c>
      <c r="E360" s="24">
        <v>1</v>
      </c>
    </row>
    <row r="361" spans="1:5" x14ac:dyDescent="0.25">
      <c r="A361" s="181"/>
      <c r="B361" s="13" t="s">
        <v>280</v>
      </c>
      <c r="C361" s="18"/>
      <c r="D361" s="18"/>
      <c r="E361" s="23"/>
    </row>
    <row r="362" spans="1:5" x14ac:dyDescent="0.25">
      <c r="A362" s="181"/>
      <c r="B362" s="13" t="s">
        <v>281</v>
      </c>
      <c r="C362" s="18"/>
      <c r="D362" s="18"/>
      <c r="E362" s="23"/>
    </row>
    <row r="363" spans="1:5" x14ac:dyDescent="0.25">
      <c r="A363" s="181"/>
      <c r="B363" s="13" t="s">
        <v>282</v>
      </c>
      <c r="C363" s="18"/>
      <c r="D363" s="18"/>
      <c r="E363" s="23"/>
    </row>
    <row r="364" spans="1:5" x14ac:dyDescent="0.25">
      <c r="A364" s="182"/>
      <c r="B364" s="13" t="s">
        <v>283</v>
      </c>
      <c r="C364" s="18"/>
      <c r="D364" s="18"/>
      <c r="E364" s="23"/>
    </row>
    <row r="365" spans="1:5" x14ac:dyDescent="0.25">
      <c r="A365" s="180" t="s">
        <v>284</v>
      </c>
      <c r="B365" s="13" t="s">
        <v>285</v>
      </c>
      <c r="C365" s="18"/>
      <c r="D365" s="18"/>
      <c r="E365" s="23"/>
    </row>
    <row r="366" spans="1:5" x14ac:dyDescent="0.25">
      <c r="A366" s="181"/>
      <c r="B366" s="13" t="s">
        <v>286</v>
      </c>
      <c r="C366" s="14">
        <v>148</v>
      </c>
      <c r="D366" s="14">
        <v>31</v>
      </c>
      <c r="E366" s="24">
        <v>0</v>
      </c>
    </row>
    <row r="367" spans="1:5" x14ac:dyDescent="0.25">
      <c r="A367" s="181"/>
      <c r="B367" s="13" t="s">
        <v>287</v>
      </c>
      <c r="C367" s="14">
        <v>48</v>
      </c>
      <c r="D367" s="14">
        <v>46</v>
      </c>
      <c r="E367" s="24">
        <v>0</v>
      </c>
    </row>
    <row r="368" spans="1:5" x14ac:dyDescent="0.25">
      <c r="A368" s="181"/>
      <c r="B368" s="13" t="s">
        <v>288</v>
      </c>
      <c r="C368" s="14">
        <v>60</v>
      </c>
      <c r="D368" s="14">
        <v>16</v>
      </c>
      <c r="E368" s="24">
        <v>0</v>
      </c>
    </row>
    <row r="369" spans="1:5" x14ac:dyDescent="0.25">
      <c r="A369" s="181"/>
      <c r="B369" s="13" t="s">
        <v>204</v>
      </c>
      <c r="C369" s="14">
        <v>132</v>
      </c>
      <c r="D369" s="14">
        <v>15</v>
      </c>
      <c r="E369" s="24">
        <v>0</v>
      </c>
    </row>
    <row r="370" spans="1:5" x14ac:dyDescent="0.25">
      <c r="A370" s="181"/>
      <c r="B370" s="13" t="s">
        <v>289</v>
      </c>
      <c r="C370" s="14">
        <v>58</v>
      </c>
      <c r="D370" s="14">
        <v>9</v>
      </c>
      <c r="E370" s="24">
        <v>0</v>
      </c>
    </row>
    <row r="371" spans="1:5" x14ac:dyDescent="0.25">
      <c r="A371" s="181"/>
      <c r="B371" s="13" t="s">
        <v>290</v>
      </c>
      <c r="C371" s="14">
        <v>11</v>
      </c>
      <c r="D371" s="14">
        <v>5</v>
      </c>
      <c r="E371" s="24">
        <v>8</v>
      </c>
    </row>
    <row r="372" spans="1:5" x14ac:dyDescent="0.25">
      <c r="A372" s="181"/>
      <c r="B372" s="13" t="s">
        <v>291</v>
      </c>
      <c r="C372" s="14">
        <v>172</v>
      </c>
      <c r="D372" s="14">
        <v>233</v>
      </c>
      <c r="E372" s="24">
        <v>0</v>
      </c>
    </row>
    <row r="373" spans="1:5" x14ac:dyDescent="0.25">
      <c r="A373" s="181"/>
      <c r="B373" s="13" t="s">
        <v>292</v>
      </c>
      <c r="C373" s="18"/>
      <c r="D373" s="18"/>
      <c r="E373" s="23"/>
    </row>
    <row r="374" spans="1:5" x14ac:dyDescent="0.25">
      <c r="A374" s="181"/>
      <c r="B374" s="13" t="s">
        <v>293</v>
      </c>
      <c r="C374" s="18"/>
      <c r="D374" s="18"/>
      <c r="E374" s="23"/>
    </row>
    <row r="375" spans="1:5" x14ac:dyDescent="0.25">
      <c r="A375" s="181"/>
      <c r="B375" s="13" t="s">
        <v>294</v>
      </c>
      <c r="C375" s="18"/>
      <c r="D375" s="18"/>
      <c r="E375" s="23"/>
    </row>
    <row r="376" spans="1:5" x14ac:dyDescent="0.25">
      <c r="A376" s="181"/>
      <c r="B376" s="13" t="s">
        <v>295</v>
      </c>
      <c r="C376" s="18"/>
      <c r="D376" s="18"/>
      <c r="E376" s="23"/>
    </row>
    <row r="377" spans="1:5" x14ac:dyDescent="0.25">
      <c r="A377" s="182"/>
      <c r="B377" s="13" t="s">
        <v>296</v>
      </c>
      <c r="C377" s="18"/>
      <c r="D377" s="18"/>
      <c r="E377" s="23"/>
    </row>
  </sheetData>
  <sheetProtection algorithmName="SHA-512" hashValue="QkPp1jMY8j0gOVYkFqYMkFSRx4HMd9qUadLiY6vzI6lsz/6wpFWeMx2x1C9VoZHMAWdBkOnxqs1uB+bkRJVN2Q==" saltValue="2faMxpBNHan7Krvx1VqcTA==" spinCount="100000" sheet="1" objects="1" scenarios="1"/>
  <mergeCells count="45">
    <mergeCell ref="A86:A87"/>
    <mergeCell ref="A7:A11"/>
    <mergeCell ref="A12:A14"/>
    <mergeCell ref="A15:A19"/>
    <mergeCell ref="A32:A36"/>
    <mergeCell ref="A43:E43"/>
    <mergeCell ref="A45:A48"/>
    <mergeCell ref="A49:A52"/>
    <mergeCell ref="A56:A61"/>
    <mergeCell ref="A62:A64"/>
    <mergeCell ref="A76:A80"/>
    <mergeCell ref="A84:A85"/>
    <mergeCell ref="A128:A129"/>
    <mergeCell ref="A88:A89"/>
    <mergeCell ref="A90:A91"/>
    <mergeCell ref="A93:E93"/>
    <mergeCell ref="A104:E104"/>
    <mergeCell ref="A106:A108"/>
    <mergeCell ref="A109:A110"/>
    <mergeCell ref="A113:D113"/>
    <mergeCell ref="A115:A117"/>
    <mergeCell ref="A118:A119"/>
    <mergeCell ref="A124:A125"/>
    <mergeCell ref="A126:A127"/>
    <mergeCell ref="A271:A272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83:A285"/>
    <mergeCell ref="A286:A288"/>
    <mergeCell ref="A290:A292"/>
    <mergeCell ref="A365:A377"/>
    <mergeCell ref="A294:A296"/>
    <mergeCell ref="A297:A311"/>
    <mergeCell ref="A312:A344"/>
    <mergeCell ref="A345:A355"/>
    <mergeCell ref="A356:A3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6E4B-3AA7-442A-8197-89C54DFB6120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4180</v>
      </c>
      <c r="F4" s="162" t="s">
        <v>1812</v>
      </c>
      <c r="G4" s="164">
        <f>DatosViolenciaGénero!E82</f>
        <v>529</v>
      </c>
      <c r="H4" s="165"/>
    </row>
    <row r="5" spans="1:30" x14ac:dyDescent="0.2">
      <c r="C5" s="162" t="s">
        <v>35</v>
      </c>
      <c r="D5" s="163">
        <f>DatosViolenciaGénero!C5</f>
        <v>3834</v>
      </c>
      <c r="F5" s="162" t="s">
        <v>1813</v>
      </c>
      <c r="G5" s="164">
        <f>DatosViolenciaGénero!F82</f>
        <v>1205</v>
      </c>
      <c r="H5" s="165"/>
    </row>
    <row r="6" spans="1:30" x14ac:dyDescent="0.2">
      <c r="C6" s="162" t="s">
        <v>1814</v>
      </c>
      <c r="D6" s="173">
        <f>DatosViolenciaGénero!C8</f>
        <v>752</v>
      </c>
    </row>
    <row r="7" spans="1:30" x14ac:dyDescent="0.2">
      <c r="C7" s="162" t="s">
        <v>55</v>
      </c>
      <c r="D7" s="173">
        <f>DatosViolenciaGénero!C9</f>
        <v>25</v>
      </c>
    </row>
    <row r="8" spans="1:30" x14ac:dyDescent="0.2">
      <c r="C8" s="162" t="s">
        <v>1818</v>
      </c>
      <c r="D8" s="163">
        <f>DatosViolenciaGénero!C11</f>
        <v>5</v>
      </c>
    </row>
    <row r="9" spans="1:30" x14ac:dyDescent="0.2">
      <c r="C9" s="162" t="s">
        <v>1819</v>
      </c>
      <c r="D9" s="163">
        <f>DatosViolenciaGénero!C12</f>
        <v>4</v>
      </c>
    </row>
    <row r="10" spans="1:30" x14ac:dyDescent="0.2">
      <c r="C10" s="162" t="s">
        <v>1811</v>
      </c>
      <c r="D10" s="173">
        <f>DatosViolenciaGénero!C6</f>
        <v>1043</v>
      </c>
    </row>
    <row r="11" spans="1:30" x14ac:dyDescent="0.2">
      <c r="C11" s="162" t="s">
        <v>1815</v>
      </c>
      <c r="D11" s="173">
        <f>DatosViolenciaGénero!C10</f>
        <v>12</v>
      </c>
    </row>
    <row r="20" spans="3:32" x14ac:dyDescent="0.2">
      <c r="C20" s="168"/>
      <c r="D20" s="168"/>
    </row>
    <row r="21" spans="3:32" x14ac:dyDescent="0.2">
      <c r="C21" s="169"/>
      <c r="D21" s="169"/>
    </row>
    <row r="22" spans="3:32" s="168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nX92KZ2wkanL+KiiUO4lsDo7j+pK/yyGP9+Jy7PA/kLYLllzLwqdPzcb4SKstsqqzuEXXXpecZwGo2v3TSDVYA==" saltValue="5U8zSegB/x0Z47o8KA14R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9EEBC-0104-485F-9DB9-DD7A38CB082D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gRbQ+bf2gu/b4Yc8gcMaox4O94EbyBLDp9lSi6pv9WfAH+LRQuZ3n1wOoEKmG1KPvEgY0BQpzECatgxBY3cG/A==" saltValue="6ntpbNv5w/cmYjQNHJKJT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16834-49E6-4C1F-B8E3-629248885E91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I5xJBCAeaPU+QVKWPvIGop8s9/+OpLOmWEXPsmGWs1PsTyoio48yND2/bMJIMuejo0JjO+IDixLzqsgK5VAMaQ==" saltValue="n3fMNu8pEvLMgrAHrV/n9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B47-5947-484A-88A9-F01FCB9530F3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">
      <c r="M6" s="178">
        <f>DatosMedioAmbiente!C53</f>
        <v>0</v>
      </c>
      <c r="N6" s="178">
        <f>DatosMedioAmbiente!C55</f>
        <v>3</v>
      </c>
      <c r="O6" s="178">
        <f>DatosMedioAmbiente!C57</f>
        <v>0</v>
      </c>
      <c r="P6" s="178">
        <f>DatosMedioAmbiente!C59</f>
        <v>5</v>
      </c>
      <c r="Q6" s="178">
        <f>DatosMedioAmbiente!C61</f>
        <v>1</v>
      </c>
      <c r="R6" s="178">
        <f>DatosMedioAmbiente!C63</f>
        <v>12</v>
      </c>
      <c r="S6" s="176"/>
      <c r="U6" s="179">
        <f>DatosMedioAmbiente!C54</f>
        <v>3</v>
      </c>
      <c r="V6" s="179">
        <f>DatosMedioAmbiente!C56</f>
        <v>5</v>
      </c>
      <c r="W6" s="179">
        <f>DatosMedioAmbiente!C58</f>
        <v>0</v>
      </c>
      <c r="X6" s="179">
        <f>DatosMedioAmbiente!C60</f>
        <v>1</v>
      </c>
      <c r="Y6" s="179">
        <f>DatosMedioAmbiente!C62</f>
        <v>2</v>
      </c>
      <c r="Z6" s="179">
        <f>DatosMedioAmbiente!C64</f>
        <v>3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mF/sV3f7+BqI/D0ROmtIZZXYS0AxzWVHuZQmEW8HRQQ6yIdayjuCyYr8hsqpoqJPWWdMqzO7uABo43JENEj+Cg==" saltValue="6rMC5Pn9Smqb4KB9gTq12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8269-8E96-49D0-A22F-6C4317C598D8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1658</v>
      </c>
      <c r="G2" s="92" t="s">
        <v>1653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1082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642</v>
      </c>
      <c r="AQ2" s="92" t="s">
        <v>646</v>
      </c>
      <c r="AT2" s="92" t="s">
        <v>642</v>
      </c>
      <c r="AU2" s="92" t="s">
        <v>652</v>
      </c>
      <c r="AV2" s="92" t="s">
        <v>642</v>
      </c>
      <c r="AW2" s="92" t="s">
        <v>1180</v>
      </c>
      <c r="AX2" s="92" t="s">
        <v>1179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955</v>
      </c>
      <c r="BE2" s="92" t="s">
        <v>1662</v>
      </c>
      <c r="BF2" s="92" t="s">
        <v>99</v>
      </c>
      <c r="BG2" s="92" t="s">
        <v>99</v>
      </c>
      <c r="BH2" s="92" t="s">
        <v>1138</v>
      </c>
      <c r="BI2" s="92" t="s">
        <v>1143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1628</v>
      </c>
      <c r="G3" s="92" t="s">
        <v>1625</v>
      </c>
      <c r="H3" s="92" t="s">
        <v>1625</v>
      </c>
      <c r="I3" s="92" t="s">
        <v>1625</v>
      </c>
      <c r="J3" s="92" t="s">
        <v>1625</v>
      </c>
      <c r="K3" s="92" t="s">
        <v>1625</v>
      </c>
      <c r="L3" s="92" t="s">
        <v>1625</v>
      </c>
      <c r="M3" s="92" t="s">
        <v>1625</v>
      </c>
      <c r="N3" s="92" t="s">
        <v>1625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1134</v>
      </c>
      <c r="AD3" s="92" t="s">
        <v>644</v>
      </c>
      <c r="AE3" s="92" t="s">
        <v>1180</v>
      </c>
      <c r="AF3" s="92" t="s">
        <v>1189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644</v>
      </c>
      <c r="AT3" s="92" t="s">
        <v>644</v>
      </c>
      <c r="AV3" s="92" t="s">
        <v>644</v>
      </c>
      <c r="AW3" s="92" t="s">
        <v>1182</v>
      </c>
      <c r="AX3" s="92" t="s">
        <v>1180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329</v>
      </c>
      <c r="BE3" s="92" t="s">
        <v>1663</v>
      </c>
      <c r="BF3" s="92" t="s">
        <v>109</v>
      </c>
      <c r="BG3" s="92" t="s">
        <v>109</v>
      </c>
      <c r="BH3" s="92" t="s">
        <v>1139</v>
      </c>
      <c r="BI3" s="92" t="s">
        <v>1144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1626</v>
      </c>
      <c r="F4" s="92" t="s">
        <v>1632</v>
      </c>
      <c r="G4" s="92" t="s">
        <v>1626</v>
      </c>
      <c r="H4" s="92" t="s">
        <v>1626</v>
      </c>
      <c r="I4" s="92" t="s">
        <v>1626</v>
      </c>
      <c r="J4" s="92" t="s">
        <v>1626</v>
      </c>
      <c r="K4" s="92" t="s">
        <v>1626</v>
      </c>
      <c r="L4" s="92" t="s">
        <v>1626</v>
      </c>
      <c r="M4" s="92" t="s">
        <v>1628</v>
      </c>
      <c r="N4" s="92" t="s">
        <v>1626</v>
      </c>
      <c r="O4" s="92" t="s">
        <v>1626</v>
      </c>
      <c r="P4" s="92" t="s">
        <v>1673</v>
      </c>
      <c r="Q4" s="92" t="s">
        <v>1674</v>
      </c>
      <c r="R4" s="92" t="s">
        <v>1037</v>
      </c>
      <c r="S4" s="92" t="s">
        <v>1673</v>
      </c>
      <c r="T4" s="92" t="s">
        <v>1673</v>
      </c>
      <c r="V4" s="92" t="s">
        <v>26</v>
      </c>
      <c r="W4" s="92" t="s">
        <v>1767</v>
      </c>
      <c r="AA4" s="92" t="s">
        <v>1128</v>
      </c>
      <c r="AB4" s="92" t="s">
        <v>1132</v>
      </c>
      <c r="AD4" s="92" t="s">
        <v>646</v>
      </c>
      <c r="AE4" s="92" t="s">
        <v>1181</v>
      </c>
      <c r="AF4" s="92" t="s">
        <v>1122</v>
      </c>
      <c r="AI4" s="92" t="s">
        <v>226</v>
      </c>
      <c r="AL4" s="92" t="s">
        <v>646</v>
      </c>
      <c r="AM4" s="92" t="s">
        <v>646</v>
      </c>
      <c r="AN4" s="92" t="s">
        <v>646</v>
      </c>
      <c r="AO4" s="92" t="s">
        <v>646</v>
      </c>
      <c r="AV4" s="92" t="s">
        <v>646</v>
      </c>
      <c r="AW4" s="92" t="s">
        <v>610</v>
      </c>
      <c r="AX4" s="92" t="s">
        <v>1182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956</v>
      </c>
      <c r="BE4" s="92" t="s">
        <v>1664</v>
      </c>
      <c r="BF4" s="92" t="s">
        <v>1055</v>
      </c>
    </row>
    <row r="5" spans="1:61" x14ac:dyDescent="0.2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1628</v>
      </c>
      <c r="F5" s="92" t="s">
        <v>970</v>
      </c>
      <c r="G5" s="92" t="s">
        <v>970</v>
      </c>
      <c r="H5" s="92" t="s">
        <v>1628</v>
      </c>
      <c r="I5" s="92" t="s">
        <v>1628</v>
      </c>
      <c r="J5" s="92" t="s">
        <v>1628</v>
      </c>
      <c r="K5" s="92" t="s">
        <v>1628</v>
      </c>
      <c r="L5" s="92" t="s">
        <v>1628</v>
      </c>
      <c r="M5" s="92" t="s">
        <v>1630</v>
      </c>
      <c r="N5" s="92" t="s">
        <v>1630</v>
      </c>
      <c r="O5" s="92" t="s">
        <v>1628</v>
      </c>
      <c r="P5" s="92" t="s">
        <v>1676</v>
      </c>
      <c r="Q5" s="92" t="s">
        <v>1676</v>
      </c>
      <c r="R5" s="92" t="s">
        <v>1038</v>
      </c>
      <c r="S5" s="92" t="s">
        <v>1674</v>
      </c>
      <c r="T5" s="92" t="s">
        <v>1674</v>
      </c>
      <c r="V5" s="92" t="s">
        <v>27</v>
      </c>
      <c r="AB5" s="92" t="s">
        <v>1130</v>
      </c>
      <c r="AD5" s="92" t="s">
        <v>648</v>
      </c>
      <c r="AE5" s="92" t="s">
        <v>1182</v>
      </c>
      <c r="AF5" s="92" t="s">
        <v>1190</v>
      </c>
      <c r="AI5" s="92" t="s">
        <v>227</v>
      </c>
      <c r="AL5" s="92" t="s">
        <v>648</v>
      </c>
      <c r="AM5" s="92" t="s">
        <v>648</v>
      </c>
      <c r="AN5" s="92" t="s">
        <v>648</v>
      </c>
      <c r="AO5" s="92" t="s">
        <v>648</v>
      </c>
      <c r="AV5" s="92" t="s">
        <v>648</v>
      </c>
      <c r="AW5" s="92" t="s">
        <v>1183</v>
      </c>
      <c r="AX5" s="92" t="s">
        <v>610</v>
      </c>
      <c r="AY5" s="92" t="s">
        <v>1001</v>
      </c>
      <c r="AZ5" s="92" t="s">
        <v>1007</v>
      </c>
      <c r="BC5" s="92" t="s">
        <v>981</v>
      </c>
      <c r="BD5" s="92" t="s">
        <v>957</v>
      </c>
      <c r="BE5" s="92" t="s">
        <v>1804</v>
      </c>
    </row>
    <row r="6" spans="1:61" x14ac:dyDescent="0.2">
      <c r="A6" s="92" t="s">
        <v>1761</v>
      </c>
      <c r="B6" s="92" t="s">
        <v>105</v>
      </c>
      <c r="C6" s="92" t="s">
        <v>1744</v>
      </c>
      <c r="D6" s="92" t="s">
        <v>1630</v>
      </c>
      <c r="E6" s="92" t="s">
        <v>1630</v>
      </c>
      <c r="F6" s="92" t="s">
        <v>1655</v>
      </c>
      <c r="G6" s="92" t="s">
        <v>1639</v>
      </c>
      <c r="H6" s="92" t="s">
        <v>1631</v>
      </c>
      <c r="I6" s="92" t="s">
        <v>1632</v>
      </c>
      <c r="J6" s="92" t="s">
        <v>1632</v>
      </c>
      <c r="K6" s="92" t="s">
        <v>1630</v>
      </c>
      <c r="L6" s="92" t="s">
        <v>1630</v>
      </c>
      <c r="M6" s="92" t="s">
        <v>970</v>
      </c>
      <c r="N6" s="92" t="s">
        <v>970</v>
      </c>
      <c r="O6" s="92" t="s">
        <v>1632</v>
      </c>
      <c r="R6" s="92" t="s">
        <v>1039</v>
      </c>
      <c r="S6" s="92" t="s">
        <v>1676</v>
      </c>
      <c r="T6" s="92" t="s">
        <v>1675</v>
      </c>
      <c r="V6" s="92" t="s">
        <v>28</v>
      </c>
      <c r="AD6" s="92" t="s">
        <v>650</v>
      </c>
      <c r="AE6" s="92" t="s">
        <v>610</v>
      </c>
      <c r="AI6" s="92" t="s">
        <v>233</v>
      </c>
      <c r="AL6" s="92" t="s">
        <v>650</v>
      </c>
      <c r="AM6" s="92" t="s">
        <v>650</v>
      </c>
      <c r="AN6" s="92" t="s">
        <v>650</v>
      </c>
      <c r="AO6" s="92" t="s">
        <v>650</v>
      </c>
      <c r="AV6" s="92" t="s">
        <v>650</v>
      </c>
      <c r="AX6" s="92" t="s">
        <v>1183</v>
      </c>
      <c r="AY6" s="92" t="s">
        <v>1002</v>
      </c>
      <c r="AZ6" s="92" t="s">
        <v>1002</v>
      </c>
      <c r="BC6" s="92" t="s">
        <v>982</v>
      </c>
      <c r="BD6" s="92" t="s">
        <v>958</v>
      </c>
      <c r="BE6" s="92" t="s">
        <v>1665</v>
      </c>
    </row>
    <row r="7" spans="1:61" x14ac:dyDescent="0.2">
      <c r="B7" s="92" t="s">
        <v>106</v>
      </c>
      <c r="C7" s="92" t="s">
        <v>1745</v>
      </c>
      <c r="D7" s="92" t="s">
        <v>1631</v>
      </c>
      <c r="E7" s="92" t="s">
        <v>1632</v>
      </c>
      <c r="F7" s="92" t="s">
        <v>1659</v>
      </c>
      <c r="G7" s="92" t="s">
        <v>1640</v>
      </c>
      <c r="H7" s="92" t="s">
        <v>1632</v>
      </c>
      <c r="I7" s="92" t="s">
        <v>970</v>
      </c>
      <c r="J7" s="92" t="s">
        <v>970</v>
      </c>
      <c r="K7" s="92" t="s">
        <v>970</v>
      </c>
      <c r="L7" s="92" t="s">
        <v>970</v>
      </c>
      <c r="M7" s="92" t="s">
        <v>1641</v>
      </c>
      <c r="N7" s="92" t="s">
        <v>1637</v>
      </c>
      <c r="O7" s="92" t="s">
        <v>970</v>
      </c>
      <c r="R7" s="92" t="s">
        <v>1040</v>
      </c>
      <c r="T7" s="92" t="s">
        <v>1676</v>
      </c>
      <c r="AD7" s="92" t="s">
        <v>652</v>
      </c>
      <c r="AI7" s="92" t="s">
        <v>236</v>
      </c>
      <c r="AL7" s="92" t="s">
        <v>652</v>
      </c>
      <c r="AM7" s="92" t="s">
        <v>652</v>
      </c>
      <c r="AN7" s="92" t="s">
        <v>652</v>
      </c>
      <c r="AO7" s="92" t="s">
        <v>652</v>
      </c>
      <c r="AV7" s="92" t="s">
        <v>652</v>
      </c>
      <c r="BC7" s="92" t="s">
        <v>983</v>
      </c>
      <c r="BD7" s="92" t="s">
        <v>959</v>
      </c>
      <c r="BE7" s="92" t="s">
        <v>1016</v>
      </c>
    </row>
    <row r="8" spans="1:61" x14ac:dyDescent="0.2">
      <c r="C8" s="92" t="s">
        <v>1746</v>
      </c>
      <c r="D8" s="92" t="s">
        <v>1632</v>
      </c>
      <c r="E8" s="92" t="s">
        <v>970</v>
      </c>
      <c r="F8" s="92" t="s">
        <v>1637</v>
      </c>
      <c r="G8" s="92" t="s">
        <v>1642</v>
      </c>
      <c r="H8" s="92" t="s">
        <v>970</v>
      </c>
      <c r="I8" s="92" t="s">
        <v>1637</v>
      </c>
      <c r="J8" s="92" t="s">
        <v>1638</v>
      </c>
      <c r="K8" s="92" t="s">
        <v>1637</v>
      </c>
      <c r="L8" s="92" t="s">
        <v>1637</v>
      </c>
      <c r="M8" s="92" t="s">
        <v>1648</v>
      </c>
      <c r="N8" s="92" t="s">
        <v>1638</v>
      </c>
      <c r="O8" s="92" t="s">
        <v>1638</v>
      </c>
      <c r="R8" s="92" t="s">
        <v>1041</v>
      </c>
      <c r="AD8" s="92" t="s">
        <v>654</v>
      </c>
      <c r="AI8" s="92" t="s">
        <v>238</v>
      </c>
      <c r="AL8" s="92" t="s">
        <v>654</v>
      </c>
      <c r="AM8" s="92" t="s">
        <v>654</v>
      </c>
      <c r="AN8" s="92" t="s">
        <v>654</v>
      </c>
      <c r="AV8" s="92" t="s">
        <v>654</v>
      </c>
      <c r="BC8" s="92" t="s">
        <v>1801</v>
      </c>
      <c r="BD8" s="92" t="s">
        <v>960</v>
      </c>
      <c r="BE8" s="92" t="s">
        <v>1666</v>
      </c>
    </row>
    <row r="9" spans="1:61" x14ac:dyDescent="0.2">
      <c r="C9" s="92" t="s">
        <v>204</v>
      </c>
      <c r="D9" s="92" t="s">
        <v>970</v>
      </c>
      <c r="E9" s="92" t="s">
        <v>1635</v>
      </c>
      <c r="F9" s="92" t="s">
        <v>1660</v>
      </c>
      <c r="G9" s="92" t="s">
        <v>1644</v>
      </c>
      <c r="H9" s="92" t="s">
        <v>1637</v>
      </c>
      <c r="I9" s="92" t="s">
        <v>1638</v>
      </c>
      <c r="J9" s="92" t="s">
        <v>1639</v>
      </c>
      <c r="K9" s="92" t="s">
        <v>1638</v>
      </c>
      <c r="L9" s="92" t="s">
        <v>1638</v>
      </c>
      <c r="N9" s="92" t="s">
        <v>1640</v>
      </c>
      <c r="O9" s="92" t="s">
        <v>1639</v>
      </c>
      <c r="R9" s="92" t="s">
        <v>1042</v>
      </c>
      <c r="AI9" s="92" t="s">
        <v>106</v>
      </c>
      <c r="BC9" s="92" t="s">
        <v>984</v>
      </c>
      <c r="BD9" s="92" t="s">
        <v>513</v>
      </c>
      <c r="BE9" s="92" t="s">
        <v>1667</v>
      </c>
    </row>
    <row r="10" spans="1:61" x14ac:dyDescent="0.2">
      <c r="C10" s="92" t="s">
        <v>1747</v>
      </c>
      <c r="D10" s="92" t="s">
        <v>1637</v>
      </c>
      <c r="E10" s="92" t="s">
        <v>1637</v>
      </c>
      <c r="F10" s="92" t="s">
        <v>1640</v>
      </c>
      <c r="G10" s="92" t="s">
        <v>1648</v>
      </c>
      <c r="H10" s="92" t="s">
        <v>1638</v>
      </c>
      <c r="I10" s="92" t="s">
        <v>1639</v>
      </c>
      <c r="J10" s="92" t="s">
        <v>1640</v>
      </c>
      <c r="K10" s="92" t="s">
        <v>1640</v>
      </c>
      <c r="L10" s="92" t="s">
        <v>1639</v>
      </c>
      <c r="N10" s="92" t="s">
        <v>1641</v>
      </c>
      <c r="O10" s="92" t="s">
        <v>1640</v>
      </c>
      <c r="R10" s="92" t="s">
        <v>1043</v>
      </c>
      <c r="BC10" s="92" t="s">
        <v>972</v>
      </c>
      <c r="BD10" s="92" t="s">
        <v>961</v>
      </c>
      <c r="BE10" s="92" t="s">
        <v>260</v>
      </c>
    </row>
    <row r="11" spans="1:61" x14ac:dyDescent="0.2">
      <c r="C11" s="92" t="s">
        <v>284</v>
      </c>
      <c r="D11" s="92" t="s">
        <v>1638</v>
      </c>
      <c r="E11" s="92" t="s">
        <v>1638</v>
      </c>
      <c r="F11" s="92" t="s">
        <v>1641</v>
      </c>
      <c r="G11" s="92" t="s">
        <v>106</v>
      </c>
      <c r="H11" s="92" t="s">
        <v>1639</v>
      </c>
      <c r="I11" s="92" t="s">
        <v>1640</v>
      </c>
      <c r="J11" s="92" t="s">
        <v>1641</v>
      </c>
      <c r="K11" s="92" t="s">
        <v>1644</v>
      </c>
      <c r="L11" s="92" t="s">
        <v>1640</v>
      </c>
      <c r="N11" s="92" t="s">
        <v>1642</v>
      </c>
      <c r="O11" s="92" t="s">
        <v>1641</v>
      </c>
      <c r="R11" s="92" t="s">
        <v>1044</v>
      </c>
      <c r="BD11" s="92" t="s">
        <v>962</v>
      </c>
      <c r="BE11" s="92" t="s">
        <v>1668</v>
      </c>
    </row>
    <row r="12" spans="1:61" x14ac:dyDescent="0.2">
      <c r="D12" s="92" t="s">
        <v>1639</v>
      </c>
      <c r="E12" s="92" t="s">
        <v>1639</v>
      </c>
      <c r="F12" s="92" t="s">
        <v>1648</v>
      </c>
      <c r="H12" s="92" t="s">
        <v>1640</v>
      </c>
      <c r="I12" s="92" t="s">
        <v>1641</v>
      </c>
      <c r="J12" s="92" t="s">
        <v>1642</v>
      </c>
      <c r="K12" s="92" t="s">
        <v>1648</v>
      </c>
      <c r="L12" s="92" t="s">
        <v>1642</v>
      </c>
      <c r="N12" s="92" t="s">
        <v>1644</v>
      </c>
      <c r="O12" s="92" t="s">
        <v>1642</v>
      </c>
      <c r="BD12" s="92" t="s">
        <v>646</v>
      </c>
    </row>
    <row r="13" spans="1:61" x14ac:dyDescent="0.2">
      <c r="D13" s="92" t="s">
        <v>1640</v>
      </c>
      <c r="E13" s="92" t="s">
        <v>1642</v>
      </c>
      <c r="F13" s="92" t="s">
        <v>106</v>
      </c>
      <c r="H13" s="92" t="s">
        <v>1641</v>
      </c>
      <c r="I13" s="92" t="s">
        <v>1642</v>
      </c>
      <c r="J13" s="92" t="s">
        <v>1644</v>
      </c>
      <c r="L13" s="92" t="s">
        <v>1644</v>
      </c>
      <c r="O13" s="92" t="s">
        <v>1644</v>
      </c>
      <c r="BD13" s="92" t="s">
        <v>963</v>
      </c>
    </row>
    <row r="14" spans="1:61" x14ac:dyDescent="0.2">
      <c r="D14" s="92" t="s">
        <v>1641</v>
      </c>
      <c r="E14" s="92" t="s">
        <v>1643</v>
      </c>
      <c r="H14" s="92" t="s">
        <v>1642</v>
      </c>
      <c r="I14" s="92" t="s">
        <v>1644</v>
      </c>
      <c r="J14" s="92" t="s">
        <v>106</v>
      </c>
      <c r="O14" s="92" t="s">
        <v>106</v>
      </c>
      <c r="BD14" s="92" t="s">
        <v>964</v>
      </c>
    </row>
    <row r="15" spans="1:61" x14ac:dyDescent="0.2">
      <c r="D15" s="92" t="s">
        <v>1642</v>
      </c>
      <c r="E15" s="92" t="s">
        <v>1644</v>
      </c>
      <c r="H15" s="92" t="s">
        <v>1644</v>
      </c>
      <c r="I15" s="92" t="s">
        <v>1648</v>
      </c>
      <c r="BD15" s="92" t="s">
        <v>965</v>
      </c>
    </row>
    <row r="16" spans="1:61" x14ac:dyDescent="0.2">
      <c r="D16" s="92" t="s">
        <v>1644</v>
      </c>
      <c r="E16" s="92" t="s">
        <v>1648</v>
      </c>
      <c r="H16" s="92" t="s">
        <v>106</v>
      </c>
      <c r="I16" s="92" t="s">
        <v>106</v>
      </c>
      <c r="BD16" s="92" t="s">
        <v>106</v>
      </c>
    </row>
    <row r="17" spans="4:56" x14ac:dyDescent="0.2">
      <c r="D17" s="92" t="s">
        <v>1648</v>
      </c>
      <c r="BD17" s="92" t="s">
        <v>967</v>
      </c>
    </row>
    <row r="18" spans="4:56" x14ac:dyDescent="0.2">
      <c r="D18" s="92" t="s">
        <v>106</v>
      </c>
      <c r="BD18" s="92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7DD2F-DC9D-42F7-BA2F-0F2234DEDAF6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4990</v>
      </c>
      <c r="D4" s="100">
        <f>SUM(DatosViolenciaGénero!D63:D69)</f>
        <v>1928</v>
      </c>
    </row>
    <row r="5" spans="2:4" x14ac:dyDescent="0.2">
      <c r="B5" s="99" t="s">
        <v>1626</v>
      </c>
      <c r="C5" s="100">
        <f>SUM(DatosViolenciaGénero!C70:C73)</f>
        <v>125</v>
      </c>
      <c r="D5" s="100">
        <f>SUM(DatosViolenciaGénero!D70:D73)</f>
        <v>161</v>
      </c>
    </row>
    <row r="6" spans="2:4" ht="12.75" customHeight="1" x14ac:dyDescent="0.2">
      <c r="B6" s="99" t="s">
        <v>1672</v>
      </c>
      <c r="C6" s="100">
        <f>DatosViolenciaGénero!C74</f>
        <v>0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14</v>
      </c>
      <c r="D7" s="100">
        <f>SUM(DatosViolenciaGénero!D75:D77)</f>
        <v>8</v>
      </c>
    </row>
    <row r="8" spans="2:4" ht="12.75" customHeight="1" x14ac:dyDescent="0.2">
      <c r="B8" s="99" t="s">
        <v>1674</v>
      </c>
      <c r="C8" s="100">
        <f>DatosViolenciaGénero!C81</f>
        <v>2</v>
      </c>
      <c r="D8" s="100">
        <f>DatosViolenciaGénero!D81</f>
        <v>3</v>
      </c>
    </row>
    <row r="9" spans="2:4" ht="12.75" customHeight="1" x14ac:dyDescent="0.2">
      <c r="B9" s="99" t="s">
        <v>1675</v>
      </c>
      <c r="C9" s="100">
        <f>DatosViolenciaGénero!C78</f>
        <v>0</v>
      </c>
      <c r="D9" s="100">
        <f>DatosViolenciaGénero!D78</f>
        <v>5</v>
      </c>
    </row>
    <row r="10" spans="2:4" ht="12.75" customHeight="1" x14ac:dyDescent="0.2">
      <c r="B10" s="99" t="s">
        <v>1676</v>
      </c>
      <c r="C10" s="100">
        <f>SUM(DatosViolenciaGénero!C79:C80)</f>
        <v>1150</v>
      </c>
      <c r="D10" s="100">
        <f>SUM(DatosViolenciaGénero!D79:D80)</f>
        <v>832</v>
      </c>
    </row>
    <row r="14" spans="2:4" ht="12.95" customHeight="1" thickTop="1" thickBot="1" x14ac:dyDescent="0.25">
      <c r="B14" s="221" t="s">
        <v>1680</v>
      </c>
      <c r="C14" s="221"/>
    </row>
    <row r="15" spans="2:4" ht="13.5" thickTop="1" x14ac:dyDescent="0.2">
      <c r="B15" s="101" t="s">
        <v>1678</v>
      </c>
      <c r="C15" s="102">
        <f>DatosViolenciaGénero!C38</f>
        <v>415</v>
      </c>
    </row>
    <row r="16" spans="2:4" ht="13.5" thickBot="1" x14ac:dyDescent="0.25">
      <c r="B16" s="103" t="s">
        <v>1679</v>
      </c>
      <c r="C16" s="104">
        <f>DatosViolenciaGénero!C39</f>
        <v>921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19FF0-5B8C-4643-A340-627B4901A391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1039</v>
      </c>
      <c r="D4" s="100">
        <f>SUM(DatosViolenciaDoméstica!D48:D54)</f>
        <v>446</v>
      </c>
    </row>
    <row r="5" spans="2:4" x14ac:dyDescent="0.2">
      <c r="B5" s="99" t="s">
        <v>1626</v>
      </c>
      <c r="C5" s="100">
        <f>SUM(DatosViolenciaDoméstica!C55:C58)</f>
        <v>20</v>
      </c>
      <c r="D5" s="100">
        <f>SUM(DatosViolenciaDoméstica!D55:D58)</f>
        <v>11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3</v>
      </c>
      <c r="D7" s="100">
        <f>SUM(DatosViolenciaDoméstica!D60:D62)</f>
        <v>0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2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91</v>
      </c>
      <c r="D10" s="100">
        <f>SUM(DatosViolenciaDoméstica!D64:D65)</f>
        <v>88</v>
      </c>
    </row>
    <row r="14" spans="2:4" ht="12.95" customHeight="1" thickTop="1" thickBot="1" x14ac:dyDescent="0.25">
      <c r="B14" s="221" t="s">
        <v>1677</v>
      </c>
      <c r="C14" s="221"/>
    </row>
    <row r="15" spans="2:4" ht="13.5" thickTop="1" x14ac:dyDescent="0.2">
      <c r="B15" s="101" t="s">
        <v>1678</v>
      </c>
      <c r="C15" s="102">
        <f>DatosViolenciaDoméstica!C33</f>
        <v>65</v>
      </c>
    </row>
    <row r="16" spans="2:4" ht="13.5" thickBot="1" x14ac:dyDescent="0.25">
      <c r="B16" s="103" t="s">
        <v>1679</v>
      </c>
      <c r="C16" s="104">
        <f>DatosViolenciaDoméstica!C34</f>
        <v>147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A649-7CB7-4847-A096-D624E6A782FE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2" t="s">
        <v>1661</v>
      </c>
      <c r="C3" s="222"/>
    </row>
    <row r="4" spans="2:3" x14ac:dyDescent="0.2">
      <c r="B4" s="93" t="s">
        <v>1662</v>
      </c>
      <c r="C4" s="94">
        <f>DatosMenores!C69</f>
        <v>288</v>
      </c>
    </row>
    <row r="5" spans="2:3" x14ac:dyDescent="0.2">
      <c r="B5" s="93" t="s">
        <v>1663</v>
      </c>
      <c r="C5" s="95">
        <f>DatosMenores!C70</f>
        <v>367</v>
      </c>
    </row>
    <row r="6" spans="2:3" x14ac:dyDescent="0.2">
      <c r="B6" s="93" t="s">
        <v>1664</v>
      </c>
      <c r="C6" s="95">
        <f>DatosMenores!C71</f>
        <v>949</v>
      </c>
    </row>
    <row r="7" spans="2:3" ht="25.5" x14ac:dyDescent="0.2">
      <c r="B7" s="93" t="s">
        <v>1665</v>
      </c>
      <c r="C7" s="95">
        <f>DatosMenores!C74</f>
        <v>2</v>
      </c>
    </row>
    <row r="8" spans="2:3" ht="25.5" x14ac:dyDescent="0.2">
      <c r="B8" s="93" t="s">
        <v>1016</v>
      </c>
      <c r="C8" s="95">
        <f>DatosMenores!C75</f>
        <v>123</v>
      </c>
    </row>
    <row r="9" spans="2:3" ht="25.5" x14ac:dyDescent="0.2">
      <c r="B9" s="93" t="s">
        <v>1666</v>
      </c>
      <c r="C9" s="95">
        <f>DatosMenores!C76</f>
        <v>17</v>
      </c>
    </row>
    <row r="10" spans="2:3" ht="25.5" x14ac:dyDescent="0.2">
      <c r="B10" s="93" t="s">
        <v>260</v>
      </c>
      <c r="C10" s="95">
        <f>DatosMenores!C78</f>
        <v>1</v>
      </c>
    </row>
    <row r="11" spans="2:3" x14ac:dyDescent="0.2">
      <c r="B11" s="93" t="s">
        <v>1667</v>
      </c>
      <c r="C11" s="95">
        <f>DatosMenores!C77</f>
        <v>45</v>
      </c>
    </row>
    <row r="12" spans="2:3" x14ac:dyDescent="0.2">
      <c r="B12" s="93" t="s">
        <v>1668</v>
      </c>
      <c r="C12" s="95">
        <f>DatosMenores!C79</f>
        <v>1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57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EE27D-F7FD-4203-94D1-9142E1EE65A3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3" t="s">
        <v>1624</v>
      </c>
      <c r="C11" s="223"/>
      <c r="D11" s="77">
        <f>DatosDelitos!C5+DatosDelitos!C13-DatosDelitos!C17</f>
        <v>9043</v>
      </c>
      <c r="E11" s="78">
        <f>DatosDelitos!H5+DatosDelitos!H13-DatosDelitos!H17</f>
        <v>651</v>
      </c>
      <c r="F11" s="78">
        <f>DatosDelitos!I5+DatosDelitos!I13-DatosDelitos!I17</f>
        <v>970</v>
      </c>
      <c r="G11" s="78">
        <f>DatosDelitos!J5+DatosDelitos!J13-DatosDelitos!J17</f>
        <v>17</v>
      </c>
      <c r="H11" s="79">
        <f>DatosDelitos!K5+DatosDelitos!K13-DatosDelitos!K17</f>
        <v>28</v>
      </c>
      <c r="I11" s="79">
        <f>DatosDelitos!L5+DatosDelitos!L13-DatosDelitos!L17</f>
        <v>10</v>
      </c>
      <c r="J11" s="79">
        <f>DatosDelitos!M5+DatosDelitos!M13-DatosDelitos!M17</f>
        <v>11</v>
      </c>
      <c r="K11" s="79">
        <f>DatosDelitos!O5+DatosDelitos!O13-DatosDelitos!O17</f>
        <v>33</v>
      </c>
      <c r="L11" s="80">
        <f>DatosDelitos!P5+DatosDelitos!P13-DatosDelitos!P17</f>
        <v>1293</v>
      </c>
    </row>
    <row r="12" spans="2:13" ht="13.15" customHeight="1" x14ac:dyDescent="0.2">
      <c r="B12" s="224" t="s">
        <v>324</v>
      </c>
      <c r="C12" s="224"/>
      <c r="D12" s="81">
        <f>DatosDelitos!C10</f>
        <v>1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15" customHeight="1" x14ac:dyDescent="0.2">
      <c r="B13" s="224" t="s">
        <v>342</v>
      </c>
      <c r="C13" s="224"/>
      <c r="D13" s="81">
        <f>DatosDelitos!C20</f>
        <v>21</v>
      </c>
      <c r="E13" s="82">
        <f>DatosDelitos!H20</f>
        <v>0</v>
      </c>
      <c r="F13" s="82">
        <f>DatosDelitos!I20</f>
        <v>1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2</v>
      </c>
    </row>
    <row r="14" spans="2:13" ht="13.15" customHeight="1" x14ac:dyDescent="0.2">
      <c r="B14" s="224" t="s">
        <v>347</v>
      </c>
      <c r="C14" s="224"/>
      <c r="D14" s="81">
        <f>DatosDelitos!C23</f>
        <v>1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4" t="s">
        <v>1625</v>
      </c>
      <c r="C15" s="224"/>
      <c r="D15" s="81">
        <f>DatosDelitos!C17+DatosDelitos!C44</f>
        <v>4242</v>
      </c>
      <c r="E15" s="82">
        <f>DatosDelitos!H17+DatosDelitos!H44</f>
        <v>817</v>
      </c>
      <c r="F15" s="82">
        <f>DatosDelitos!I16+DatosDelitos!I44</f>
        <v>258</v>
      </c>
      <c r="G15" s="82">
        <f>DatosDelitos!J17+DatosDelitos!J44</f>
        <v>22</v>
      </c>
      <c r="H15" s="82">
        <f>DatosDelitos!K17+DatosDelitos!K44</f>
        <v>16</v>
      </c>
      <c r="I15" s="82">
        <f>DatosDelitos!L17+DatosDelitos!L44</f>
        <v>2</v>
      </c>
      <c r="J15" s="82">
        <f>DatosDelitos!M17+DatosDelitos!M44</f>
        <v>2</v>
      </c>
      <c r="K15" s="82">
        <f>DatosDelitos!O17+DatosDelitos!O44</f>
        <v>33</v>
      </c>
      <c r="L15" s="83">
        <f>DatosDelitos!P17+DatosDelitos!P44</f>
        <v>1652</v>
      </c>
    </row>
    <row r="16" spans="2:13" ht="13.15" customHeight="1" x14ac:dyDescent="0.2">
      <c r="B16" s="224" t="s">
        <v>1626</v>
      </c>
      <c r="C16" s="224"/>
      <c r="D16" s="81">
        <f>DatosDelitos!C30</f>
        <v>1661</v>
      </c>
      <c r="E16" s="82">
        <f>DatosDelitos!H30</f>
        <v>230</v>
      </c>
      <c r="F16" s="82">
        <f>DatosDelitos!I30</f>
        <v>542</v>
      </c>
      <c r="G16" s="82">
        <f>DatosDelitos!J30</f>
        <v>1</v>
      </c>
      <c r="H16" s="82">
        <f>DatosDelitos!K30</f>
        <v>11</v>
      </c>
      <c r="I16" s="82">
        <f>DatosDelitos!L30</f>
        <v>0</v>
      </c>
      <c r="J16" s="82">
        <f>DatosDelitos!M30</f>
        <v>3</v>
      </c>
      <c r="K16" s="82">
        <f>DatosDelitos!O30</f>
        <v>3</v>
      </c>
      <c r="L16" s="83">
        <f>DatosDelitos!P30</f>
        <v>877</v>
      </c>
    </row>
    <row r="17" spans="2:12" ht="13.15" customHeight="1" x14ac:dyDescent="0.2">
      <c r="B17" s="225" t="s">
        <v>1627</v>
      </c>
      <c r="C17" s="225"/>
      <c r="D17" s="81">
        <f>DatosDelitos!C42-DatosDelitos!C44</f>
        <v>18</v>
      </c>
      <c r="E17" s="82">
        <f>DatosDelitos!H42-DatosDelitos!H44</f>
        <v>9</v>
      </c>
      <c r="F17" s="82">
        <f>DatosDelitos!I42-DatosDelitos!I44</f>
        <v>8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3</v>
      </c>
    </row>
    <row r="18" spans="2:12" ht="13.15" customHeight="1" x14ac:dyDescent="0.2">
      <c r="B18" s="224" t="s">
        <v>1628</v>
      </c>
      <c r="C18" s="224"/>
      <c r="D18" s="81">
        <f>DatosDelitos!C50</f>
        <v>1009</v>
      </c>
      <c r="E18" s="82">
        <f>DatosDelitos!H50</f>
        <v>265</v>
      </c>
      <c r="F18" s="82">
        <f>DatosDelitos!I50</f>
        <v>206</v>
      </c>
      <c r="G18" s="82">
        <f>DatosDelitos!J50</f>
        <v>101</v>
      </c>
      <c r="H18" s="82">
        <f>DatosDelitos!K50</f>
        <v>108</v>
      </c>
      <c r="I18" s="82">
        <f>DatosDelitos!L50</f>
        <v>1</v>
      </c>
      <c r="J18" s="82">
        <f>DatosDelitos!M50</f>
        <v>0</v>
      </c>
      <c r="K18" s="82">
        <f>DatosDelitos!O50</f>
        <v>53</v>
      </c>
      <c r="L18" s="83">
        <f>DatosDelitos!P50</f>
        <v>176</v>
      </c>
    </row>
    <row r="19" spans="2:12" ht="13.15" customHeight="1" x14ac:dyDescent="0.2">
      <c r="B19" s="224" t="s">
        <v>1629</v>
      </c>
      <c r="C19" s="224"/>
      <c r="D19" s="81">
        <f>DatosDelitos!C72</f>
        <v>11</v>
      </c>
      <c r="E19" s="82">
        <f>DatosDelitos!H72</f>
        <v>6</v>
      </c>
      <c r="F19" s="82">
        <f>DatosDelitos!I72</f>
        <v>8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2</v>
      </c>
    </row>
    <row r="20" spans="2:12" ht="27" customHeight="1" x14ac:dyDescent="0.2">
      <c r="B20" s="224" t="s">
        <v>1630</v>
      </c>
      <c r="C20" s="224"/>
      <c r="D20" s="81">
        <f>DatosDelitos!C74</f>
        <v>155</v>
      </c>
      <c r="E20" s="82">
        <f>DatosDelitos!H74</f>
        <v>46</v>
      </c>
      <c r="F20" s="82">
        <f>DatosDelitos!I74</f>
        <v>41</v>
      </c>
      <c r="G20" s="82">
        <f>DatosDelitos!J74</f>
        <v>1</v>
      </c>
      <c r="H20" s="82">
        <f>DatosDelitos!K74</f>
        <v>1</v>
      </c>
      <c r="I20" s="82">
        <f>DatosDelitos!L74</f>
        <v>1</v>
      </c>
      <c r="J20" s="82">
        <f>DatosDelitos!M74</f>
        <v>7</v>
      </c>
      <c r="K20" s="82">
        <f>DatosDelitos!O74</f>
        <v>2</v>
      </c>
      <c r="L20" s="83">
        <f>DatosDelitos!P74</f>
        <v>40</v>
      </c>
    </row>
    <row r="21" spans="2:12" ht="13.15" customHeight="1" x14ac:dyDescent="0.2">
      <c r="B21" s="225" t="s">
        <v>1631</v>
      </c>
      <c r="C21" s="225"/>
      <c r="D21" s="81">
        <f>DatosDelitos!C82</f>
        <v>192</v>
      </c>
      <c r="E21" s="82">
        <f>DatosDelitos!H82</f>
        <v>22</v>
      </c>
      <c r="F21" s="82">
        <f>DatosDelitos!I82</f>
        <v>23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46</v>
      </c>
    </row>
    <row r="22" spans="2:12" ht="13.15" customHeight="1" x14ac:dyDescent="0.2">
      <c r="B22" s="224" t="s">
        <v>1632</v>
      </c>
      <c r="C22" s="224"/>
      <c r="D22" s="81">
        <f>DatosDelitos!C85</f>
        <v>669</v>
      </c>
      <c r="E22" s="82">
        <f>DatosDelitos!H85</f>
        <v>523</v>
      </c>
      <c r="F22" s="82">
        <f>DatosDelitos!I85</f>
        <v>324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1</v>
      </c>
      <c r="L22" s="83">
        <f>DatosDelitos!P85</f>
        <v>227</v>
      </c>
    </row>
    <row r="23" spans="2:12" ht="13.15" customHeight="1" x14ac:dyDescent="0.2">
      <c r="B23" s="224" t="s">
        <v>970</v>
      </c>
      <c r="C23" s="224"/>
      <c r="D23" s="81">
        <f>DatosDelitos!C97</f>
        <v>10890</v>
      </c>
      <c r="E23" s="82">
        <f>DatosDelitos!H97</f>
        <v>3627</v>
      </c>
      <c r="F23" s="82">
        <f>DatosDelitos!I97</f>
        <v>2668</v>
      </c>
      <c r="G23" s="82">
        <f>DatosDelitos!J97</f>
        <v>4</v>
      </c>
      <c r="H23" s="82">
        <f>DatosDelitos!K97</f>
        <v>9</v>
      </c>
      <c r="I23" s="82">
        <f>DatosDelitos!L97</f>
        <v>1</v>
      </c>
      <c r="J23" s="82">
        <f>DatosDelitos!M97</f>
        <v>2</v>
      </c>
      <c r="K23" s="82">
        <f>DatosDelitos!O97</f>
        <v>219</v>
      </c>
      <c r="L23" s="83">
        <f>DatosDelitos!P97</f>
        <v>2607</v>
      </c>
    </row>
    <row r="24" spans="2:12" ht="27" customHeight="1" x14ac:dyDescent="0.2">
      <c r="B24" s="224" t="s">
        <v>1633</v>
      </c>
      <c r="C24" s="224"/>
      <c r="D24" s="81">
        <f>DatosDelitos!C131</f>
        <v>15</v>
      </c>
      <c r="E24" s="82">
        <f>DatosDelitos!H131</f>
        <v>33</v>
      </c>
      <c r="F24" s="82">
        <f>DatosDelitos!I131</f>
        <v>22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17</v>
      </c>
    </row>
    <row r="25" spans="2:12" ht="13.15" customHeight="1" x14ac:dyDescent="0.2">
      <c r="B25" s="224" t="s">
        <v>1634</v>
      </c>
      <c r="C25" s="224"/>
      <c r="D25" s="81">
        <f>DatosDelitos!C137</f>
        <v>47</v>
      </c>
      <c r="E25" s="82">
        <f>DatosDelitos!H137</f>
        <v>47</v>
      </c>
      <c r="F25" s="82">
        <f>DatosDelitos!I137</f>
        <v>45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41</v>
      </c>
    </row>
    <row r="26" spans="2:12" ht="13.15" customHeight="1" x14ac:dyDescent="0.2">
      <c r="B26" s="225" t="s">
        <v>1635</v>
      </c>
      <c r="C26" s="225"/>
      <c r="D26" s="81">
        <f>DatosDelitos!C144</f>
        <v>12</v>
      </c>
      <c r="E26" s="82">
        <f>DatosDelitos!H144</f>
        <v>3</v>
      </c>
      <c r="F26" s="82">
        <f>DatosDelitos!I144</f>
        <v>7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4</v>
      </c>
      <c r="L26" s="83">
        <f>DatosDelitos!P144</f>
        <v>1</v>
      </c>
    </row>
    <row r="27" spans="2:12" ht="38.25" customHeight="1" x14ac:dyDescent="0.2">
      <c r="B27" s="224" t="s">
        <v>1636</v>
      </c>
      <c r="C27" s="224"/>
      <c r="D27" s="81">
        <f>DatosDelitos!C147</f>
        <v>58</v>
      </c>
      <c r="E27" s="82">
        <f>DatosDelitos!H147</f>
        <v>42</v>
      </c>
      <c r="F27" s="82">
        <f>DatosDelitos!I147</f>
        <v>24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21</v>
      </c>
    </row>
    <row r="28" spans="2:12" ht="13.15" customHeight="1" x14ac:dyDescent="0.2">
      <c r="B28" s="224" t="s">
        <v>1637</v>
      </c>
      <c r="C28" s="224"/>
      <c r="D28" s="81">
        <f>DatosDelitos!C156+SUM(DatosDelitos!C167:C172)</f>
        <v>275</v>
      </c>
      <c r="E28" s="82">
        <f>DatosDelitos!H156+SUM(DatosDelitos!H167:H172)</f>
        <v>55</v>
      </c>
      <c r="F28" s="82">
        <f>DatosDelitos!I156+SUM(DatosDelitos!I167:I172)</f>
        <v>19</v>
      </c>
      <c r="G28" s="82">
        <f>DatosDelitos!J156+SUM(DatosDelitos!J167:J172)</f>
        <v>2</v>
      </c>
      <c r="H28" s="82">
        <f>DatosDelitos!K156+SUM(DatosDelitos!K167:K172)</f>
        <v>4</v>
      </c>
      <c r="I28" s="82">
        <f>DatosDelitos!L156+SUM(DatosDelitos!L167:L172)</f>
        <v>0</v>
      </c>
      <c r="J28" s="82">
        <f>DatosDelitos!M156+SUM(DatosDelitos!M167:M172)</f>
        <v>1</v>
      </c>
      <c r="K28" s="82">
        <f>DatosDelitos!O156+SUM(DatosDelitos!O167:O172)</f>
        <v>3</v>
      </c>
      <c r="L28" s="82">
        <f>DatosDelitos!P156+SUM(DatosDelitos!P167:Q172)</f>
        <v>12</v>
      </c>
    </row>
    <row r="29" spans="2:12" ht="13.15" customHeight="1" x14ac:dyDescent="0.2">
      <c r="B29" s="224" t="s">
        <v>1638</v>
      </c>
      <c r="C29" s="224"/>
      <c r="D29" s="81">
        <f>SUM(DatosDelitos!C173:C177)</f>
        <v>1046</v>
      </c>
      <c r="E29" s="82">
        <f>SUM(DatosDelitos!H173:H177)</f>
        <v>718</v>
      </c>
      <c r="F29" s="82">
        <f>SUM(DatosDelitos!I173:I177)</f>
        <v>522</v>
      </c>
      <c r="G29" s="82">
        <f>SUM(DatosDelitos!J173:J177)</f>
        <v>7</v>
      </c>
      <c r="H29" s="82">
        <f>SUM(DatosDelitos!K173:K177)</f>
        <v>18</v>
      </c>
      <c r="I29" s="82">
        <f>SUM(DatosDelitos!L173:L177)</f>
        <v>0</v>
      </c>
      <c r="J29" s="82">
        <f>SUM(DatosDelitos!M173:M177)</f>
        <v>1</v>
      </c>
      <c r="K29" s="82">
        <f>SUM(DatosDelitos!O173:O177)</f>
        <v>179</v>
      </c>
      <c r="L29" s="82">
        <f>SUM(DatosDelitos!P173:P177)</f>
        <v>419</v>
      </c>
    </row>
    <row r="30" spans="2:12" ht="13.15" customHeight="1" x14ac:dyDescent="0.2">
      <c r="B30" s="224" t="s">
        <v>1639</v>
      </c>
      <c r="C30" s="224"/>
      <c r="D30" s="81">
        <f>DatosDelitos!C178</f>
        <v>1400</v>
      </c>
      <c r="E30" s="82">
        <f>DatosDelitos!H178</f>
        <v>927</v>
      </c>
      <c r="F30" s="82">
        <f>DatosDelitos!I178</f>
        <v>949</v>
      </c>
      <c r="G30" s="82">
        <f>DatosDelitos!J178</f>
        <v>0</v>
      </c>
      <c r="H30" s="82">
        <f>DatosDelitos!K178</f>
        <v>1</v>
      </c>
      <c r="I30" s="82">
        <f>DatosDelitos!L178</f>
        <v>0</v>
      </c>
      <c r="J30" s="82">
        <f>DatosDelitos!M178</f>
        <v>0</v>
      </c>
      <c r="K30" s="82">
        <f>DatosDelitos!O178</f>
        <v>1</v>
      </c>
      <c r="L30" s="82">
        <f>DatosDelitos!P178</f>
        <v>5045</v>
      </c>
    </row>
    <row r="31" spans="2:12" ht="13.15" customHeight="1" x14ac:dyDescent="0.2">
      <c r="B31" s="224" t="s">
        <v>1640</v>
      </c>
      <c r="C31" s="224"/>
      <c r="D31" s="81">
        <f>DatosDelitos!C186</f>
        <v>619</v>
      </c>
      <c r="E31" s="82">
        <f>DatosDelitos!H186</f>
        <v>347</v>
      </c>
      <c r="F31" s="82">
        <f>DatosDelitos!I186</f>
        <v>381</v>
      </c>
      <c r="G31" s="82">
        <f>DatosDelitos!J186</f>
        <v>1</v>
      </c>
      <c r="H31" s="82">
        <f>DatosDelitos!K186</f>
        <v>2</v>
      </c>
      <c r="I31" s="82">
        <f>DatosDelitos!L186</f>
        <v>0</v>
      </c>
      <c r="J31" s="82">
        <f>DatosDelitos!M186</f>
        <v>1</v>
      </c>
      <c r="K31" s="82">
        <f>DatosDelitos!O186</f>
        <v>0</v>
      </c>
      <c r="L31" s="82">
        <f>DatosDelitos!P186</f>
        <v>408</v>
      </c>
    </row>
    <row r="32" spans="2:12" ht="13.15" customHeight="1" x14ac:dyDescent="0.2">
      <c r="B32" s="224" t="s">
        <v>1641</v>
      </c>
      <c r="C32" s="224"/>
      <c r="D32" s="81">
        <f>DatosDelitos!C201</f>
        <v>130</v>
      </c>
      <c r="E32" s="82">
        <f>DatosDelitos!H201</f>
        <v>61</v>
      </c>
      <c r="F32" s="82">
        <f>DatosDelitos!I201</f>
        <v>80</v>
      </c>
      <c r="G32" s="82">
        <f>DatosDelitos!J201</f>
        <v>0</v>
      </c>
      <c r="H32" s="82">
        <f>DatosDelitos!K201</f>
        <v>0</v>
      </c>
      <c r="I32" s="82">
        <f>DatosDelitos!L201</f>
        <v>2</v>
      </c>
      <c r="J32" s="82">
        <f>DatosDelitos!M201</f>
        <v>4</v>
      </c>
      <c r="K32" s="82">
        <f>DatosDelitos!O201</f>
        <v>0</v>
      </c>
      <c r="L32" s="82">
        <f>DatosDelitos!P201</f>
        <v>97</v>
      </c>
    </row>
    <row r="33" spans="2:13" ht="13.15" customHeight="1" x14ac:dyDescent="0.2">
      <c r="B33" s="224" t="s">
        <v>1642</v>
      </c>
      <c r="C33" s="224"/>
      <c r="D33" s="81">
        <f>DatosDelitos!C223</f>
        <v>1632</v>
      </c>
      <c r="E33" s="82">
        <f>DatosDelitos!H223</f>
        <v>754</v>
      </c>
      <c r="F33" s="82">
        <f>DatosDelitos!I223</f>
        <v>596</v>
      </c>
      <c r="G33" s="82">
        <f>DatosDelitos!J223</f>
        <v>0</v>
      </c>
      <c r="H33" s="82">
        <f>DatosDelitos!K223</f>
        <v>4</v>
      </c>
      <c r="I33" s="82">
        <f>DatosDelitos!L223</f>
        <v>0</v>
      </c>
      <c r="J33" s="82">
        <f>DatosDelitos!M223</f>
        <v>1</v>
      </c>
      <c r="K33" s="82">
        <f>DatosDelitos!O223</f>
        <v>60</v>
      </c>
      <c r="L33" s="82">
        <f>DatosDelitos!P223</f>
        <v>1056</v>
      </c>
    </row>
    <row r="34" spans="2:13" ht="13.15" customHeight="1" x14ac:dyDescent="0.2">
      <c r="B34" s="224" t="s">
        <v>1643</v>
      </c>
      <c r="C34" s="224"/>
      <c r="D34" s="81">
        <f>DatosDelitos!C244</f>
        <v>12</v>
      </c>
      <c r="E34" s="82">
        <f>DatosDelitos!H244</f>
        <v>4</v>
      </c>
      <c r="F34" s="82">
        <f>DatosDelitos!I244</f>
        <v>20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6</v>
      </c>
      <c r="L34" s="82">
        <f>DatosDelitos!P244</f>
        <v>18</v>
      </c>
    </row>
    <row r="35" spans="2:13" ht="13.15" customHeight="1" x14ac:dyDescent="0.2">
      <c r="B35" s="224" t="s">
        <v>1644</v>
      </c>
      <c r="C35" s="224"/>
      <c r="D35" s="81">
        <f>DatosDelitos!C271</f>
        <v>434</v>
      </c>
      <c r="E35" s="82">
        <f>DatosDelitos!H271</f>
        <v>384</v>
      </c>
      <c r="F35" s="82">
        <f>DatosDelitos!I271</f>
        <v>497</v>
      </c>
      <c r="G35" s="82">
        <f>DatosDelitos!J271</f>
        <v>1</v>
      </c>
      <c r="H35" s="82">
        <f>DatosDelitos!K271</f>
        <v>8</v>
      </c>
      <c r="I35" s="82">
        <f>DatosDelitos!L271</f>
        <v>0</v>
      </c>
      <c r="J35" s="82">
        <f>DatosDelitos!M271</f>
        <v>5</v>
      </c>
      <c r="K35" s="82">
        <f>DatosDelitos!O271</f>
        <v>6</v>
      </c>
      <c r="L35" s="82">
        <f>DatosDelitos!P271</f>
        <v>889</v>
      </c>
    </row>
    <row r="36" spans="2:13" ht="38.25" customHeight="1" x14ac:dyDescent="0.2">
      <c r="B36" s="224" t="s">
        <v>1645</v>
      </c>
      <c r="C36" s="224"/>
      <c r="D36" s="81">
        <f>DatosDelitos!C301</f>
        <v>1</v>
      </c>
      <c r="E36" s="82">
        <f>DatosDelitos!H301</f>
        <v>1</v>
      </c>
      <c r="F36" s="82">
        <f>DatosDelitos!I301</f>
        <v>1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1</v>
      </c>
    </row>
    <row r="37" spans="2:13" ht="13.15" customHeight="1" x14ac:dyDescent="0.2">
      <c r="B37" s="224" t="s">
        <v>1646</v>
      </c>
      <c r="C37" s="224"/>
      <c r="D37" s="81">
        <f>DatosDelitos!C305</f>
        <v>4</v>
      </c>
      <c r="E37" s="82">
        <f>DatosDelitos!H305</f>
        <v>0</v>
      </c>
      <c r="F37" s="82">
        <f>DatosDelitos!I305</f>
        <v>2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2</v>
      </c>
    </row>
    <row r="38" spans="2:13" ht="13.15" customHeight="1" x14ac:dyDescent="0.2">
      <c r="B38" s="224" t="s">
        <v>1647</v>
      </c>
      <c r="C38" s="224"/>
      <c r="D38" s="81">
        <f>DatosDelitos!C312+DatosDelitos!C318+DatosDelitos!C320</f>
        <v>5</v>
      </c>
      <c r="E38" s="82">
        <f>DatosDelitos!H312+DatosDelitos!H318+DatosDelitos!H320</f>
        <v>7</v>
      </c>
      <c r="F38" s="82">
        <f>DatosDelitos!I312+DatosDelitos!I318+DatosDelitos!I320</f>
        <v>6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3</v>
      </c>
    </row>
    <row r="39" spans="2:13" ht="13.15" customHeight="1" x14ac:dyDescent="0.2">
      <c r="B39" s="224" t="s">
        <v>1648</v>
      </c>
      <c r="C39" s="224"/>
      <c r="D39" s="81">
        <f>DatosDelitos!C323</f>
        <v>11483</v>
      </c>
      <c r="E39" s="82">
        <f>DatosDelitos!H323</f>
        <v>307</v>
      </c>
      <c r="F39" s="82">
        <f>DatosDelitos!I323</f>
        <v>0</v>
      </c>
      <c r="G39" s="82">
        <f>DatosDelitos!J323</f>
        <v>2</v>
      </c>
      <c r="H39" s="82">
        <f>DatosDelitos!K323</f>
        <v>0</v>
      </c>
      <c r="I39" s="82">
        <f>DatosDelitos!L323</f>
        <v>1</v>
      </c>
      <c r="J39" s="82">
        <f>DatosDelitos!M323</f>
        <v>0</v>
      </c>
      <c r="K39" s="82">
        <f>DatosDelitos!O323</f>
        <v>25</v>
      </c>
      <c r="L39" s="82">
        <f>DatosDelitos!P323</f>
        <v>10</v>
      </c>
    </row>
    <row r="40" spans="2:13" ht="13.15" customHeight="1" x14ac:dyDescent="0.2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7" t="s">
        <v>951</v>
      </c>
      <c r="C43" s="227"/>
      <c r="D43" s="84">
        <f>SUM(D11:D42)</f>
        <v>45086</v>
      </c>
      <c r="E43" s="84">
        <f t="shared" ref="E43:L43" si="0">SUM(E11:E42)</f>
        <v>9886</v>
      </c>
      <c r="F43" s="84">
        <f t="shared" si="0"/>
        <v>8220</v>
      </c>
      <c r="G43" s="84">
        <f t="shared" si="0"/>
        <v>159</v>
      </c>
      <c r="H43" s="84">
        <f t="shared" si="0"/>
        <v>210</v>
      </c>
      <c r="I43" s="84">
        <f t="shared" si="0"/>
        <v>18</v>
      </c>
      <c r="J43" s="84">
        <f t="shared" si="0"/>
        <v>38</v>
      </c>
      <c r="K43" s="84">
        <f t="shared" si="0"/>
        <v>628</v>
      </c>
      <c r="L43" s="84">
        <f t="shared" si="0"/>
        <v>14965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6" t="s">
        <v>1652</v>
      </c>
      <c r="C49" s="226"/>
      <c r="D49" s="87">
        <f>DatosDelitos!F5</f>
        <v>0</v>
      </c>
      <c r="E49" s="87">
        <f>DatosDelitos!G5</f>
        <v>0</v>
      </c>
    </row>
    <row r="50" spans="2:5" ht="13.15" customHeight="1" x14ac:dyDescent="0.25">
      <c r="B50" s="226" t="s">
        <v>1653</v>
      </c>
      <c r="C50" s="226"/>
      <c r="D50" s="87">
        <f>DatosDelitos!F13-DatosDelitos!F17</f>
        <v>189</v>
      </c>
      <c r="E50" s="87">
        <f>DatosDelitos!G13-DatosDelitos!G17</f>
        <v>295</v>
      </c>
    </row>
    <row r="51" spans="2:5" ht="13.15" customHeight="1" x14ac:dyDescent="0.25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6" t="s">
        <v>342</v>
      </c>
      <c r="C52" s="226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6" t="s">
        <v>347</v>
      </c>
      <c r="C53" s="226"/>
      <c r="D53" s="87">
        <f>DatosDelitos!F23</f>
        <v>0</v>
      </c>
      <c r="E53" s="87">
        <f>DatosDelitos!G23</f>
        <v>1</v>
      </c>
    </row>
    <row r="54" spans="2:5" ht="13.15" customHeight="1" x14ac:dyDescent="0.25">
      <c r="B54" s="226" t="s">
        <v>1625</v>
      </c>
      <c r="C54" s="226"/>
      <c r="D54" s="87">
        <f>DatosDelitos!F17+DatosDelitos!F44</f>
        <v>3569</v>
      </c>
      <c r="E54" s="87">
        <f>DatosDelitos!G17+DatosDelitos!G44</f>
        <v>1535</v>
      </c>
    </row>
    <row r="55" spans="2:5" ht="13.15" customHeight="1" x14ac:dyDescent="0.25">
      <c r="B55" s="226" t="s">
        <v>1626</v>
      </c>
      <c r="C55" s="226"/>
      <c r="D55" s="87">
        <f>DatosDelitos!F30</f>
        <v>537</v>
      </c>
      <c r="E55" s="87">
        <f>DatosDelitos!G30</f>
        <v>651</v>
      </c>
    </row>
    <row r="56" spans="2:5" ht="13.15" customHeight="1" x14ac:dyDescent="0.25">
      <c r="B56" s="226" t="s">
        <v>1627</v>
      </c>
      <c r="C56" s="226"/>
      <c r="D56" s="87">
        <f>DatosDelitos!F42-DatosDelitos!F44</f>
        <v>0</v>
      </c>
      <c r="E56" s="87">
        <f>DatosDelitos!G42-DatosDelitos!G44</f>
        <v>0</v>
      </c>
    </row>
    <row r="57" spans="2:5" ht="13.15" customHeight="1" x14ac:dyDescent="0.25">
      <c r="B57" s="226" t="s">
        <v>1628</v>
      </c>
      <c r="C57" s="226"/>
      <c r="D57" s="87">
        <f>DatosDelitos!F50</f>
        <v>37</v>
      </c>
      <c r="E57" s="87">
        <f>DatosDelitos!G50</f>
        <v>28</v>
      </c>
    </row>
    <row r="58" spans="2:5" ht="13.15" customHeight="1" x14ac:dyDescent="0.25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6" t="s">
        <v>1654</v>
      </c>
      <c r="C59" s="226"/>
      <c r="D59" s="87">
        <f>DatosDelitos!F74</f>
        <v>8</v>
      </c>
      <c r="E59" s="87">
        <f>DatosDelitos!G74</f>
        <v>6</v>
      </c>
    </row>
    <row r="60" spans="2:5" ht="13.15" customHeight="1" x14ac:dyDescent="0.25">
      <c r="B60" s="226" t="s">
        <v>1631</v>
      </c>
      <c r="C60" s="226"/>
      <c r="D60" s="87">
        <f>DatosDelitos!F82</f>
        <v>23</v>
      </c>
      <c r="E60" s="87">
        <f>DatosDelitos!G82</f>
        <v>11</v>
      </c>
    </row>
    <row r="61" spans="2:5" ht="13.15" customHeight="1" x14ac:dyDescent="0.25">
      <c r="B61" s="226" t="s">
        <v>1632</v>
      </c>
      <c r="C61" s="226"/>
      <c r="D61" s="87">
        <f>DatosDelitos!F85</f>
        <v>13</v>
      </c>
      <c r="E61" s="87">
        <f>DatosDelitos!G85</f>
        <v>11</v>
      </c>
    </row>
    <row r="62" spans="2:5" ht="13.15" customHeight="1" x14ac:dyDescent="0.25">
      <c r="B62" s="226" t="s">
        <v>970</v>
      </c>
      <c r="C62" s="226"/>
      <c r="D62" s="87">
        <f>DatosDelitos!F97</f>
        <v>676</v>
      </c>
      <c r="E62" s="87">
        <f>DatosDelitos!G97</f>
        <v>552</v>
      </c>
    </row>
    <row r="63" spans="2:5" ht="27" customHeight="1" x14ac:dyDescent="0.25">
      <c r="B63" s="226" t="s">
        <v>1655</v>
      </c>
      <c r="C63" s="226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6" t="s">
        <v>1634</v>
      </c>
      <c r="C64" s="226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6" t="s">
        <v>1635</v>
      </c>
      <c r="C65" s="226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26" t="s">
        <v>1636</v>
      </c>
      <c r="C66" s="226"/>
      <c r="D66" s="87">
        <f>DatosDelitos!F147</f>
        <v>3</v>
      </c>
      <c r="E66" s="87">
        <f>DatosDelitos!G147</f>
        <v>2</v>
      </c>
    </row>
    <row r="67" spans="2:5" ht="13.15" customHeight="1" x14ac:dyDescent="0.25">
      <c r="B67" s="226" t="s">
        <v>1637</v>
      </c>
      <c r="C67" s="226"/>
      <c r="D67" s="87">
        <f>DatosDelitos!F156+SUM(DatosDelitos!F167:G172)</f>
        <v>1</v>
      </c>
      <c r="E67" s="87">
        <f>DatosDelitos!G156+SUM(DatosDelitos!G167:H172)</f>
        <v>34</v>
      </c>
    </row>
    <row r="68" spans="2:5" ht="13.15" customHeight="1" x14ac:dyDescent="0.25">
      <c r="B68" s="226" t="s">
        <v>1638</v>
      </c>
      <c r="C68" s="226"/>
      <c r="D68" s="87">
        <f>SUM(DatosDelitos!F173:G177)</f>
        <v>19</v>
      </c>
      <c r="E68" s="87">
        <f>SUM(DatosDelitos!G173:H177)</f>
        <v>726</v>
      </c>
    </row>
    <row r="69" spans="2:5" ht="13.15" customHeight="1" x14ac:dyDescent="0.25">
      <c r="B69" s="226" t="s">
        <v>1639</v>
      </c>
      <c r="C69" s="226"/>
      <c r="D69" s="87">
        <f>DatosDelitos!F178</f>
        <v>4291</v>
      </c>
      <c r="E69" s="87">
        <f>DatosDelitos!G178</f>
        <v>3818</v>
      </c>
    </row>
    <row r="70" spans="2:5" ht="13.15" customHeight="1" x14ac:dyDescent="0.25">
      <c r="B70" s="226" t="s">
        <v>1640</v>
      </c>
      <c r="C70" s="226"/>
      <c r="D70" s="87">
        <f>DatosDelitos!F186</f>
        <v>158</v>
      </c>
      <c r="E70" s="87">
        <f>DatosDelitos!G186</f>
        <v>150</v>
      </c>
    </row>
    <row r="71" spans="2:5" ht="13.15" customHeight="1" x14ac:dyDescent="0.25">
      <c r="B71" s="226" t="s">
        <v>1641</v>
      </c>
      <c r="C71" s="226"/>
      <c r="D71" s="87">
        <f>DatosDelitos!F201</f>
        <v>49</v>
      </c>
      <c r="E71" s="87">
        <f>DatosDelitos!G201</f>
        <v>40</v>
      </c>
    </row>
    <row r="72" spans="2:5" ht="13.15" customHeight="1" x14ac:dyDescent="0.25">
      <c r="B72" s="226" t="s">
        <v>1642</v>
      </c>
      <c r="C72" s="226"/>
      <c r="D72" s="87">
        <f>DatosDelitos!F223</f>
        <v>1062</v>
      </c>
      <c r="E72" s="87">
        <f>DatosDelitos!G223</f>
        <v>805</v>
      </c>
    </row>
    <row r="73" spans="2:5" ht="13.15" customHeight="1" x14ac:dyDescent="0.25">
      <c r="B73" s="226" t="s">
        <v>1643</v>
      </c>
      <c r="C73" s="226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6" t="s">
        <v>1644</v>
      </c>
      <c r="C74" s="226"/>
      <c r="D74" s="87">
        <f>DatosDelitos!F271</f>
        <v>632</v>
      </c>
      <c r="E74" s="87">
        <f>DatosDelitos!G271</f>
        <v>521</v>
      </c>
    </row>
    <row r="75" spans="2:5" ht="38.25" customHeight="1" x14ac:dyDescent="0.25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6" t="s">
        <v>1646</v>
      </c>
      <c r="C76" s="226"/>
      <c r="D76" s="87">
        <f>DatosDelitos!F305</f>
        <v>0</v>
      </c>
      <c r="E76" s="87">
        <f>DatosDelitos!G305</f>
        <v>1</v>
      </c>
    </row>
    <row r="77" spans="2:5" ht="13.15" customHeight="1" x14ac:dyDescent="0.25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6" t="s">
        <v>1648</v>
      </c>
      <c r="C78" s="226"/>
      <c r="D78" s="87">
        <f>DatosDelitos!F323</f>
        <v>182</v>
      </c>
      <c r="E78" s="87">
        <f>DatosDelitos!G323</f>
        <v>0</v>
      </c>
    </row>
    <row r="79" spans="2:5" ht="15" customHeight="1" x14ac:dyDescent="0.25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8" t="s">
        <v>1656</v>
      </c>
      <c r="C82" s="228"/>
      <c r="D82" s="87">
        <f>SUM(D49:D81)</f>
        <v>11449</v>
      </c>
      <c r="E82" s="87">
        <f>SUM(E49:E81)</f>
        <v>9187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6" t="s">
        <v>1624</v>
      </c>
      <c r="C87" s="226"/>
      <c r="D87" s="87">
        <f>DatosDelitos!N5+DatosDelitos!N13-DatosDelitos!N17</f>
        <v>1</v>
      </c>
    </row>
    <row r="88" spans="2:13" ht="13.15" customHeight="1" x14ac:dyDescent="0.25">
      <c r="B88" s="226" t="s">
        <v>324</v>
      </c>
      <c r="C88" s="226"/>
      <c r="D88" s="87">
        <f>DatosDelitos!N10</f>
        <v>0</v>
      </c>
    </row>
    <row r="89" spans="2:13" ht="13.15" customHeight="1" x14ac:dyDescent="0.25">
      <c r="B89" s="226" t="s">
        <v>342</v>
      </c>
      <c r="C89" s="226"/>
      <c r="D89" s="87">
        <f>DatosDelitos!N20</f>
        <v>0</v>
      </c>
    </row>
    <row r="90" spans="2:13" ht="13.15" customHeight="1" x14ac:dyDescent="0.25">
      <c r="B90" s="226" t="s">
        <v>347</v>
      </c>
      <c r="C90" s="226"/>
      <c r="D90" s="87">
        <f>DatosDelitos!N23</f>
        <v>0</v>
      </c>
    </row>
    <row r="91" spans="2:13" ht="13.15" customHeight="1" x14ac:dyDescent="0.25">
      <c r="B91" s="226" t="s">
        <v>1658</v>
      </c>
      <c r="C91" s="226"/>
      <c r="D91" s="87">
        <f>SUM(DatosDelitos!N17,DatosDelitos!N44)</f>
        <v>13</v>
      </c>
    </row>
    <row r="92" spans="2:13" ht="13.15" customHeight="1" x14ac:dyDescent="0.25">
      <c r="B92" s="226" t="s">
        <v>1626</v>
      </c>
      <c r="C92" s="226"/>
      <c r="D92" s="87">
        <f>DatosDelitos!N30</f>
        <v>5</v>
      </c>
    </row>
    <row r="93" spans="2:13" ht="13.15" customHeight="1" x14ac:dyDescent="0.25">
      <c r="B93" s="226" t="s">
        <v>1627</v>
      </c>
      <c r="C93" s="226"/>
      <c r="D93" s="87">
        <f>DatosDelitos!N42-DatosDelitos!N44</f>
        <v>3</v>
      </c>
    </row>
    <row r="94" spans="2:13" ht="13.15" customHeight="1" x14ac:dyDescent="0.25">
      <c r="B94" s="226" t="s">
        <v>1628</v>
      </c>
      <c r="C94" s="226"/>
      <c r="D94" s="87">
        <f>DatosDelitos!N50</f>
        <v>25</v>
      </c>
    </row>
    <row r="95" spans="2:13" ht="13.15" customHeight="1" x14ac:dyDescent="0.25">
      <c r="B95" s="226" t="s">
        <v>1629</v>
      </c>
      <c r="C95" s="226"/>
      <c r="D95" s="87">
        <f>DatosDelitos!N72</f>
        <v>0</v>
      </c>
    </row>
    <row r="96" spans="2:13" ht="27" customHeight="1" x14ac:dyDescent="0.25">
      <c r="B96" s="226" t="s">
        <v>1654</v>
      </c>
      <c r="C96" s="226"/>
      <c r="D96" s="87">
        <f>DatosDelitos!N74</f>
        <v>1</v>
      </c>
    </row>
    <row r="97" spans="2:4" ht="13.15" customHeight="1" x14ac:dyDescent="0.25">
      <c r="B97" s="226" t="s">
        <v>1631</v>
      </c>
      <c r="C97" s="226"/>
      <c r="D97" s="87">
        <f>DatosDelitos!N82</f>
        <v>5</v>
      </c>
    </row>
    <row r="98" spans="2:4" ht="13.15" customHeight="1" x14ac:dyDescent="0.25">
      <c r="B98" s="226" t="s">
        <v>1632</v>
      </c>
      <c r="C98" s="226"/>
      <c r="D98" s="87">
        <f>DatosDelitos!N85</f>
        <v>65</v>
      </c>
    </row>
    <row r="99" spans="2:4" ht="13.15" customHeight="1" x14ac:dyDescent="0.25">
      <c r="B99" s="226" t="s">
        <v>970</v>
      </c>
      <c r="C99" s="226"/>
      <c r="D99" s="87">
        <f>DatosDelitos!N97</f>
        <v>25</v>
      </c>
    </row>
    <row r="100" spans="2:4" ht="27" customHeight="1" x14ac:dyDescent="0.25">
      <c r="B100" s="226" t="s">
        <v>1655</v>
      </c>
      <c r="C100" s="226"/>
      <c r="D100" s="87">
        <f>DatosDelitos!N131</f>
        <v>23</v>
      </c>
    </row>
    <row r="101" spans="2:4" ht="13.15" customHeight="1" x14ac:dyDescent="0.25">
      <c r="B101" s="226" t="s">
        <v>1634</v>
      </c>
      <c r="C101" s="226"/>
      <c r="D101" s="87">
        <f>DatosDelitos!N137</f>
        <v>8</v>
      </c>
    </row>
    <row r="102" spans="2:4" ht="13.15" customHeight="1" x14ac:dyDescent="0.25">
      <c r="B102" s="226" t="s">
        <v>1635</v>
      </c>
      <c r="C102" s="226"/>
      <c r="D102" s="87">
        <f>DatosDelitos!N144</f>
        <v>0</v>
      </c>
    </row>
    <row r="103" spans="2:4" ht="13.15" customHeight="1" x14ac:dyDescent="0.25">
      <c r="B103" s="226" t="s">
        <v>1659</v>
      </c>
      <c r="C103" s="226"/>
      <c r="D103" s="87">
        <f>DatosDelitos!N148</f>
        <v>15</v>
      </c>
    </row>
    <row r="104" spans="2:4" ht="13.15" customHeight="1" x14ac:dyDescent="0.25">
      <c r="B104" s="226" t="s">
        <v>1181</v>
      </c>
      <c r="C104" s="226"/>
      <c r="D104" s="87">
        <f>SUM(DatosDelitos!N149,DatosDelitos!N150)</f>
        <v>3</v>
      </c>
    </row>
    <row r="105" spans="2:4" ht="13.15" customHeight="1" x14ac:dyDescent="0.25">
      <c r="B105" s="226" t="s">
        <v>1179</v>
      </c>
      <c r="C105" s="226"/>
      <c r="D105" s="87">
        <f>SUM(DatosDelitos!N151:N155)</f>
        <v>10</v>
      </c>
    </row>
    <row r="106" spans="2:4" ht="13.15" customHeight="1" x14ac:dyDescent="0.25">
      <c r="B106" s="226" t="s">
        <v>1637</v>
      </c>
      <c r="C106" s="226"/>
      <c r="D106" s="87">
        <f>SUM(SUM(DatosDelitos!N157:N160),SUM(DatosDelitos!N167:N172))</f>
        <v>23</v>
      </c>
    </row>
    <row r="107" spans="2:4" ht="13.15" customHeight="1" x14ac:dyDescent="0.25">
      <c r="B107" s="226" t="s">
        <v>1660</v>
      </c>
      <c r="C107" s="226"/>
      <c r="D107" s="87">
        <f>SUM(DatosDelitos!N161:N165)</f>
        <v>76</v>
      </c>
    </row>
    <row r="108" spans="2:4" ht="13.15" customHeight="1" x14ac:dyDescent="0.25">
      <c r="B108" s="226" t="s">
        <v>1638</v>
      </c>
      <c r="C108" s="226"/>
      <c r="D108" s="87">
        <f>SUM(DatosDelitos!N173:N177)</f>
        <v>7</v>
      </c>
    </row>
    <row r="109" spans="2:4" ht="13.15" customHeight="1" x14ac:dyDescent="0.25">
      <c r="B109" s="226" t="s">
        <v>1639</v>
      </c>
      <c r="C109" s="226"/>
      <c r="D109" s="87">
        <f>DatosDelitos!N178</f>
        <v>3</v>
      </c>
    </row>
    <row r="110" spans="2:4" ht="13.15" customHeight="1" x14ac:dyDescent="0.25">
      <c r="B110" s="226" t="s">
        <v>1640</v>
      </c>
      <c r="C110" s="226"/>
      <c r="D110" s="87">
        <f>DatosDelitos!N186</f>
        <v>36</v>
      </c>
    </row>
    <row r="111" spans="2:4" ht="13.15" customHeight="1" x14ac:dyDescent="0.25">
      <c r="B111" s="226" t="s">
        <v>1641</v>
      </c>
      <c r="C111" s="226"/>
      <c r="D111" s="87">
        <f>DatosDelitos!N201</f>
        <v>21</v>
      </c>
    </row>
    <row r="112" spans="2:4" ht="13.15" customHeight="1" x14ac:dyDescent="0.25">
      <c r="B112" s="226" t="s">
        <v>1642</v>
      </c>
      <c r="C112" s="226"/>
      <c r="D112" s="87">
        <f>DatosDelitos!N223</f>
        <v>2</v>
      </c>
    </row>
    <row r="113" spans="2:4" ht="13.15" customHeight="1" x14ac:dyDescent="0.25">
      <c r="B113" s="226" t="s">
        <v>1643</v>
      </c>
      <c r="C113" s="226"/>
      <c r="D113" s="87">
        <f>DatosDelitos!N244</f>
        <v>2</v>
      </c>
    </row>
    <row r="114" spans="2:4" ht="13.15" customHeight="1" x14ac:dyDescent="0.25">
      <c r="B114" s="226" t="s">
        <v>1644</v>
      </c>
      <c r="C114" s="226"/>
      <c r="D114" s="87">
        <f>DatosDelitos!N271</f>
        <v>2</v>
      </c>
    </row>
    <row r="115" spans="2:4" ht="38.25" customHeight="1" x14ac:dyDescent="0.25">
      <c r="B115" s="226" t="s">
        <v>1645</v>
      </c>
      <c r="C115" s="226"/>
      <c r="D115" s="87">
        <f>DatosDelitos!N301</f>
        <v>0</v>
      </c>
    </row>
    <row r="116" spans="2:4" ht="13.15" customHeight="1" x14ac:dyDescent="0.25">
      <c r="B116" s="226" t="s">
        <v>1646</v>
      </c>
      <c r="C116" s="226"/>
      <c r="D116" s="87">
        <f>DatosDelitos!N305</f>
        <v>0</v>
      </c>
    </row>
    <row r="117" spans="2:4" ht="13.15" customHeight="1" x14ac:dyDescent="0.25">
      <c r="B117" s="226" t="s">
        <v>1647</v>
      </c>
      <c r="C117" s="226"/>
      <c r="D117" s="87">
        <f>DatosDelitos!N312+DatosDelitos!N320</f>
        <v>0</v>
      </c>
    </row>
    <row r="118" spans="2:4" ht="13.15" customHeight="1" x14ac:dyDescent="0.25">
      <c r="B118" s="226" t="s">
        <v>913</v>
      </c>
      <c r="C118" s="226"/>
      <c r="D118" s="87">
        <f>DatosDelitos!N318</f>
        <v>0</v>
      </c>
    </row>
    <row r="119" spans="2:4" ht="13.9" customHeight="1" x14ac:dyDescent="0.25">
      <c r="B119" s="226" t="s">
        <v>1648</v>
      </c>
      <c r="C119" s="226"/>
      <c r="D119" s="87">
        <f>DatosDelitos!N323</f>
        <v>89</v>
      </c>
    </row>
    <row r="120" spans="2:4" ht="12.75" customHeight="1" x14ac:dyDescent="0.25">
      <c r="B120" s="228" t="s">
        <v>1649</v>
      </c>
      <c r="C120" s="228"/>
      <c r="D120" s="87">
        <f>DatosDelitos!N325</f>
        <v>0</v>
      </c>
    </row>
    <row r="121" spans="2:4" ht="15" customHeight="1" x14ac:dyDescent="0.25">
      <c r="B121" s="228" t="s">
        <v>947</v>
      </c>
      <c r="C121" s="228"/>
      <c r="D121" s="87">
        <f>DatosDelitos!N337</f>
        <v>0</v>
      </c>
    </row>
    <row r="122" spans="2:4" ht="15" customHeight="1" x14ac:dyDescent="0.25">
      <c r="B122" s="228" t="s">
        <v>1650</v>
      </c>
      <c r="C122" s="228"/>
      <c r="D122" s="87">
        <f>DatosDelitos!N339</f>
        <v>0</v>
      </c>
    </row>
    <row r="123" spans="2:4" ht="15" customHeight="1" x14ac:dyDescent="0.25">
      <c r="B123" s="226" t="s">
        <v>1656</v>
      </c>
      <c r="C123" s="226"/>
      <c r="D123" s="87">
        <f>SUM(D87:D122)</f>
        <v>463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90" t="s">
        <v>313</v>
      </c>
      <c r="B5" s="191"/>
      <c r="C5" s="27">
        <v>60</v>
      </c>
      <c r="D5" s="27">
        <v>57</v>
      </c>
      <c r="E5" s="28">
        <v>5.2631578947368397E-2</v>
      </c>
      <c r="F5" s="27">
        <v>0</v>
      </c>
      <c r="G5" s="27">
        <v>0</v>
      </c>
      <c r="H5" s="27">
        <v>21</v>
      </c>
      <c r="I5" s="27">
        <v>21</v>
      </c>
      <c r="J5" s="27">
        <v>12</v>
      </c>
      <c r="K5" s="27">
        <v>16</v>
      </c>
      <c r="L5" s="27">
        <v>10</v>
      </c>
      <c r="M5" s="27">
        <v>9</v>
      </c>
      <c r="N5" s="27">
        <v>0</v>
      </c>
      <c r="O5" s="27">
        <v>17</v>
      </c>
      <c r="P5" s="29">
        <v>44</v>
      </c>
    </row>
    <row r="6" spans="1:16" x14ac:dyDescent="0.25">
      <c r="A6" s="30" t="s">
        <v>314</v>
      </c>
      <c r="B6" s="30" t="s">
        <v>315</v>
      </c>
      <c r="C6" s="14">
        <v>42</v>
      </c>
      <c r="D6" s="14">
        <v>41</v>
      </c>
      <c r="E6" s="31">
        <v>2.4390243902439001E-2</v>
      </c>
      <c r="F6" s="14">
        <v>0</v>
      </c>
      <c r="G6" s="14">
        <v>0</v>
      </c>
      <c r="H6" s="14">
        <v>7</v>
      </c>
      <c r="I6" s="14">
        <v>0</v>
      </c>
      <c r="J6" s="14">
        <v>11</v>
      </c>
      <c r="K6" s="14">
        <v>14</v>
      </c>
      <c r="L6" s="14">
        <v>6</v>
      </c>
      <c r="M6" s="14">
        <v>3</v>
      </c>
      <c r="N6" s="14">
        <v>0</v>
      </c>
      <c r="O6" s="14">
        <v>12</v>
      </c>
      <c r="P6" s="24">
        <v>13</v>
      </c>
    </row>
    <row r="7" spans="1:16" x14ac:dyDescent="0.25">
      <c r="A7" s="30" t="s">
        <v>316</v>
      </c>
      <c r="B7" s="30" t="s">
        <v>317</v>
      </c>
      <c r="C7" s="14">
        <v>3</v>
      </c>
      <c r="D7" s="14">
        <v>2</v>
      </c>
      <c r="E7" s="31">
        <v>0.5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3</v>
      </c>
      <c r="M7" s="14">
        <v>6</v>
      </c>
      <c r="N7" s="14">
        <v>0</v>
      </c>
      <c r="O7" s="14">
        <v>3</v>
      </c>
      <c r="P7" s="24">
        <v>14</v>
      </c>
    </row>
    <row r="8" spans="1:16" x14ac:dyDescent="0.25">
      <c r="A8" s="30" t="s">
        <v>318</v>
      </c>
      <c r="B8" s="30" t="s">
        <v>319</v>
      </c>
      <c r="C8" s="14">
        <v>15</v>
      </c>
      <c r="D8" s="14">
        <v>13</v>
      </c>
      <c r="E8" s="31">
        <v>0.15384615384615399</v>
      </c>
      <c r="F8" s="14">
        <v>0</v>
      </c>
      <c r="G8" s="14">
        <v>0</v>
      </c>
      <c r="H8" s="14">
        <v>14</v>
      </c>
      <c r="I8" s="14">
        <v>21</v>
      </c>
      <c r="J8" s="14">
        <v>1</v>
      </c>
      <c r="K8" s="14">
        <v>0</v>
      </c>
      <c r="L8" s="14">
        <v>1</v>
      </c>
      <c r="M8" s="14">
        <v>0</v>
      </c>
      <c r="N8" s="14">
        <v>0</v>
      </c>
      <c r="O8" s="14">
        <v>2</v>
      </c>
      <c r="P8" s="24">
        <v>17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1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90" t="s">
        <v>322</v>
      </c>
      <c r="B10" s="191"/>
      <c r="C10" s="27">
        <v>1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1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90" t="s">
        <v>327</v>
      </c>
      <c r="B13" s="191"/>
      <c r="C13" s="27">
        <v>12736</v>
      </c>
      <c r="D13" s="27">
        <v>10808</v>
      </c>
      <c r="E13" s="28">
        <v>0.178386380458919</v>
      </c>
      <c r="F13" s="27">
        <v>3428</v>
      </c>
      <c r="G13" s="27">
        <v>1709</v>
      </c>
      <c r="H13" s="27">
        <v>1324</v>
      </c>
      <c r="I13" s="27">
        <v>1422</v>
      </c>
      <c r="J13" s="27">
        <v>24</v>
      </c>
      <c r="K13" s="27">
        <v>23</v>
      </c>
      <c r="L13" s="27">
        <v>2</v>
      </c>
      <c r="M13" s="27">
        <v>3</v>
      </c>
      <c r="N13" s="27">
        <v>10</v>
      </c>
      <c r="O13" s="27">
        <v>44</v>
      </c>
      <c r="P13" s="29">
        <v>2759</v>
      </c>
    </row>
    <row r="14" spans="1:16" x14ac:dyDescent="0.25">
      <c r="A14" s="30" t="s">
        <v>328</v>
      </c>
      <c r="B14" s="30" t="s">
        <v>329</v>
      </c>
      <c r="C14" s="14">
        <v>8256</v>
      </c>
      <c r="D14" s="14">
        <v>7115</v>
      </c>
      <c r="E14" s="31">
        <v>0.160365425158117</v>
      </c>
      <c r="F14" s="14">
        <v>187</v>
      </c>
      <c r="G14" s="14">
        <v>274</v>
      </c>
      <c r="H14" s="14">
        <v>571</v>
      </c>
      <c r="I14" s="14">
        <v>792</v>
      </c>
      <c r="J14" s="14">
        <v>5</v>
      </c>
      <c r="K14" s="14">
        <v>10</v>
      </c>
      <c r="L14" s="14">
        <v>0</v>
      </c>
      <c r="M14" s="14">
        <v>1</v>
      </c>
      <c r="N14" s="14">
        <v>1</v>
      </c>
      <c r="O14" s="14">
        <v>15</v>
      </c>
      <c r="P14" s="24">
        <v>1182</v>
      </c>
    </row>
    <row r="15" spans="1:16" x14ac:dyDescent="0.25">
      <c r="A15" s="30" t="s">
        <v>330</v>
      </c>
      <c r="B15" s="30" t="s">
        <v>331</v>
      </c>
      <c r="C15" s="14">
        <v>4</v>
      </c>
      <c r="D15" s="14">
        <v>2</v>
      </c>
      <c r="E15" s="31">
        <v>1</v>
      </c>
      <c r="F15" s="14">
        <v>1</v>
      </c>
      <c r="G15" s="14">
        <v>4</v>
      </c>
      <c r="H15" s="14">
        <v>1</v>
      </c>
      <c r="I15" s="14">
        <v>38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24">
        <v>16</v>
      </c>
    </row>
    <row r="16" spans="1:16" x14ac:dyDescent="0.25">
      <c r="A16" s="30" t="s">
        <v>332</v>
      </c>
      <c r="B16" s="30" t="s">
        <v>333</v>
      </c>
      <c r="C16" s="14">
        <v>718</v>
      </c>
      <c r="D16" s="14">
        <v>487</v>
      </c>
      <c r="E16" s="31">
        <v>0.47433264887063697</v>
      </c>
      <c r="F16" s="14">
        <v>1</v>
      </c>
      <c r="G16" s="14">
        <v>17</v>
      </c>
      <c r="H16" s="14">
        <v>56</v>
      </c>
      <c r="I16" s="14">
        <v>118</v>
      </c>
      <c r="J16" s="14">
        <v>0</v>
      </c>
      <c r="K16" s="14">
        <v>0</v>
      </c>
      <c r="L16" s="14">
        <v>0</v>
      </c>
      <c r="M16" s="14">
        <v>1</v>
      </c>
      <c r="N16" s="14">
        <v>0</v>
      </c>
      <c r="O16" s="14">
        <v>0</v>
      </c>
      <c r="P16" s="24">
        <v>51</v>
      </c>
    </row>
    <row r="17" spans="1:16" ht="33.75" x14ac:dyDescent="0.25">
      <c r="A17" s="30" t="s">
        <v>334</v>
      </c>
      <c r="B17" s="30" t="s">
        <v>335</v>
      </c>
      <c r="C17" s="14">
        <v>3753</v>
      </c>
      <c r="D17" s="14">
        <v>3196</v>
      </c>
      <c r="E17" s="31">
        <v>0.17428035043804699</v>
      </c>
      <c r="F17" s="14">
        <v>3239</v>
      </c>
      <c r="G17" s="14">
        <v>1414</v>
      </c>
      <c r="H17" s="14">
        <v>694</v>
      </c>
      <c r="I17" s="14">
        <v>473</v>
      </c>
      <c r="J17" s="14">
        <v>19</v>
      </c>
      <c r="K17" s="14">
        <v>11</v>
      </c>
      <c r="L17" s="14">
        <v>2</v>
      </c>
      <c r="M17" s="14">
        <v>1</v>
      </c>
      <c r="N17" s="14">
        <v>9</v>
      </c>
      <c r="O17" s="14">
        <v>28</v>
      </c>
      <c r="P17" s="24">
        <v>1510</v>
      </c>
    </row>
    <row r="18" spans="1:16" x14ac:dyDescent="0.25">
      <c r="A18" s="30" t="s">
        <v>336</v>
      </c>
      <c r="B18" s="30" t="s">
        <v>337</v>
      </c>
      <c r="C18" s="14">
        <v>5</v>
      </c>
      <c r="D18" s="14">
        <v>7</v>
      </c>
      <c r="E18" s="31">
        <v>-0.28571428571428598</v>
      </c>
      <c r="F18" s="14">
        <v>0</v>
      </c>
      <c r="G18" s="14">
        <v>0</v>
      </c>
      <c r="H18" s="14">
        <v>2</v>
      </c>
      <c r="I18" s="14">
        <v>1</v>
      </c>
      <c r="J18" s="14">
        <v>0</v>
      </c>
      <c r="K18" s="14">
        <v>1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1</v>
      </c>
      <c r="E19" s="31">
        <v>-1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90" t="s">
        <v>340</v>
      </c>
      <c r="B20" s="191"/>
      <c r="C20" s="27">
        <v>21</v>
      </c>
      <c r="D20" s="27">
        <v>12</v>
      </c>
      <c r="E20" s="28">
        <v>0.75</v>
      </c>
      <c r="F20" s="27">
        <v>0</v>
      </c>
      <c r="G20" s="27">
        <v>0</v>
      </c>
      <c r="H20" s="27">
        <v>0</v>
      </c>
      <c r="I20" s="27">
        <v>1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2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2</v>
      </c>
      <c r="E21" s="31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21</v>
      </c>
      <c r="D22" s="14">
        <v>10</v>
      </c>
      <c r="E22" s="31">
        <v>1.1000000000000001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2</v>
      </c>
    </row>
    <row r="23" spans="1:16" x14ac:dyDescent="0.25">
      <c r="A23" s="190" t="s">
        <v>345</v>
      </c>
      <c r="B23" s="191"/>
      <c r="C23" s="27">
        <v>1</v>
      </c>
      <c r="D23" s="27">
        <v>3</v>
      </c>
      <c r="E23" s="28">
        <v>-0.66666666666666696</v>
      </c>
      <c r="F23" s="27">
        <v>0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1</v>
      </c>
      <c r="E24" s="31">
        <v>-1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1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1</v>
      </c>
      <c r="E27" s="31">
        <v>-1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1</v>
      </c>
      <c r="E29" s="31">
        <v>-1</v>
      </c>
      <c r="F29" s="14">
        <v>0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90" t="s">
        <v>358</v>
      </c>
      <c r="B30" s="191"/>
      <c r="C30" s="27">
        <v>1661</v>
      </c>
      <c r="D30" s="27">
        <v>1573</v>
      </c>
      <c r="E30" s="28">
        <v>5.5944055944055902E-2</v>
      </c>
      <c r="F30" s="27">
        <v>537</v>
      </c>
      <c r="G30" s="27">
        <v>651</v>
      </c>
      <c r="H30" s="27">
        <v>230</v>
      </c>
      <c r="I30" s="27">
        <v>542</v>
      </c>
      <c r="J30" s="27">
        <v>1</v>
      </c>
      <c r="K30" s="27">
        <v>11</v>
      </c>
      <c r="L30" s="27">
        <v>0</v>
      </c>
      <c r="M30" s="27">
        <v>3</v>
      </c>
      <c r="N30" s="27">
        <v>5</v>
      </c>
      <c r="O30" s="27">
        <v>3</v>
      </c>
      <c r="P30" s="29">
        <v>877</v>
      </c>
    </row>
    <row r="31" spans="1:16" x14ac:dyDescent="0.25">
      <c r="A31" s="30" t="s">
        <v>359</v>
      </c>
      <c r="B31" s="30" t="s">
        <v>360</v>
      </c>
      <c r="C31" s="14">
        <v>29</v>
      </c>
      <c r="D31" s="14">
        <v>29</v>
      </c>
      <c r="E31" s="31">
        <v>0</v>
      </c>
      <c r="F31" s="14">
        <v>1</v>
      </c>
      <c r="G31" s="14">
        <v>0</v>
      </c>
      <c r="H31" s="14">
        <v>5</v>
      </c>
      <c r="I31" s="14">
        <v>4</v>
      </c>
      <c r="J31" s="14">
        <v>0</v>
      </c>
      <c r="K31" s="14">
        <v>2</v>
      </c>
      <c r="L31" s="14">
        <v>0</v>
      </c>
      <c r="M31" s="14">
        <v>0</v>
      </c>
      <c r="N31" s="14">
        <v>0</v>
      </c>
      <c r="O31" s="14">
        <v>2</v>
      </c>
      <c r="P31" s="24">
        <v>7</v>
      </c>
    </row>
    <row r="32" spans="1:16" x14ac:dyDescent="0.25">
      <c r="A32" s="30" t="s">
        <v>361</v>
      </c>
      <c r="B32" s="30" t="s">
        <v>362</v>
      </c>
      <c r="C32" s="14">
        <v>7</v>
      </c>
      <c r="D32" s="14">
        <v>5</v>
      </c>
      <c r="E32" s="31">
        <v>0.4</v>
      </c>
      <c r="F32" s="14">
        <v>0</v>
      </c>
      <c r="G32" s="14">
        <v>0</v>
      </c>
      <c r="H32" s="14">
        <v>0</v>
      </c>
      <c r="I32" s="14">
        <v>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792</v>
      </c>
      <c r="D33" s="14">
        <v>743</v>
      </c>
      <c r="E33" s="31">
        <v>6.5948855989232794E-2</v>
      </c>
      <c r="F33" s="14">
        <v>162</v>
      </c>
      <c r="G33" s="14">
        <v>121</v>
      </c>
      <c r="H33" s="14">
        <v>86</v>
      </c>
      <c r="I33" s="14">
        <v>150</v>
      </c>
      <c r="J33" s="14">
        <v>0</v>
      </c>
      <c r="K33" s="14">
        <v>2</v>
      </c>
      <c r="L33" s="14">
        <v>0</v>
      </c>
      <c r="M33" s="14">
        <v>0</v>
      </c>
      <c r="N33" s="14">
        <v>1</v>
      </c>
      <c r="O33" s="14">
        <v>0</v>
      </c>
      <c r="P33" s="24">
        <v>239</v>
      </c>
    </row>
    <row r="34" spans="1:16" x14ac:dyDescent="0.25">
      <c r="A34" s="30" t="s">
        <v>365</v>
      </c>
      <c r="B34" s="30" t="s">
        <v>366</v>
      </c>
      <c r="C34" s="14">
        <v>111</v>
      </c>
      <c r="D34" s="14">
        <v>112</v>
      </c>
      <c r="E34" s="31">
        <v>-8.9285714285714298E-3</v>
      </c>
      <c r="F34" s="14">
        <v>19</v>
      </c>
      <c r="G34" s="14">
        <v>13</v>
      </c>
      <c r="H34" s="14">
        <v>12</v>
      </c>
      <c r="I34" s="14">
        <v>5</v>
      </c>
      <c r="J34" s="14">
        <v>0</v>
      </c>
      <c r="K34" s="14">
        <v>0</v>
      </c>
      <c r="L34" s="14">
        <v>0</v>
      </c>
      <c r="M34" s="14">
        <v>1</v>
      </c>
      <c r="N34" s="14">
        <v>0</v>
      </c>
      <c r="O34" s="14">
        <v>0</v>
      </c>
      <c r="P34" s="24">
        <v>22</v>
      </c>
    </row>
    <row r="35" spans="1:16" x14ac:dyDescent="0.25">
      <c r="A35" s="30" t="s">
        <v>367</v>
      </c>
      <c r="B35" s="30" t="s">
        <v>368</v>
      </c>
      <c r="C35" s="14">
        <v>292</v>
      </c>
      <c r="D35" s="14">
        <v>302</v>
      </c>
      <c r="E35" s="31">
        <v>-3.3112582781456998E-2</v>
      </c>
      <c r="F35" s="14">
        <v>39</v>
      </c>
      <c r="G35" s="14">
        <v>28</v>
      </c>
      <c r="H35" s="14">
        <v>17</v>
      </c>
      <c r="I35" s="14">
        <v>36</v>
      </c>
      <c r="J35" s="14">
        <v>0</v>
      </c>
      <c r="K35" s="14">
        <v>2</v>
      </c>
      <c r="L35" s="14">
        <v>0</v>
      </c>
      <c r="M35" s="14">
        <v>0</v>
      </c>
      <c r="N35" s="14">
        <v>1</v>
      </c>
      <c r="O35" s="14">
        <v>0</v>
      </c>
      <c r="P35" s="24">
        <v>59</v>
      </c>
    </row>
    <row r="36" spans="1:16" ht="22.5" x14ac:dyDescent="0.25">
      <c r="A36" s="30" t="s">
        <v>369</v>
      </c>
      <c r="B36" s="30" t="s">
        <v>370</v>
      </c>
      <c r="C36" s="14">
        <v>148</v>
      </c>
      <c r="D36" s="14">
        <v>148</v>
      </c>
      <c r="E36" s="31">
        <v>0</v>
      </c>
      <c r="F36" s="14">
        <v>227</v>
      </c>
      <c r="G36" s="14">
        <v>368</v>
      </c>
      <c r="H36" s="14">
        <v>61</v>
      </c>
      <c r="I36" s="14">
        <v>246</v>
      </c>
      <c r="J36" s="14">
        <v>1</v>
      </c>
      <c r="K36" s="14">
        <v>4</v>
      </c>
      <c r="L36" s="14">
        <v>0</v>
      </c>
      <c r="M36" s="14">
        <v>2</v>
      </c>
      <c r="N36" s="14">
        <v>0</v>
      </c>
      <c r="O36" s="14">
        <v>0</v>
      </c>
      <c r="P36" s="24">
        <v>397</v>
      </c>
    </row>
    <row r="37" spans="1:16" ht="22.5" x14ac:dyDescent="0.25">
      <c r="A37" s="30" t="s">
        <v>371</v>
      </c>
      <c r="B37" s="30" t="s">
        <v>372</v>
      </c>
      <c r="C37" s="14">
        <v>25</v>
      </c>
      <c r="D37" s="14">
        <v>35</v>
      </c>
      <c r="E37" s="31">
        <v>-0.28571428571428598</v>
      </c>
      <c r="F37" s="14">
        <v>35</v>
      </c>
      <c r="G37" s="14">
        <v>62</v>
      </c>
      <c r="H37" s="14">
        <v>12</v>
      </c>
      <c r="I37" s="14">
        <v>28</v>
      </c>
      <c r="J37" s="14">
        <v>0</v>
      </c>
      <c r="K37" s="14">
        <v>1</v>
      </c>
      <c r="L37" s="14">
        <v>0</v>
      </c>
      <c r="M37" s="14">
        <v>0</v>
      </c>
      <c r="N37" s="14">
        <v>0</v>
      </c>
      <c r="O37" s="14">
        <v>0</v>
      </c>
      <c r="P37" s="24">
        <v>61</v>
      </c>
    </row>
    <row r="38" spans="1:16" ht="22.5" x14ac:dyDescent="0.25">
      <c r="A38" s="30" t="s">
        <v>373</v>
      </c>
      <c r="B38" s="30" t="s">
        <v>374</v>
      </c>
      <c r="C38" s="14">
        <v>33</v>
      </c>
      <c r="D38" s="14">
        <v>35</v>
      </c>
      <c r="E38" s="31">
        <v>-5.7142857142857099E-2</v>
      </c>
      <c r="F38" s="14">
        <v>36</v>
      </c>
      <c r="G38" s="14">
        <v>40</v>
      </c>
      <c r="H38" s="14">
        <v>8</v>
      </c>
      <c r="I38" s="14">
        <v>28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43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1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223</v>
      </c>
      <c r="D41" s="14">
        <v>164</v>
      </c>
      <c r="E41" s="31">
        <v>0.35975609756097598</v>
      </c>
      <c r="F41" s="14">
        <v>18</v>
      </c>
      <c r="G41" s="14">
        <v>19</v>
      </c>
      <c r="H41" s="14">
        <v>29</v>
      </c>
      <c r="I41" s="14">
        <v>44</v>
      </c>
      <c r="J41" s="14">
        <v>0</v>
      </c>
      <c r="K41" s="14">
        <v>0</v>
      </c>
      <c r="L41" s="14">
        <v>0</v>
      </c>
      <c r="M41" s="14">
        <v>0</v>
      </c>
      <c r="N41" s="14">
        <v>3</v>
      </c>
      <c r="O41" s="14">
        <v>0</v>
      </c>
      <c r="P41" s="24">
        <v>49</v>
      </c>
    </row>
    <row r="42" spans="1:16" x14ac:dyDescent="0.25">
      <c r="A42" s="190" t="s">
        <v>381</v>
      </c>
      <c r="B42" s="191"/>
      <c r="C42" s="27">
        <v>507</v>
      </c>
      <c r="D42" s="27">
        <v>584</v>
      </c>
      <c r="E42" s="28">
        <v>-0.13184931506849301</v>
      </c>
      <c r="F42" s="27">
        <v>330</v>
      </c>
      <c r="G42" s="27">
        <v>121</v>
      </c>
      <c r="H42" s="27">
        <v>132</v>
      </c>
      <c r="I42" s="27">
        <v>148</v>
      </c>
      <c r="J42" s="27">
        <v>3</v>
      </c>
      <c r="K42" s="27">
        <v>5</v>
      </c>
      <c r="L42" s="27">
        <v>0</v>
      </c>
      <c r="M42" s="27">
        <v>1</v>
      </c>
      <c r="N42" s="27">
        <v>7</v>
      </c>
      <c r="O42" s="27">
        <v>5</v>
      </c>
      <c r="P42" s="29">
        <v>145</v>
      </c>
    </row>
    <row r="43" spans="1:16" x14ac:dyDescent="0.25">
      <c r="A43" s="30" t="s">
        <v>382</v>
      </c>
      <c r="B43" s="30" t="s">
        <v>383</v>
      </c>
      <c r="C43" s="14">
        <v>3</v>
      </c>
      <c r="D43" s="14">
        <v>4</v>
      </c>
      <c r="E43" s="31">
        <v>-0.25</v>
      </c>
      <c r="F43" s="14">
        <v>0</v>
      </c>
      <c r="G43" s="14">
        <v>0</v>
      </c>
      <c r="H43" s="14">
        <v>1</v>
      </c>
      <c r="I43" s="14">
        <v>4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4">
        <v>0</v>
      </c>
    </row>
    <row r="44" spans="1:16" ht="22.5" x14ac:dyDescent="0.25">
      <c r="A44" s="30" t="s">
        <v>384</v>
      </c>
      <c r="B44" s="30" t="s">
        <v>385</v>
      </c>
      <c r="C44" s="14">
        <v>489</v>
      </c>
      <c r="D44" s="14">
        <v>559</v>
      </c>
      <c r="E44" s="31">
        <v>-0.125223613595707</v>
      </c>
      <c r="F44" s="14">
        <v>330</v>
      </c>
      <c r="G44" s="14">
        <v>121</v>
      </c>
      <c r="H44" s="14">
        <v>123</v>
      </c>
      <c r="I44" s="14">
        <v>140</v>
      </c>
      <c r="J44" s="14">
        <v>3</v>
      </c>
      <c r="K44" s="14">
        <v>5</v>
      </c>
      <c r="L44" s="14">
        <v>0</v>
      </c>
      <c r="M44" s="14">
        <v>1</v>
      </c>
      <c r="N44" s="14">
        <v>4</v>
      </c>
      <c r="O44" s="14">
        <v>5</v>
      </c>
      <c r="P44" s="24">
        <v>142</v>
      </c>
    </row>
    <row r="45" spans="1:16" x14ac:dyDescent="0.25">
      <c r="A45" s="30" t="s">
        <v>386</v>
      </c>
      <c r="B45" s="30" t="s">
        <v>387</v>
      </c>
      <c r="C45" s="14">
        <v>3</v>
      </c>
      <c r="D45" s="14">
        <v>2</v>
      </c>
      <c r="E45" s="31">
        <v>0.5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1</v>
      </c>
    </row>
    <row r="46" spans="1:16" ht="22.5" x14ac:dyDescent="0.25">
      <c r="A46" s="30" t="s">
        <v>388</v>
      </c>
      <c r="B46" s="30" t="s">
        <v>389</v>
      </c>
      <c r="C46" s="14">
        <v>2</v>
      </c>
      <c r="D46" s="14">
        <v>6</v>
      </c>
      <c r="E46" s="31">
        <v>-0.66666666666666696</v>
      </c>
      <c r="F46" s="14">
        <v>0</v>
      </c>
      <c r="G46" s="14">
        <v>0</v>
      </c>
      <c r="H46" s="14">
        <v>3</v>
      </c>
      <c r="I46" s="14">
        <v>2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2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10</v>
      </c>
      <c r="D48" s="14">
        <v>10</v>
      </c>
      <c r="E48" s="31">
        <v>0</v>
      </c>
      <c r="F48" s="14">
        <v>0</v>
      </c>
      <c r="G48" s="14">
        <v>0</v>
      </c>
      <c r="H48" s="14">
        <v>5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2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0</v>
      </c>
      <c r="D49" s="14">
        <v>3</v>
      </c>
      <c r="E49" s="31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90" t="s">
        <v>396</v>
      </c>
      <c r="B50" s="191"/>
      <c r="C50" s="27">
        <v>1009</v>
      </c>
      <c r="D50" s="27">
        <v>836</v>
      </c>
      <c r="E50" s="28">
        <v>0.206937799043062</v>
      </c>
      <c r="F50" s="27">
        <v>37</v>
      </c>
      <c r="G50" s="27">
        <v>28</v>
      </c>
      <c r="H50" s="27">
        <v>265</v>
      </c>
      <c r="I50" s="27">
        <v>206</v>
      </c>
      <c r="J50" s="27">
        <v>101</v>
      </c>
      <c r="K50" s="27">
        <v>108</v>
      </c>
      <c r="L50" s="27">
        <v>1</v>
      </c>
      <c r="M50" s="27">
        <v>0</v>
      </c>
      <c r="N50" s="27">
        <v>25</v>
      </c>
      <c r="O50" s="27">
        <v>53</v>
      </c>
      <c r="P50" s="29">
        <v>176</v>
      </c>
    </row>
    <row r="51" spans="1:16" x14ac:dyDescent="0.25">
      <c r="A51" s="30" t="s">
        <v>397</v>
      </c>
      <c r="B51" s="30" t="s">
        <v>398</v>
      </c>
      <c r="C51" s="14">
        <v>336</v>
      </c>
      <c r="D51" s="14">
        <v>206</v>
      </c>
      <c r="E51" s="31">
        <v>0.63106796116504804</v>
      </c>
      <c r="F51" s="14">
        <v>6</v>
      </c>
      <c r="G51" s="14">
        <v>3</v>
      </c>
      <c r="H51" s="14">
        <v>31</v>
      </c>
      <c r="I51" s="14">
        <v>31</v>
      </c>
      <c r="J51" s="14">
        <v>47</v>
      </c>
      <c r="K51" s="14">
        <v>29</v>
      </c>
      <c r="L51" s="14">
        <v>1</v>
      </c>
      <c r="M51" s="14">
        <v>0</v>
      </c>
      <c r="N51" s="14">
        <v>3</v>
      </c>
      <c r="O51" s="14">
        <v>27</v>
      </c>
      <c r="P51" s="24">
        <v>28</v>
      </c>
    </row>
    <row r="52" spans="1:16" x14ac:dyDescent="0.25">
      <c r="A52" s="30" t="s">
        <v>399</v>
      </c>
      <c r="B52" s="30" t="s">
        <v>400</v>
      </c>
      <c r="C52" s="14">
        <v>0</v>
      </c>
      <c r="D52" s="14">
        <v>4</v>
      </c>
      <c r="E52" s="31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5</v>
      </c>
      <c r="L52" s="14">
        <v>0</v>
      </c>
      <c r="M52" s="14">
        <v>0</v>
      </c>
      <c r="N52" s="14">
        <v>0</v>
      </c>
      <c r="O52" s="14">
        <v>0</v>
      </c>
      <c r="P52" s="24">
        <v>2</v>
      </c>
    </row>
    <row r="53" spans="1:16" x14ac:dyDescent="0.25">
      <c r="A53" s="30" t="s">
        <v>401</v>
      </c>
      <c r="B53" s="30" t="s">
        <v>402</v>
      </c>
      <c r="C53" s="14">
        <v>278</v>
      </c>
      <c r="D53" s="14">
        <v>260</v>
      </c>
      <c r="E53" s="31">
        <v>6.9230769230769207E-2</v>
      </c>
      <c r="F53" s="14">
        <v>18</v>
      </c>
      <c r="G53" s="14">
        <v>15</v>
      </c>
      <c r="H53" s="14">
        <v>96</v>
      </c>
      <c r="I53" s="14">
        <v>65</v>
      </c>
      <c r="J53" s="14">
        <v>19</v>
      </c>
      <c r="K53" s="14">
        <v>16</v>
      </c>
      <c r="L53" s="14">
        <v>0</v>
      </c>
      <c r="M53" s="14">
        <v>0</v>
      </c>
      <c r="N53" s="14">
        <v>11</v>
      </c>
      <c r="O53" s="14">
        <v>4</v>
      </c>
      <c r="P53" s="24">
        <v>50</v>
      </c>
    </row>
    <row r="54" spans="1:16" ht="22.5" x14ac:dyDescent="0.25">
      <c r="A54" s="30" t="s">
        <v>403</v>
      </c>
      <c r="B54" s="30" t="s">
        <v>404</v>
      </c>
      <c r="C54" s="14">
        <v>10</v>
      </c>
      <c r="D54" s="14">
        <v>15</v>
      </c>
      <c r="E54" s="31">
        <v>-0.33333333333333298</v>
      </c>
      <c r="F54" s="14">
        <v>0</v>
      </c>
      <c r="G54" s="14">
        <v>0</v>
      </c>
      <c r="H54" s="14">
        <v>1</v>
      </c>
      <c r="I54" s="14">
        <v>0</v>
      </c>
      <c r="J54" s="14">
        <v>6</v>
      </c>
      <c r="K54" s="14">
        <v>12</v>
      </c>
      <c r="L54" s="14">
        <v>0</v>
      </c>
      <c r="M54" s="14">
        <v>0</v>
      </c>
      <c r="N54" s="14">
        <v>0</v>
      </c>
      <c r="O54" s="14">
        <v>1</v>
      </c>
      <c r="P54" s="24">
        <v>4</v>
      </c>
    </row>
    <row r="55" spans="1:16" x14ac:dyDescent="0.25">
      <c r="A55" s="30" t="s">
        <v>405</v>
      </c>
      <c r="B55" s="30" t="s">
        <v>406</v>
      </c>
      <c r="C55" s="14">
        <v>2</v>
      </c>
      <c r="D55" s="14">
        <v>2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4</v>
      </c>
    </row>
    <row r="56" spans="1:16" x14ac:dyDescent="0.25">
      <c r="A56" s="30" t="s">
        <v>407</v>
      </c>
      <c r="B56" s="30" t="s">
        <v>408</v>
      </c>
      <c r="C56" s="14">
        <v>21</v>
      </c>
      <c r="D56" s="14">
        <v>30</v>
      </c>
      <c r="E56" s="31">
        <v>-0.3</v>
      </c>
      <c r="F56" s="14">
        <v>0</v>
      </c>
      <c r="G56" s="14">
        <v>2</v>
      </c>
      <c r="H56" s="14">
        <v>14</v>
      </c>
      <c r="I56" s="14">
        <v>5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409</v>
      </c>
      <c r="B57" s="30" t="s">
        <v>410</v>
      </c>
      <c r="C57" s="14">
        <v>30</v>
      </c>
      <c r="D57" s="14">
        <v>27</v>
      </c>
      <c r="E57" s="31">
        <v>0.11111111111111099</v>
      </c>
      <c r="F57" s="14">
        <v>3</v>
      </c>
      <c r="G57" s="14">
        <v>4</v>
      </c>
      <c r="H57" s="14">
        <v>15</v>
      </c>
      <c r="I57" s="14">
        <v>18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4">
        <v>14</v>
      </c>
    </row>
    <row r="58" spans="1:16" ht="22.5" x14ac:dyDescent="0.25">
      <c r="A58" s="30" t="s">
        <v>411</v>
      </c>
      <c r="B58" s="30" t="s">
        <v>412</v>
      </c>
      <c r="C58" s="14">
        <v>13</v>
      </c>
      <c r="D58" s="14">
        <v>12</v>
      </c>
      <c r="E58" s="31">
        <v>8.3333333333333301E-2</v>
      </c>
      <c r="F58" s="14">
        <v>0</v>
      </c>
      <c r="G58" s="14">
        <v>0</v>
      </c>
      <c r="H58" s="14">
        <v>4</v>
      </c>
      <c r="I58" s="14">
        <v>4</v>
      </c>
      <c r="J58" s="14">
        <v>1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24">
        <v>2</v>
      </c>
    </row>
    <row r="59" spans="1:16" ht="22.5" x14ac:dyDescent="0.25">
      <c r="A59" s="30" t="s">
        <v>413</v>
      </c>
      <c r="B59" s="30" t="s">
        <v>414</v>
      </c>
      <c r="C59" s="14">
        <v>6</v>
      </c>
      <c r="D59" s="14">
        <v>10</v>
      </c>
      <c r="E59" s="31">
        <v>-0.4</v>
      </c>
      <c r="F59" s="14">
        <v>0</v>
      </c>
      <c r="G59" s="14">
        <v>0</v>
      </c>
      <c r="H59" s="14">
        <v>4</v>
      </c>
      <c r="I59" s="14">
        <v>4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2</v>
      </c>
    </row>
    <row r="60" spans="1:16" ht="22.5" x14ac:dyDescent="0.25">
      <c r="A60" s="30" t="s">
        <v>415</v>
      </c>
      <c r="B60" s="30" t="s">
        <v>416</v>
      </c>
      <c r="C60" s="14">
        <v>12</v>
      </c>
      <c r="D60" s="14">
        <v>4</v>
      </c>
      <c r="E60" s="31">
        <v>2</v>
      </c>
      <c r="F60" s="14">
        <v>0</v>
      </c>
      <c r="G60" s="14">
        <v>0</v>
      </c>
      <c r="H60" s="14">
        <v>5</v>
      </c>
      <c r="I60" s="14">
        <v>4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2</v>
      </c>
    </row>
    <row r="61" spans="1:16" ht="33.75" x14ac:dyDescent="0.25">
      <c r="A61" s="30" t="s">
        <v>417</v>
      </c>
      <c r="B61" s="30" t="s">
        <v>418</v>
      </c>
      <c r="C61" s="14">
        <v>14</v>
      </c>
      <c r="D61" s="14">
        <v>18</v>
      </c>
      <c r="E61" s="31">
        <v>-0.22222222222222199</v>
      </c>
      <c r="F61" s="14">
        <v>1</v>
      </c>
      <c r="G61" s="14">
        <v>1</v>
      </c>
      <c r="H61" s="14">
        <v>11</v>
      </c>
      <c r="I61" s="14">
        <v>7</v>
      </c>
      <c r="J61" s="14">
        <v>1</v>
      </c>
      <c r="K61" s="14">
        <v>1</v>
      </c>
      <c r="L61" s="14">
        <v>0</v>
      </c>
      <c r="M61" s="14">
        <v>0</v>
      </c>
      <c r="N61" s="14">
        <v>0</v>
      </c>
      <c r="O61" s="14">
        <v>1</v>
      </c>
      <c r="P61" s="24">
        <v>3</v>
      </c>
    </row>
    <row r="62" spans="1:16" x14ac:dyDescent="0.25">
      <c r="A62" s="30" t="s">
        <v>419</v>
      </c>
      <c r="B62" s="30" t="s">
        <v>420</v>
      </c>
      <c r="C62" s="14">
        <v>32</v>
      </c>
      <c r="D62" s="14">
        <v>14</v>
      </c>
      <c r="E62" s="31">
        <v>1.28571428571429</v>
      </c>
      <c r="F62" s="14">
        <v>1</v>
      </c>
      <c r="G62" s="14">
        <v>0</v>
      </c>
      <c r="H62" s="14">
        <v>12</v>
      </c>
      <c r="I62" s="14">
        <v>14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3</v>
      </c>
      <c r="P62" s="24">
        <v>12</v>
      </c>
    </row>
    <row r="63" spans="1:16" ht="22.5" x14ac:dyDescent="0.25">
      <c r="A63" s="30" t="s">
        <v>421</v>
      </c>
      <c r="B63" s="30" t="s">
        <v>422</v>
      </c>
      <c r="C63" s="14">
        <v>194</v>
      </c>
      <c r="D63" s="14">
        <v>185</v>
      </c>
      <c r="E63" s="31">
        <v>4.8648648648648603E-2</v>
      </c>
      <c r="F63" s="14">
        <v>6</v>
      </c>
      <c r="G63" s="14">
        <v>3</v>
      </c>
      <c r="H63" s="14">
        <v>60</v>
      </c>
      <c r="I63" s="14">
        <v>48</v>
      </c>
      <c r="J63" s="14">
        <v>19</v>
      </c>
      <c r="K63" s="14">
        <v>30</v>
      </c>
      <c r="L63" s="14">
        <v>0</v>
      </c>
      <c r="M63" s="14">
        <v>0</v>
      </c>
      <c r="N63" s="14">
        <v>10</v>
      </c>
      <c r="O63" s="14">
        <v>10</v>
      </c>
      <c r="P63" s="24">
        <v>39</v>
      </c>
    </row>
    <row r="64" spans="1:16" ht="22.5" x14ac:dyDescent="0.25">
      <c r="A64" s="30" t="s">
        <v>423</v>
      </c>
      <c r="B64" s="30" t="s">
        <v>424</v>
      </c>
      <c r="C64" s="14">
        <v>45</v>
      </c>
      <c r="D64" s="14">
        <v>31</v>
      </c>
      <c r="E64" s="31">
        <v>0.45161290322580599</v>
      </c>
      <c r="F64" s="14">
        <v>0</v>
      </c>
      <c r="G64" s="14">
        <v>0</v>
      </c>
      <c r="H64" s="14">
        <v>5</v>
      </c>
      <c r="I64" s="14">
        <v>4</v>
      </c>
      <c r="J64" s="14">
        <v>5</v>
      </c>
      <c r="K64" s="14">
        <v>11</v>
      </c>
      <c r="L64" s="14">
        <v>0</v>
      </c>
      <c r="M64" s="14">
        <v>0</v>
      </c>
      <c r="N64" s="14">
        <v>1</v>
      </c>
      <c r="O64" s="14">
        <v>3</v>
      </c>
      <c r="P64" s="24">
        <v>2</v>
      </c>
    </row>
    <row r="65" spans="1:16" ht="33.75" x14ac:dyDescent="0.25">
      <c r="A65" s="30" t="s">
        <v>425</v>
      </c>
      <c r="B65" s="30" t="s">
        <v>426</v>
      </c>
      <c r="C65" s="14">
        <v>4</v>
      </c>
      <c r="D65" s="14">
        <v>3</v>
      </c>
      <c r="E65" s="31">
        <v>0.33333333333333298</v>
      </c>
      <c r="F65" s="14">
        <v>0</v>
      </c>
      <c r="G65" s="14">
        <v>0</v>
      </c>
      <c r="H65" s="14">
        <v>1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3</v>
      </c>
    </row>
    <row r="66" spans="1:16" ht="33.75" x14ac:dyDescent="0.25">
      <c r="A66" s="30" t="s">
        <v>427</v>
      </c>
      <c r="B66" s="30" t="s">
        <v>428</v>
      </c>
      <c r="C66" s="14">
        <v>2</v>
      </c>
      <c r="D66" s="14">
        <v>1</v>
      </c>
      <c r="E66" s="31">
        <v>1</v>
      </c>
      <c r="F66" s="14">
        <v>1</v>
      </c>
      <c r="G66" s="14">
        <v>0</v>
      </c>
      <c r="H66" s="14">
        <v>1</v>
      </c>
      <c r="I66" s="14">
        <v>0</v>
      </c>
      <c r="J66" s="14">
        <v>0</v>
      </c>
      <c r="K66" s="14">
        <v>1</v>
      </c>
      <c r="L66" s="14">
        <v>0</v>
      </c>
      <c r="M66" s="14">
        <v>0</v>
      </c>
      <c r="N66" s="14">
        <v>0</v>
      </c>
      <c r="O66" s="14">
        <v>0</v>
      </c>
      <c r="P66" s="24">
        <v>1</v>
      </c>
    </row>
    <row r="67" spans="1:16" ht="33.75" x14ac:dyDescent="0.25">
      <c r="A67" s="30" t="s">
        <v>429</v>
      </c>
      <c r="B67" s="30" t="s">
        <v>430</v>
      </c>
      <c r="C67" s="14">
        <v>7</v>
      </c>
      <c r="D67" s="14">
        <v>11</v>
      </c>
      <c r="E67" s="31">
        <v>-0.36363636363636398</v>
      </c>
      <c r="F67" s="14">
        <v>0</v>
      </c>
      <c r="G67" s="14">
        <v>0</v>
      </c>
      <c r="H67" s="14">
        <v>3</v>
      </c>
      <c r="I67" s="14">
        <v>0</v>
      </c>
      <c r="J67" s="14">
        <v>3</v>
      </c>
      <c r="K67" s="14">
        <v>2</v>
      </c>
      <c r="L67" s="14">
        <v>0</v>
      </c>
      <c r="M67" s="14">
        <v>0</v>
      </c>
      <c r="N67" s="14">
        <v>0</v>
      </c>
      <c r="O67" s="14">
        <v>3</v>
      </c>
      <c r="P67" s="24">
        <v>1</v>
      </c>
    </row>
    <row r="68" spans="1:16" ht="33.75" x14ac:dyDescent="0.25">
      <c r="A68" s="30" t="s">
        <v>431</v>
      </c>
      <c r="B68" s="30" t="s">
        <v>432</v>
      </c>
      <c r="C68" s="14">
        <v>1</v>
      </c>
      <c r="D68" s="14">
        <v>1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2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1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2</v>
      </c>
      <c r="D71" s="14">
        <v>2</v>
      </c>
      <c r="E71" s="31">
        <v>0</v>
      </c>
      <c r="F71" s="14">
        <v>1</v>
      </c>
      <c r="G71" s="14">
        <v>0</v>
      </c>
      <c r="H71" s="14">
        <v>1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5</v>
      </c>
    </row>
    <row r="72" spans="1:16" x14ac:dyDescent="0.25">
      <c r="A72" s="190" t="s">
        <v>439</v>
      </c>
      <c r="B72" s="191"/>
      <c r="C72" s="27">
        <v>11</v>
      </c>
      <c r="D72" s="27">
        <v>11</v>
      </c>
      <c r="E72" s="28">
        <v>0</v>
      </c>
      <c r="F72" s="27">
        <v>0</v>
      </c>
      <c r="G72" s="27">
        <v>0</v>
      </c>
      <c r="H72" s="27">
        <v>6</v>
      </c>
      <c r="I72" s="27">
        <v>8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2</v>
      </c>
    </row>
    <row r="73" spans="1:16" x14ac:dyDescent="0.25">
      <c r="A73" s="30" t="s">
        <v>440</v>
      </c>
      <c r="B73" s="30" t="s">
        <v>441</v>
      </c>
      <c r="C73" s="14">
        <v>11</v>
      </c>
      <c r="D73" s="14">
        <v>11</v>
      </c>
      <c r="E73" s="31">
        <v>0</v>
      </c>
      <c r="F73" s="14">
        <v>0</v>
      </c>
      <c r="G73" s="14">
        <v>0</v>
      </c>
      <c r="H73" s="14">
        <v>6</v>
      </c>
      <c r="I73" s="14">
        <v>8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2</v>
      </c>
    </row>
    <row r="74" spans="1:16" x14ac:dyDescent="0.25">
      <c r="A74" s="190" t="s">
        <v>442</v>
      </c>
      <c r="B74" s="191"/>
      <c r="C74" s="27">
        <v>155</v>
      </c>
      <c r="D74" s="27">
        <v>115</v>
      </c>
      <c r="E74" s="28">
        <v>0.34782608695652201</v>
      </c>
      <c r="F74" s="27">
        <v>8</v>
      </c>
      <c r="G74" s="27">
        <v>6</v>
      </c>
      <c r="H74" s="27">
        <v>46</v>
      </c>
      <c r="I74" s="27">
        <v>41</v>
      </c>
      <c r="J74" s="27">
        <v>1</v>
      </c>
      <c r="K74" s="27">
        <v>1</v>
      </c>
      <c r="L74" s="27">
        <v>1</v>
      </c>
      <c r="M74" s="27">
        <v>7</v>
      </c>
      <c r="N74" s="27">
        <v>1</v>
      </c>
      <c r="O74" s="27">
        <v>2</v>
      </c>
      <c r="P74" s="29">
        <v>40</v>
      </c>
    </row>
    <row r="75" spans="1:16" x14ac:dyDescent="0.25">
      <c r="A75" s="30" t="s">
        <v>443</v>
      </c>
      <c r="B75" s="30" t="s">
        <v>444</v>
      </c>
      <c r="C75" s="14">
        <v>28</v>
      </c>
      <c r="D75" s="14">
        <v>22</v>
      </c>
      <c r="E75" s="31">
        <v>0.27272727272727298</v>
      </c>
      <c r="F75" s="14">
        <v>0</v>
      </c>
      <c r="G75" s="14">
        <v>2</v>
      </c>
      <c r="H75" s="14">
        <v>12</v>
      </c>
      <c r="I75" s="14">
        <v>21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11</v>
      </c>
    </row>
    <row r="76" spans="1:16" ht="33.75" x14ac:dyDescent="0.25">
      <c r="A76" s="30" t="s">
        <v>445</v>
      </c>
      <c r="B76" s="30" t="s">
        <v>446</v>
      </c>
      <c r="C76" s="14">
        <v>2</v>
      </c>
      <c r="D76" s="14">
        <v>1</v>
      </c>
      <c r="E76" s="31">
        <v>1</v>
      </c>
      <c r="F76" s="14">
        <v>0</v>
      </c>
      <c r="G76" s="14">
        <v>0</v>
      </c>
      <c r="H76" s="14">
        <v>1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1</v>
      </c>
    </row>
    <row r="77" spans="1:16" x14ac:dyDescent="0.25">
      <c r="A77" s="30" t="s">
        <v>447</v>
      </c>
      <c r="B77" s="30" t="s">
        <v>448</v>
      </c>
      <c r="C77" s="14">
        <v>83</v>
      </c>
      <c r="D77" s="14">
        <v>48</v>
      </c>
      <c r="E77" s="31">
        <v>0.72916666666666696</v>
      </c>
      <c r="F77" s="14">
        <v>5</v>
      </c>
      <c r="G77" s="14">
        <v>0</v>
      </c>
      <c r="H77" s="14">
        <v>9</v>
      </c>
      <c r="I77" s="14">
        <v>1</v>
      </c>
      <c r="J77" s="14">
        <v>1</v>
      </c>
      <c r="K77" s="14">
        <v>1</v>
      </c>
      <c r="L77" s="14">
        <v>1</v>
      </c>
      <c r="M77" s="14">
        <v>6</v>
      </c>
      <c r="N77" s="14">
        <v>0</v>
      </c>
      <c r="O77" s="14">
        <v>2</v>
      </c>
      <c r="P77" s="24">
        <v>8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1</v>
      </c>
      <c r="E78" s="31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36</v>
      </c>
      <c r="D79" s="14">
        <v>35</v>
      </c>
      <c r="E79" s="31">
        <v>2.8571428571428598E-2</v>
      </c>
      <c r="F79" s="14">
        <v>1</v>
      </c>
      <c r="G79" s="14">
        <v>4</v>
      </c>
      <c r="H79" s="14">
        <v>20</v>
      </c>
      <c r="I79" s="14">
        <v>10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4">
        <v>14</v>
      </c>
    </row>
    <row r="80" spans="1:16" ht="33.75" x14ac:dyDescent="0.25">
      <c r="A80" s="30" t="s">
        <v>453</v>
      </c>
      <c r="B80" s="30" t="s">
        <v>454</v>
      </c>
      <c r="C80" s="14">
        <v>0</v>
      </c>
      <c r="D80" s="14">
        <v>0</v>
      </c>
      <c r="E80" s="31">
        <v>0</v>
      </c>
      <c r="F80" s="14">
        <v>1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6</v>
      </c>
      <c r="D81" s="14">
        <v>8</v>
      </c>
      <c r="E81" s="31">
        <v>-0.25</v>
      </c>
      <c r="F81" s="14">
        <v>1</v>
      </c>
      <c r="G81" s="14">
        <v>0</v>
      </c>
      <c r="H81" s="14">
        <v>4</v>
      </c>
      <c r="I81" s="14">
        <v>7</v>
      </c>
      <c r="J81" s="14">
        <v>0</v>
      </c>
      <c r="K81" s="14">
        <v>0</v>
      </c>
      <c r="L81" s="14">
        <v>0</v>
      </c>
      <c r="M81" s="14">
        <v>1</v>
      </c>
      <c r="N81" s="14">
        <v>0</v>
      </c>
      <c r="O81" s="14">
        <v>0</v>
      </c>
      <c r="P81" s="24">
        <v>6</v>
      </c>
    </row>
    <row r="82" spans="1:16" x14ac:dyDescent="0.25">
      <c r="A82" s="190" t="s">
        <v>457</v>
      </c>
      <c r="B82" s="191"/>
      <c r="C82" s="27">
        <v>192</v>
      </c>
      <c r="D82" s="27">
        <v>237</v>
      </c>
      <c r="E82" s="28">
        <v>-0.189873417721519</v>
      </c>
      <c r="F82" s="27">
        <v>23</v>
      </c>
      <c r="G82" s="27">
        <v>11</v>
      </c>
      <c r="H82" s="27">
        <v>22</v>
      </c>
      <c r="I82" s="27">
        <v>23</v>
      </c>
      <c r="J82" s="27">
        <v>0</v>
      </c>
      <c r="K82" s="27">
        <v>0</v>
      </c>
      <c r="L82" s="27">
        <v>0</v>
      </c>
      <c r="M82" s="27">
        <v>0</v>
      </c>
      <c r="N82" s="27">
        <v>5</v>
      </c>
      <c r="O82" s="27">
        <v>0</v>
      </c>
      <c r="P82" s="29">
        <v>46</v>
      </c>
    </row>
    <row r="83" spans="1:16" x14ac:dyDescent="0.25">
      <c r="A83" s="30" t="s">
        <v>458</v>
      </c>
      <c r="B83" s="30" t="s">
        <v>459</v>
      </c>
      <c r="C83" s="14">
        <v>41</v>
      </c>
      <c r="D83" s="14">
        <v>44</v>
      </c>
      <c r="E83" s="31">
        <v>-6.8181818181818205E-2</v>
      </c>
      <c r="F83" s="14">
        <v>0</v>
      </c>
      <c r="G83" s="14">
        <v>0</v>
      </c>
      <c r="H83" s="14">
        <v>7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4">
        <v>2</v>
      </c>
    </row>
    <row r="84" spans="1:16" x14ac:dyDescent="0.25">
      <c r="A84" s="30" t="s">
        <v>460</v>
      </c>
      <c r="B84" s="30" t="s">
        <v>461</v>
      </c>
      <c r="C84" s="14">
        <v>151</v>
      </c>
      <c r="D84" s="14">
        <v>193</v>
      </c>
      <c r="E84" s="31">
        <v>-0.21761658031088099</v>
      </c>
      <c r="F84" s="14">
        <v>23</v>
      </c>
      <c r="G84" s="14">
        <v>11</v>
      </c>
      <c r="H84" s="14">
        <v>15</v>
      </c>
      <c r="I84" s="14">
        <v>22</v>
      </c>
      <c r="J84" s="14">
        <v>0</v>
      </c>
      <c r="K84" s="14">
        <v>0</v>
      </c>
      <c r="L84" s="14">
        <v>0</v>
      </c>
      <c r="M84" s="14">
        <v>0</v>
      </c>
      <c r="N84" s="14">
        <v>3</v>
      </c>
      <c r="O84" s="14">
        <v>0</v>
      </c>
      <c r="P84" s="24">
        <v>44</v>
      </c>
    </row>
    <row r="85" spans="1:16" x14ac:dyDescent="0.25">
      <c r="A85" s="190" t="s">
        <v>462</v>
      </c>
      <c r="B85" s="191"/>
      <c r="C85" s="27">
        <v>669</v>
      </c>
      <c r="D85" s="27">
        <v>764</v>
      </c>
      <c r="E85" s="28">
        <v>-0.12434554973822</v>
      </c>
      <c r="F85" s="27">
        <v>13</v>
      </c>
      <c r="G85" s="27">
        <v>11</v>
      </c>
      <c r="H85" s="27">
        <v>523</v>
      </c>
      <c r="I85" s="27">
        <v>324</v>
      </c>
      <c r="J85" s="27">
        <v>0</v>
      </c>
      <c r="K85" s="27">
        <v>0</v>
      </c>
      <c r="L85" s="27">
        <v>0</v>
      </c>
      <c r="M85" s="27">
        <v>0</v>
      </c>
      <c r="N85" s="27">
        <v>65</v>
      </c>
      <c r="O85" s="27">
        <v>1</v>
      </c>
      <c r="P85" s="29">
        <v>227</v>
      </c>
    </row>
    <row r="86" spans="1:16" x14ac:dyDescent="0.25">
      <c r="A86" s="30" t="s">
        <v>463</v>
      </c>
      <c r="B86" s="30" t="s">
        <v>464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1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2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14</v>
      </c>
      <c r="D89" s="14">
        <v>3</v>
      </c>
      <c r="E89" s="31">
        <v>3.6666666666666701</v>
      </c>
      <c r="F89" s="14">
        <v>4</v>
      </c>
      <c r="G89" s="14">
        <v>3</v>
      </c>
      <c r="H89" s="14">
        <v>6</v>
      </c>
      <c r="I89" s="14">
        <v>5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24">
        <v>5</v>
      </c>
    </row>
    <row r="90" spans="1:16" ht="22.5" x14ac:dyDescent="0.25">
      <c r="A90" s="30" t="s">
        <v>471</v>
      </c>
      <c r="B90" s="30" t="s">
        <v>472</v>
      </c>
      <c r="C90" s="14">
        <v>2</v>
      </c>
      <c r="D90" s="14">
        <v>1</v>
      </c>
      <c r="E90" s="31">
        <v>1</v>
      </c>
      <c r="F90" s="14">
        <v>1</v>
      </c>
      <c r="G90" s="14">
        <v>0</v>
      </c>
      <c r="H90" s="14">
        <v>2</v>
      </c>
      <c r="I90" s="14">
        <v>2</v>
      </c>
      <c r="J90" s="14">
        <v>0</v>
      </c>
      <c r="K90" s="14">
        <v>0</v>
      </c>
      <c r="L90" s="14">
        <v>0</v>
      </c>
      <c r="M90" s="14">
        <v>0</v>
      </c>
      <c r="N90" s="14">
        <v>1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29</v>
      </c>
      <c r="D91" s="14">
        <v>27</v>
      </c>
      <c r="E91" s="31">
        <v>7.4074074074074098E-2</v>
      </c>
      <c r="F91" s="14">
        <v>0</v>
      </c>
      <c r="G91" s="14">
        <v>0</v>
      </c>
      <c r="H91" s="14">
        <v>6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1</v>
      </c>
    </row>
    <row r="92" spans="1:16" x14ac:dyDescent="0.25">
      <c r="A92" s="30" t="s">
        <v>475</v>
      </c>
      <c r="B92" s="30" t="s">
        <v>476</v>
      </c>
      <c r="C92" s="14">
        <v>118</v>
      </c>
      <c r="D92" s="14">
        <v>103</v>
      </c>
      <c r="E92" s="31">
        <v>0.14563106796116501</v>
      </c>
      <c r="F92" s="14">
        <v>2</v>
      </c>
      <c r="G92" s="14">
        <v>3</v>
      </c>
      <c r="H92" s="14">
        <v>82</v>
      </c>
      <c r="I92" s="14">
        <v>97</v>
      </c>
      <c r="J92" s="14">
        <v>0</v>
      </c>
      <c r="K92" s="14">
        <v>0</v>
      </c>
      <c r="L92" s="14">
        <v>0</v>
      </c>
      <c r="M92" s="14">
        <v>0</v>
      </c>
      <c r="N92" s="14">
        <v>63</v>
      </c>
      <c r="O92" s="14">
        <v>0</v>
      </c>
      <c r="P92" s="24">
        <v>90</v>
      </c>
    </row>
    <row r="93" spans="1:16" x14ac:dyDescent="0.25">
      <c r="A93" s="30" t="s">
        <v>477</v>
      </c>
      <c r="B93" s="30" t="s">
        <v>478</v>
      </c>
      <c r="C93" s="14">
        <v>54</v>
      </c>
      <c r="D93" s="14">
        <v>43</v>
      </c>
      <c r="E93" s="31">
        <v>0.25581395348837199</v>
      </c>
      <c r="F93" s="14">
        <v>1</v>
      </c>
      <c r="G93" s="14">
        <v>1</v>
      </c>
      <c r="H93" s="14">
        <v>8</v>
      </c>
      <c r="I93" s="14">
        <v>4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4</v>
      </c>
    </row>
    <row r="94" spans="1:16" x14ac:dyDescent="0.25">
      <c r="A94" s="30" t="s">
        <v>479</v>
      </c>
      <c r="B94" s="30" t="s">
        <v>480</v>
      </c>
      <c r="C94" s="14">
        <v>445</v>
      </c>
      <c r="D94" s="14">
        <v>584</v>
      </c>
      <c r="E94" s="31">
        <v>-0.23801369863013699</v>
      </c>
      <c r="F94" s="14">
        <v>2</v>
      </c>
      <c r="G94" s="14">
        <v>2</v>
      </c>
      <c r="H94" s="14">
        <v>417</v>
      </c>
      <c r="I94" s="14">
        <v>215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127</v>
      </c>
    </row>
    <row r="95" spans="1:16" ht="22.5" x14ac:dyDescent="0.25">
      <c r="A95" s="30" t="s">
        <v>481</v>
      </c>
      <c r="B95" s="30" t="s">
        <v>482</v>
      </c>
      <c r="C95" s="14">
        <v>4</v>
      </c>
      <c r="D95" s="14">
        <v>3</v>
      </c>
      <c r="E95" s="31">
        <v>0.33333333333333298</v>
      </c>
      <c r="F95" s="14">
        <v>3</v>
      </c>
      <c r="G95" s="14">
        <v>2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90" t="s">
        <v>485</v>
      </c>
      <c r="B97" s="191"/>
      <c r="C97" s="27">
        <v>10890</v>
      </c>
      <c r="D97" s="27">
        <v>10402</v>
      </c>
      <c r="E97" s="28">
        <v>4.6914054989425101E-2</v>
      </c>
      <c r="F97" s="27">
        <v>676</v>
      </c>
      <c r="G97" s="27">
        <v>552</v>
      </c>
      <c r="H97" s="27">
        <v>3627</v>
      </c>
      <c r="I97" s="27">
        <v>2668</v>
      </c>
      <c r="J97" s="27">
        <v>4</v>
      </c>
      <c r="K97" s="27">
        <v>9</v>
      </c>
      <c r="L97" s="27">
        <v>1</v>
      </c>
      <c r="M97" s="27">
        <v>2</v>
      </c>
      <c r="N97" s="27">
        <v>25</v>
      </c>
      <c r="O97" s="27">
        <v>219</v>
      </c>
      <c r="P97" s="29">
        <v>2607</v>
      </c>
    </row>
    <row r="98" spans="1:16" x14ac:dyDescent="0.25">
      <c r="A98" s="30" t="s">
        <v>486</v>
      </c>
      <c r="B98" s="30" t="s">
        <v>487</v>
      </c>
      <c r="C98" s="14">
        <v>2254</v>
      </c>
      <c r="D98" s="14">
        <v>1879</v>
      </c>
      <c r="E98" s="31">
        <v>0.19957424161788201</v>
      </c>
      <c r="F98" s="14">
        <v>223</v>
      </c>
      <c r="G98" s="14">
        <v>165</v>
      </c>
      <c r="H98" s="14">
        <v>578</v>
      </c>
      <c r="I98" s="14">
        <v>455</v>
      </c>
      <c r="J98" s="14">
        <v>0</v>
      </c>
      <c r="K98" s="14">
        <v>0</v>
      </c>
      <c r="L98" s="14">
        <v>1</v>
      </c>
      <c r="M98" s="14">
        <v>1</v>
      </c>
      <c r="N98" s="14">
        <v>0</v>
      </c>
      <c r="O98" s="14">
        <v>11</v>
      </c>
      <c r="P98" s="24">
        <v>444</v>
      </c>
    </row>
    <row r="99" spans="1:16" x14ac:dyDescent="0.25">
      <c r="A99" s="30" t="s">
        <v>488</v>
      </c>
      <c r="B99" s="30" t="s">
        <v>489</v>
      </c>
      <c r="C99" s="14">
        <v>1274</v>
      </c>
      <c r="D99" s="14">
        <v>1385</v>
      </c>
      <c r="E99" s="31">
        <v>-8.0144404332130006E-2</v>
      </c>
      <c r="F99" s="14">
        <v>146</v>
      </c>
      <c r="G99" s="14">
        <v>83</v>
      </c>
      <c r="H99" s="14">
        <v>710</v>
      </c>
      <c r="I99" s="14">
        <v>346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37</v>
      </c>
      <c r="P99" s="24">
        <v>476</v>
      </c>
    </row>
    <row r="100" spans="1:16" ht="33.75" x14ac:dyDescent="0.25">
      <c r="A100" s="30" t="s">
        <v>490</v>
      </c>
      <c r="B100" s="30" t="s">
        <v>491</v>
      </c>
      <c r="C100" s="14">
        <v>175</v>
      </c>
      <c r="D100" s="14">
        <v>169</v>
      </c>
      <c r="E100" s="31">
        <v>3.5502958579881699E-2</v>
      </c>
      <c r="F100" s="14">
        <v>56</v>
      </c>
      <c r="G100" s="14">
        <v>57</v>
      </c>
      <c r="H100" s="14">
        <v>172</v>
      </c>
      <c r="I100" s="14">
        <v>291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53</v>
      </c>
      <c r="P100" s="24">
        <v>297</v>
      </c>
    </row>
    <row r="101" spans="1:16" ht="22.5" x14ac:dyDescent="0.25">
      <c r="A101" s="30" t="s">
        <v>492</v>
      </c>
      <c r="B101" s="30" t="s">
        <v>493</v>
      </c>
      <c r="C101" s="14">
        <v>924</v>
      </c>
      <c r="D101" s="14">
        <v>823</v>
      </c>
      <c r="E101" s="31">
        <v>0.12272174969623301</v>
      </c>
      <c r="F101" s="14">
        <v>128</v>
      </c>
      <c r="G101" s="14">
        <v>94</v>
      </c>
      <c r="H101" s="14">
        <v>330</v>
      </c>
      <c r="I101" s="14">
        <v>253</v>
      </c>
      <c r="J101" s="14">
        <v>1</v>
      </c>
      <c r="K101" s="14">
        <v>2</v>
      </c>
      <c r="L101" s="14">
        <v>0</v>
      </c>
      <c r="M101" s="14">
        <v>0</v>
      </c>
      <c r="N101" s="14">
        <v>0</v>
      </c>
      <c r="O101" s="14">
        <v>97</v>
      </c>
      <c r="P101" s="24">
        <v>245</v>
      </c>
    </row>
    <row r="102" spans="1:16" x14ac:dyDescent="0.25">
      <c r="A102" s="30" t="s">
        <v>494</v>
      </c>
      <c r="B102" s="30" t="s">
        <v>495</v>
      </c>
      <c r="C102" s="14">
        <v>63</v>
      </c>
      <c r="D102" s="14">
        <v>53</v>
      </c>
      <c r="E102" s="31">
        <v>0.18867924528301899</v>
      </c>
      <c r="F102" s="14">
        <v>0</v>
      </c>
      <c r="G102" s="14">
        <v>0</v>
      </c>
      <c r="H102" s="14">
        <v>13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4</v>
      </c>
      <c r="P102" s="24">
        <v>12</v>
      </c>
    </row>
    <row r="103" spans="1:16" ht="22.5" x14ac:dyDescent="0.25">
      <c r="A103" s="30" t="s">
        <v>496</v>
      </c>
      <c r="B103" s="30" t="s">
        <v>497</v>
      </c>
      <c r="C103" s="14">
        <v>155</v>
      </c>
      <c r="D103" s="14">
        <v>116</v>
      </c>
      <c r="E103" s="31">
        <v>0.33620689655172398</v>
      </c>
      <c r="F103" s="14">
        <v>15</v>
      </c>
      <c r="G103" s="14">
        <v>18</v>
      </c>
      <c r="H103" s="14">
        <v>52</v>
      </c>
      <c r="I103" s="14">
        <v>36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39</v>
      </c>
    </row>
    <row r="104" spans="1:16" x14ac:dyDescent="0.25">
      <c r="A104" s="30" t="s">
        <v>498</v>
      </c>
      <c r="B104" s="30" t="s">
        <v>499</v>
      </c>
      <c r="C104" s="14">
        <v>301</v>
      </c>
      <c r="D104" s="14">
        <v>408</v>
      </c>
      <c r="E104" s="31">
        <v>-0.26225490196078399</v>
      </c>
      <c r="F104" s="14">
        <v>6</v>
      </c>
      <c r="G104" s="14">
        <v>1</v>
      </c>
      <c r="H104" s="14">
        <v>36</v>
      </c>
      <c r="I104" s="14">
        <v>11</v>
      </c>
      <c r="J104" s="14">
        <v>1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4">
        <v>14</v>
      </c>
    </row>
    <row r="105" spans="1:16" x14ac:dyDescent="0.25">
      <c r="A105" s="30" t="s">
        <v>500</v>
      </c>
      <c r="B105" s="30" t="s">
        <v>501</v>
      </c>
      <c r="C105" s="14">
        <v>2780</v>
      </c>
      <c r="D105" s="14">
        <v>2616</v>
      </c>
      <c r="E105" s="31">
        <v>6.2691131498470901E-2</v>
      </c>
      <c r="F105" s="14">
        <v>28</v>
      </c>
      <c r="G105" s="14">
        <v>23</v>
      </c>
      <c r="H105" s="14">
        <v>906</v>
      </c>
      <c r="I105" s="14">
        <v>545</v>
      </c>
      <c r="J105" s="14">
        <v>1</v>
      </c>
      <c r="K105" s="14">
        <v>5</v>
      </c>
      <c r="L105" s="14">
        <v>0</v>
      </c>
      <c r="M105" s="14">
        <v>0</v>
      </c>
      <c r="N105" s="14">
        <v>14</v>
      </c>
      <c r="O105" s="14">
        <v>12</v>
      </c>
      <c r="P105" s="24">
        <v>383</v>
      </c>
    </row>
    <row r="106" spans="1:16" ht="22.5" x14ac:dyDescent="0.25">
      <c r="A106" s="30" t="s">
        <v>502</v>
      </c>
      <c r="B106" s="30" t="s">
        <v>503</v>
      </c>
      <c r="C106" s="14">
        <v>926</v>
      </c>
      <c r="D106" s="14">
        <v>1001</v>
      </c>
      <c r="E106" s="31">
        <v>-7.49250749250749E-2</v>
      </c>
      <c r="F106" s="14">
        <v>9</v>
      </c>
      <c r="G106" s="14">
        <v>5</v>
      </c>
      <c r="H106" s="14">
        <v>319</v>
      </c>
      <c r="I106" s="14">
        <v>206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4</v>
      </c>
      <c r="P106" s="24">
        <v>153</v>
      </c>
    </row>
    <row r="107" spans="1:16" ht="22.5" x14ac:dyDescent="0.25">
      <c r="A107" s="30" t="s">
        <v>504</v>
      </c>
      <c r="B107" s="30" t="s">
        <v>505</v>
      </c>
      <c r="C107" s="14">
        <v>39</v>
      </c>
      <c r="D107" s="14">
        <v>42</v>
      </c>
      <c r="E107" s="31">
        <v>-7.1428571428571397E-2</v>
      </c>
      <c r="F107" s="14">
        <v>0</v>
      </c>
      <c r="G107" s="14">
        <v>0</v>
      </c>
      <c r="H107" s="14">
        <v>5</v>
      </c>
      <c r="I107" s="14">
        <v>57</v>
      </c>
      <c r="J107" s="14">
        <v>0</v>
      </c>
      <c r="K107" s="14">
        <v>1</v>
      </c>
      <c r="L107" s="14">
        <v>0</v>
      </c>
      <c r="M107" s="14">
        <v>0</v>
      </c>
      <c r="N107" s="14">
        <v>0</v>
      </c>
      <c r="O107" s="14">
        <v>1</v>
      </c>
      <c r="P107" s="24">
        <v>40</v>
      </c>
    </row>
    <row r="108" spans="1:16" x14ac:dyDescent="0.25">
      <c r="A108" s="30" t="s">
        <v>506</v>
      </c>
      <c r="B108" s="30" t="s">
        <v>507</v>
      </c>
      <c r="C108" s="14">
        <v>13</v>
      </c>
      <c r="D108" s="14">
        <v>24</v>
      </c>
      <c r="E108" s="31">
        <v>-0.45833333333333298</v>
      </c>
      <c r="F108" s="14">
        <v>0</v>
      </c>
      <c r="G108" s="14">
        <v>0</v>
      </c>
      <c r="H108" s="14">
        <v>35</v>
      </c>
      <c r="I108" s="14">
        <v>16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4</v>
      </c>
    </row>
    <row r="109" spans="1:16" x14ac:dyDescent="0.25">
      <c r="A109" s="30" t="s">
        <v>508</v>
      </c>
      <c r="B109" s="30" t="s">
        <v>509</v>
      </c>
      <c r="C109" s="14">
        <v>11</v>
      </c>
      <c r="D109" s="14">
        <v>13</v>
      </c>
      <c r="E109" s="31">
        <v>-0.15384615384615399</v>
      </c>
      <c r="F109" s="14">
        <v>0</v>
      </c>
      <c r="G109" s="14">
        <v>0</v>
      </c>
      <c r="H109" s="14">
        <v>23</v>
      </c>
      <c r="I109" s="14">
        <v>18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17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1</v>
      </c>
      <c r="E110" s="31">
        <v>-1</v>
      </c>
      <c r="F110" s="14">
        <v>0</v>
      </c>
      <c r="G110" s="14">
        <v>0</v>
      </c>
      <c r="H110" s="14">
        <v>5</v>
      </c>
      <c r="I110" s="14">
        <v>1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1760</v>
      </c>
      <c r="D111" s="14">
        <v>1647</v>
      </c>
      <c r="E111" s="31">
        <v>6.8609593199757096E-2</v>
      </c>
      <c r="F111" s="14">
        <v>56</v>
      </c>
      <c r="G111" s="14">
        <v>96</v>
      </c>
      <c r="H111" s="14">
        <v>250</v>
      </c>
      <c r="I111" s="14">
        <v>286</v>
      </c>
      <c r="J111" s="14">
        <v>1</v>
      </c>
      <c r="K111" s="14">
        <v>1</v>
      </c>
      <c r="L111" s="14">
        <v>0</v>
      </c>
      <c r="M111" s="14">
        <v>1</v>
      </c>
      <c r="N111" s="14">
        <v>0</v>
      </c>
      <c r="O111" s="14">
        <v>0</v>
      </c>
      <c r="P111" s="24">
        <v>295</v>
      </c>
    </row>
    <row r="112" spans="1:16" ht="22.5" x14ac:dyDescent="0.25">
      <c r="A112" s="30" t="s">
        <v>514</v>
      </c>
      <c r="B112" s="30" t="s">
        <v>515</v>
      </c>
      <c r="C112" s="14">
        <v>2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8</v>
      </c>
      <c r="D114" s="14">
        <v>2</v>
      </c>
      <c r="E114" s="31">
        <v>3</v>
      </c>
      <c r="F114" s="14">
        <v>0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12</v>
      </c>
      <c r="D115" s="14">
        <v>42</v>
      </c>
      <c r="E115" s="31">
        <v>-0.71428571428571397</v>
      </c>
      <c r="F115" s="14">
        <v>0</v>
      </c>
      <c r="G115" s="14">
        <v>0</v>
      </c>
      <c r="H115" s="14">
        <v>38</v>
      </c>
      <c r="I115" s="14">
        <v>3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13</v>
      </c>
    </row>
    <row r="116" spans="1:16" ht="33.75" x14ac:dyDescent="0.25">
      <c r="A116" s="30" t="s">
        <v>522</v>
      </c>
      <c r="B116" s="30" t="s">
        <v>523</v>
      </c>
      <c r="C116" s="14">
        <v>2</v>
      </c>
      <c r="D116" s="14">
        <v>2</v>
      </c>
      <c r="E116" s="31">
        <v>0</v>
      </c>
      <c r="F116" s="14">
        <v>0</v>
      </c>
      <c r="G116" s="14">
        <v>0</v>
      </c>
      <c r="H116" s="14">
        <v>1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4</v>
      </c>
    </row>
    <row r="117" spans="1:16" ht="22.5" x14ac:dyDescent="0.25">
      <c r="A117" s="30" t="s">
        <v>524</v>
      </c>
      <c r="B117" s="30" t="s">
        <v>525</v>
      </c>
      <c r="C117" s="14">
        <v>2</v>
      </c>
      <c r="D117" s="14">
        <v>3</v>
      </c>
      <c r="E117" s="31">
        <v>-0.33333333333333298</v>
      </c>
      <c r="F117" s="14">
        <v>0</v>
      </c>
      <c r="G117" s="14">
        <v>0</v>
      </c>
      <c r="H117" s="14">
        <v>1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3</v>
      </c>
      <c r="D118" s="14">
        <v>4</v>
      </c>
      <c r="E118" s="31">
        <v>-0.25</v>
      </c>
      <c r="F118" s="14">
        <v>0</v>
      </c>
      <c r="G118" s="14">
        <v>0</v>
      </c>
      <c r="H118" s="14">
        <v>1</v>
      </c>
      <c r="I118" s="14">
        <v>3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16</v>
      </c>
    </row>
    <row r="119" spans="1:16" ht="22.5" x14ac:dyDescent="0.25">
      <c r="A119" s="30" t="s">
        <v>528</v>
      </c>
      <c r="B119" s="30" t="s">
        <v>529</v>
      </c>
      <c r="C119" s="14">
        <v>1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9</v>
      </c>
      <c r="D120" s="14">
        <v>5</v>
      </c>
      <c r="E120" s="31">
        <v>0.8</v>
      </c>
      <c r="F120" s="14">
        <v>0</v>
      </c>
      <c r="G120" s="14">
        <v>0</v>
      </c>
      <c r="H120" s="14">
        <v>7</v>
      </c>
      <c r="I120" s="14">
        <v>5</v>
      </c>
      <c r="J120" s="14">
        <v>0</v>
      </c>
      <c r="K120" s="14">
        <v>0</v>
      </c>
      <c r="L120" s="14">
        <v>0</v>
      </c>
      <c r="M120" s="14">
        <v>0</v>
      </c>
      <c r="N120" s="14">
        <v>2</v>
      </c>
      <c r="O120" s="14">
        <v>0</v>
      </c>
      <c r="P120" s="24">
        <v>2</v>
      </c>
    </row>
    <row r="121" spans="1:16" ht="22.5" x14ac:dyDescent="0.25">
      <c r="A121" s="30" t="s">
        <v>532</v>
      </c>
      <c r="B121" s="30" t="s">
        <v>533</v>
      </c>
      <c r="C121" s="14">
        <v>48</v>
      </c>
      <c r="D121" s="14">
        <v>64</v>
      </c>
      <c r="E121" s="31">
        <v>-0.25</v>
      </c>
      <c r="F121" s="14">
        <v>5</v>
      </c>
      <c r="G121" s="14">
        <v>7</v>
      </c>
      <c r="H121" s="14">
        <v>20</v>
      </c>
      <c r="I121" s="14">
        <v>41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75</v>
      </c>
    </row>
    <row r="122" spans="1:16" x14ac:dyDescent="0.25">
      <c r="A122" s="30" t="s">
        <v>534</v>
      </c>
      <c r="B122" s="30" t="s">
        <v>535</v>
      </c>
      <c r="C122" s="14">
        <v>16</v>
      </c>
      <c r="D122" s="14">
        <v>11</v>
      </c>
      <c r="E122" s="31">
        <v>0.45454545454545398</v>
      </c>
      <c r="F122" s="14">
        <v>0</v>
      </c>
      <c r="G122" s="14">
        <v>0</v>
      </c>
      <c r="H122" s="14">
        <v>4</v>
      </c>
      <c r="I122" s="14">
        <v>14</v>
      </c>
      <c r="J122" s="14">
        <v>0</v>
      </c>
      <c r="K122" s="14">
        <v>0</v>
      </c>
      <c r="L122" s="14">
        <v>0</v>
      </c>
      <c r="M122" s="14">
        <v>0</v>
      </c>
      <c r="N122" s="14">
        <v>2</v>
      </c>
      <c r="O122" s="14">
        <v>0</v>
      </c>
      <c r="P122" s="24">
        <v>5</v>
      </c>
    </row>
    <row r="123" spans="1:16" x14ac:dyDescent="0.25">
      <c r="A123" s="30" t="s">
        <v>536</v>
      </c>
      <c r="B123" s="30" t="s">
        <v>537</v>
      </c>
      <c r="C123" s="14">
        <v>3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1</v>
      </c>
    </row>
    <row r="124" spans="1:16" ht="22.5" x14ac:dyDescent="0.25">
      <c r="A124" s="30" t="s">
        <v>538</v>
      </c>
      <c r="B124" s="30" t="s">
        <v>539</v>
      </c>
      <c r="C124" s="14">
        <v>1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1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1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19</v>
      </c>
      <c r="D126" s="14">
        <v>22</v>
      </c>
      <c r="E126" s="31">
        <v>-0.13636363636363599</v>
      </c>
      <c r="F126" s="14">
        <v>0</v>
      </c>
      <c r="G126" s="14">
        <v>0</v>
      </c>
      <c r="H126" s="14">
        <v>20</v>
      </c>
      <c r="I126" s="14">
        <v>14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4">
        <v>2</v>
      </c>
    </row>
    <row r="127" spans="1:16" ht="22.5" x14ac:dyDescent="0.25">
      <c r="A127" s="30" t="s">
        <v>544</v>
      </c>
      <c r="B127" s="30" t="s">
        <v>545</v>
      </c>
      <c r="C127" s="14">
        <v>5</v>
      </c>
      <c r="D127" s="14">
        <v>7</v>
      </c>
      <c r="E127" s="31">
        <v>-0.28571428571428598</v>
      </c>
      <c r="F127" s="14">
        <v>1</v>
      </c>
      <c r="G127" s="14">
        <v>0</v>
      </c>
      <c r="H127" s="14">
        <v>2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5</v>
      </c>
    </row>
    <row r="128" spans="1:16" ht="22.5" x14ac:dyDescent="0.25">
      <c r="A128" s="30" t="s">
        <v>546</v>
      </c>
      <c r="B128" s="30" t="s">
        <v>547</v>
      </c>
      <c r="C128" s="14">
        <v>80</v>
      </c>
      <c r="D128" s="14">
        <v>63</v>
      </c>
      <c r="E128" s="31">
        <v>0.26984126984126999</v>
      </c>
      <c r="F128" s="14">
        <v>3</v>
      </c>
      <c r="G128" s="14">
        <v>3</v>
      </c>
      <c r="H128" s="14">
        <v>97</v>
      </c>
      <c r="I128" s="14">
        <v>54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58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1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4</v>
      </c>
      <c r="D130" s="14">
        <v>0</v>
      </c>
      <c r="E130" s="31">
        <v>0</v>
      </c>
      <c r="F130" s="14">
        <v>0</v>
      </c>
      <c r="G130" s="14">
        <v>0</v>
      </c>
      <c r="H130" s="14">
        <v>1</v>
      </c>
      <c r="I130" s="14">
        <v>2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6</v>
      </c>
    </row>
    <row r="131" spans="1:16" x14ac:dyDescent="0.25">
      <c r="A131" s="190" t="s">
        <v>552</v>
      </c>
      <c r="B131" s="191"/>
      <c r="C131" s="27">
        <v>15</v>
      </c>
      <c r="D131" s="27">
        <v>14</v>
      </c>
      <c r="E131" s="28">
        <v>7.1428571428571397E-2</v>
      </c>
      <c r="F131" s="27">
        <v>0</v>
      </c>
      <c r="G131" s="27">
        <v>0</v>
      </c>
      <c r="H131" s="27">
        <v>33</v>
      </c>
      <c r="I131" s="27">
        <v>22</v>
      </c>
      <c r="J131" s="27">
        <v>0</v>
      </c>
      <c r="K131" s="27">
        <v>0</v>
      </c>
      <c r="L131" s="27">
        <v>0</v>
      </c>
      <c r="M131" s="27">
        <v>0</v>
      </c>
      <c r="N131" s="27">
        <v>23</v>
      </c>
      <c r="O131" s="27">
        <v>0</v>
      </c>
      <c r="P131" s="29">
        <v>17</v>
      </c>
    </row>
    <row r="132" spans="1:16" x14ac:dyDescent="0.25">
      <c r="A132" s="30" t="s">
        <v>553</v>
      </c>
      <c r="B132" s="30" t="s">
        <v>554</v>
      </c>
      <c r="C132" s="14">
        <v>4</v>
      </c>
      <c r="D132" s="14">
        <v>6</v>
      </c>
      <c r="E132" s="31">
        <v>-0.33333333333333298</v>
      </c>
      <c r="F132" s="14">
        <v>0</v>
      </c>
      <c r="G132" s="14">
        <v>0</v>
      </c>
      <c r="H132" s="14">
        <v>19</v>
      </c>
      <c r="I132" s="14">
        <v>12</v>
      </c>
      <c r="J132" s="14">
        <v>0</v>
      </c>
      <c r="K132" s="14">
        <v>0</v>
      </c>
      <c r="L132" s="14">
        <v>0</v>
      </c>
      <c r="M132" s="14">
        <v>0</v>
      </c>
      <c r="N132" s="14">
        <v>6</v>
      </c>
      <c r="O132" s="14">
        <v>0</v>
      </c>
      <c r="P132" s="24">
        <v>9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9</v>
      </c>
      <c r="D134" s="14">
        <v>6</v>
      </c>
      <c r="E134" s="31">
        <v>0.5</v>
      </c>
      <c r="F134" s="14">
        <v>0</v>
      </c>
      <c r="G134" s="14">
        <v>0</v>
      </c>
      <c r="H134" s="14">
        <v>13</v>
      </c>
      <c r="I134" s="14">
        <v>8</v>
      </c>
      <c r="J134" s="14">
        <v>0</v>
      </c>
      <c r="K134" s="14">
        <v>0</v>
      </c>
      <c r="L134" s="14">
        <v>0</v>
      </c>
      <c r="M134" s="14">
        <v>0</v>
      </c>
      <c r="N134" s="14">
        <v>14</v>
      </c>
      <c r="O134" s="14">
        <v>0</v>
      </c>
      <c r="P134" s="24">
        <v>7</v>
      </c>
    </row>
    <row r="135" spans="1:16" x14ac:dyDescent="0.25">
      <c r="A135" s="30" t="s">
        <v>559</v>
      </c>
      <c r="B135" s="30" t="s">
        <v>560</v>
      </c>
      <c r="C135" s="14">
        <v>1</v>
      </c>
      <c r="D135" s="14">
        <v>0</v>
      </c>
      <c r="E135" s="31">
        <v>0</v>
      </c>
      <c r="F135" s="14">
        <v>0</v>
      </c>
      <c r="G135" s="14">
        <v>0</v>
      </c>
      <c r="H135" s="14">
        <v>1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3</v>
      </c>
      <c r="O135" s="14">
        <v>0</v>
      </c>
      <c r="P135" s="24">
        <v>1</v>
      </c>
    </row>
    <row r="136" spans="1:16" x14ac:dyDescent="0.25">
      <c r="A136" s="30" t="s">
        <v>561</v>
      </c>
      <c r="B136" s="30" t="s">
        <v>562</v>
      </c>
      <c r="C136" s="14">
        <v>1</v>
      </c>
      <c r="D136" s="14">
        <v>2</v>
      </c>
      <c r="E136" s="31">
        <v>-0.5</v>
      </c>
      <c r="F136" s="14">
        <v>0</v>
      </c>
      <c r="G136" s="14">
        <v>0</v>
      </c>
      <c r="H136" s="14">
        <v>0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90" t="s">
        <v>563</v>
      </c>
      <c r="B137" s="191"/>
      <c r="C137" s="27">
        <v>47</v>
      </c>
      <c r="D137" s="27">
        <v>35</v>
      </c>
      <c r="E137" s="28">
        <v>0.34285714285714303</v>
      </c>
      <c r="F137" s="27">
        <v>0</v>
      </c>
      <c r="G137" s="27">
        <v>0</v>
      </c>
      <c r="H137" s="27">
        <v>47</v>
      </c>
      <c r="I137" s="27">
        <v>45</v>
      </c>
      <c r="J137" s="27">
        <v>0</v>
      </c>
      <c r="K137" s="27">
        <v>0</v>
      </c>
      <c r="L137" s="27">
        <v>0</v>
      </c>
      <c r="M137" s="27">
        <v>0</v>
      </c>
      <c r="N137" s="27">
        <v>8</v>
      </c>
      <c r="O137" s="27">
        <v>0</v>
      </c>
      <c r="P137" s="29">
        <v>41</v>
      </c>
    </row>
    <row r="138" spans="1:16" ht="22.5" x14ac:dyDescent="0.25">
      <c r="A138" s="30" t="s">
        <v>564</v>
      </c>
      <c r="B138" s="30" t="s">
        <v>565</v>
      </c>
      <c r="C138" s="14">
        <v>0</v>
      </c>
      <c r="D138" s="14">
        <v>2</v>
      </c>
      <c r="E138" s="31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0</v>
      </c>
      <c r="D139" s="14">
        <v>1</v>
      </c>
      <c r="E139" s="31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40</v>
      </c>
      <c r="D142" s="14">
        <v>26</v>
      </c>
      <c r="E142" s="31">
        <v>0.53846153846153799</v>
      </c>
      <c r="F142" s="14">
        <v>0</v>
      </c>
      <c r="G142" s="14">
        <v>0</v>
      </c>
      <c r="H142" s="14">
        <v>34</v>
      </c>
      <c r="I142" s="14">
        <v>37</v>
      </c>
      <c r="J142" s="14">
        <v>0</v>
      </c>
      <c r="K142" s="14">
        <v>0</v>
      </c>
      <c r="L142" s="14">
        <v>0</v>
      </c>
      <c r="M142" s="14">
        <v>0</v>
      </c>
      <c r="N142" s="14">
        <v>8</v>
      </c>
      <c r="O142" s="14">
        <v>0</v>
      </c>
      <c r="P142" s="24">
        <v>30</v>
      </c>
    </row>
    <row r="143" spans="1:16" ht="33.75" x14ac:dyDescent="0.25">
      <c r="A143" s="30" t="s">
        <v>574</v>
      </c>
      <c r="B143" s="30" t="s">
        <v>575</v>
      </c>
      <c r="C143" s="14">
        <v>7</v>
      </c>
      <c r="D143" s="14">
        <v>6</v>
      </c>
      <c r="E143" s="31">
        <v>0.16666666666666699</v>
      </c>
      <c r="F143" s="14">
        <v>0</v>
      </c>
      <c r="G143" s="14">
        <v>0</v>
      </c>
      <c r="H143" s="14">
        <v>13</v>
      </c>
      <c r="I143" s="14">
        <v>8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11</v>
      </c>
    </row>
    <row r="144" spans="1:16" x14ac:dyDescent="0.25">
      <c r="A144" s="190" t="s">
        <v>576</v>
      </c>
      <c r="B144" s="191"/>
      <c r="C144" s="27">
        <v>12</v>
      </c>
      <c r="D144" s="27">
        <v>9</v>
      </c>
      <c r="E144" s="28">
        <v>0.33333333333333298</v>
      </c>
      <c r="F144" s="27">
        <v>0</v>
      </c>
      <c r="G144" s="27">
        <v>0</v>
      </c>
      <c r="H144" s="27">
        <v>3</v>
      </c>
      <c r="I144" s="27">
        <v>7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4</v>
      </c>
      <c r="P144" s="29">
        <v>1</v>
      </c>
    </row>
    <row r="145" spans="1:16" ht="33.75" x14ac:dyDescent="0.25">
      <c r="A145" s="30" t="s">
        <v>577</v>
      </c>
      <c r="B145" s="30" t="s">
        <v>578</v>
      </c>
      <c r="C145" s="14">
        <v>7</v>
      </c>
      <c r="D145" s="14">
        <v>0</v>
      </c>
      <c r="E145" s="31">
        <v>0</v>
      </c>
      <c r="F145" s="14">
        <v>0</v>
      </c>
      <c r="G145" s="14">
        <v>0</v>
      </c>
      <c r="H145" s="14">
        <v>2</v>
      </c>
      <c r="I145" s="14">
        <v>4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1</v>
      </c>
      <c r="P145" s="24">
        <v>1</v>
      </c>
    </row>
    <row r="146" spans="1:16" ht="22.5" x14ac:dyDescent="0.25">
      <c r="A146" s="30" t="s">
        <v>579</v>
      </c>
      <c r="B146" s="30" t="s">
        <v>580</v>
      </c>
      <c r="C146" s="14">
        <v>5</v>
      </c>
      <c r="D146" s="14">
        <v>9</v>
      </c>
      <c r="E146" s="31">
        <v>-0.44444444444444398</v>
      </c>
      <c r="F146" s="14">
        <v>0</v>
      </c>
      <c r="G146" s="14">
        <v>0</v>
      </c>
      <c r="H146" s="14">
        <v>1</v>
      </c>
      <c r="I146" s="14">
        <v>3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3</v>
      </c>
      <c r="P146" s="24">
        <v>0</v>
      </c>
    </row>
    <row r="147" spans="1:16" x14ac:dyDescent="0.25">
      <c r="A147" s="190" t="s">
        <v>581</v>
      </c>
      <c r="B147" s="191"/>
      <c r="C147" s="27">
        <v>58</v>
      </c>
      <c r="D147" s="27">
        <v>61</v>
      </c>
      <c r="E147" s="28">
        <v>-4.91803278688525E-2</v>
      </c>
      <c r="F147" s="27">
        <v>3</v>
      </c>
      <c r="G147" s="27">
        <v>2</v>
      </c>
      <c r="H147" s="27">
        <v>42</v>
      </c>
      <c r="I147" s="27">
        <v>24</v>
      </c>
      <c r="J147" s="27">
        <v>0</v>
      </c>
      <c r="K147" s="27">
        <v>0</v>
      </c>
      <c r="L147" s="27">
        <v>0</v>
      </c>
      <c r="M147" s="27">
        <v>0</v>
      </c>
      <c r="N147" s="27">
        <v>28</v>
      </c>
      <c r="O147" s="27">
        <v>0</v>
      </c>
      <c r="P147" s="29">
        <v>21</v>
      </c>
    </row>
    <row r="148" spans="1:16" ht="22.5" x14ac:dyDescent="0.25">
      <c r="A148" s="30" t="s">
        <v>582</v>
      </c>
      <c r="B148" s="30" t="s">
        <v>583</v>
      </c>
      <c r="C148" s="14">
        <v>4</v>
      </c>
      <c r="D148" s="14">
        <v>8</v>
      </c>
      <c r="E148" s="31">
        <v>-0.5</v>
      </c>
      <c r="F148" s="14">
        <v>0</v>
      </c>
      <c r="G148" s="14">
        <v>0</v>
      </c>
      <c r="H148" s="14">
        <v>4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15</v>
      </c>
      <c r="O148" s="14">
        <v>0</v>
      </c>
      <c r="P148" s="24">
        <v>3</v>
      </c>
    </row>
    <row r="149" spans="1:16" ht="22.5" x14ac:dyDescent="0.25">
      <c r="A149" s="30" t="s">
        <v>584</v>
      </c>
      <c r="B149" s="30" t="s">
        <v>585</v>
      </c>
      <c r="C149" s="14">
        <v>9</v>
      </c>
      <c r="D149" s="14">
        <v>12</v>
      </c>
      <c r="E149" s="31">
        <v>-0.25</v>
      </c>
      <c r="F149" s="14">
        <v>2</v>
      </c>
      <c r="G149" s="14">
        <v>0</v>
      </c>
      <c r="H149" s="14">
        <v>5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3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1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3</v>
      </c>
      <c r="D151" s="14">
        <v>7</v>
      </c>
      <c r="E151" s="31">
        <v>-0.57142857142857095</v>
      </c>
      <c r="F151" s="14">
        <v>0</v>
      </c>
      <c r="G151" s="14">
        <v>0</v>
      </c>
      <c r="H151" s="14">
        <v>1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2</v>
      </c>
      <c r="D152" s="14">
        <v>0</v>
      </c>
      <c r="E152" s="31">
        <v>0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2</v>
      </c>
      <c r="D153" s="14">
        <v>1</v>
      </c>
      <c r="E153" s="31">
        <v>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18</v>
      </c>
      <c r="D154" s="14">
        <v>8</v>
      </c>
      <c r="E154" s="31">
        <v>1.25</v>
      </c>
      <c r="F154" s="14">
        <v>1</v>
      </c>
      <c r="G154" s="14">
        <v>2</v>
      </c>
      <c r="H154" s="14">
        <v>11</v>
      </c>
      <c r="I154" s="14">
        <v>5</v>
      </c>
      <c r="J154" s="14">
        <v>0</v>
      </c>
      <c r="K154" s="14">
        <v>0</v>
      </c>
      <c r="L154" s="14">
        <v>0</v>
      </c>
      <c r="M154" s="14">
        <v>0</v>
      </c>
      <c r="N154" s="14">
        <v>3</v>
      </c>
      <c r="O154" s="14">
        <v>0</v>
      </c>
      <c r="P154" s="24">
        <v>7</v>
      </c>
    </row>
    <row r="155" spans="1:16" ht="22.5" x14ac:dyDescent="0.25">
      <c r="A155" s="30" t="s">
        <v>596</v>
      </c>
      <c r="B155" s="30" t="s">
        <v>597</v>
      </c>
      <c r="C155" s="14">
        <v>19</v>
      </c>
      <c r="D155" s="14">
        <v>25</v>
      </c>
      <c r="E155" s="31">
        <v>-0.24</v>
      </c>
      <c r="F155" s="14">
        <v>0</v>
      </c>
      <c r="G155" s="14">
        <v>0</v>
      </c>
      <c r="H155" s="14">
        <v>20</v>
      </c>
      <c r="I155" s="14">
        <v>15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11</v>
      </c>
    </row>
    <row r="156" spans="1:16" x14ac:dyDescent="0.25">
      <c r="A156" s="190" t="s">
        <v>598</v>
      </c>
      <c r="B156" s="191"/>
      <c r="C156" s="27">
        <v>241</v>
      </c>
      <c r="D156" s="27">
        <v>243</v>
      </c>
      <c r="E156" s="28">
        <v>-8.23045267489712E-3</v>
      </c>
      <c r="F156" s="27">
        <v>1</v>
      </c>
      <c r="G156" s="27">
        <v>0</v>
      </c>
      <c r="H156" s="27">
        <v>21</v>
      </c>
      <c r="I156" s="27">
        <v>11</v>
      </c>
      <c r="J156" s="27">
        <v>2</v>
      </c>
      <c r="K156" s="27">
        <v>3</v>
      </c>
      <c r="L156" s="27">
        <v>0</v>
      </c>
      <c r="M156" s="27">
        <v>1</v>
      </c>
      <c r="N156" s="27">
        <v>76</v>
      </c>
      <c r="O156" s="27">
        <v>2</v>
      </c>
      <c r="P156" s="29">
        <v>6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1</v>
      </c>
      <c r="E159" s="31">
        <v>-1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27</v>
      </c>
      <c r="D161" s="14">
        <v>26</v>
      </c>
      <c r="E161" s="31">
        <v>3.8461538461538498E-2</v>
      </c>
      <c r="F161" s="14">
        <v>0</v>
      </c>
      <c r="G161" s="14">
        <v>0</v>
      </c>
      <c r="H161" s="14">
        <v>3</v>
      </c>
      <c r="I161" s="14">
        <v>2</v>
      </c>
      <c r="J161" s="14">
        <v>2</v>
      </c>
      <c r="K161" s="14">
        <v>3</v>
      </c>
      <c r="L161" s="14">
        <v>0</v>
      </c>
      <c r="M161" s="14">
        <v>0</v>
      </c>
      <c r="N161" s="14">
        <v>0</v>
      </c>
      <c r="O161" s="14">
        <v>1</v>
      </c>
      <c r="P161" s="24">
        <v>4</v>
      </c>
    </row>
    <row r="162" spans="1:16" x14ac:dyDescent="0.25">
      <c r="A162" s="30" t="s">
        <v>609</v>
      </c>
      <c r="B162" s="30" t="s">
        <v>610</v>
      </c>
      <c r="C162" s="14">
        <v>68</v>
      </c>
      <c r="D162" s="14">
        <v>54</v>
      </c>
      <c r="E162" s="31">
        <v>0.25925925925925902</v>
      </c>
      <c r="F162" s="14">
        <v>1</v>
      </c>
      <c r="G162" s="14">
        <v>0</v>
      </c>
      <c r="H162" s="14">
        <v>12</v>
      </c>
      <c r="I162" s="14">
        <v>6</v>
      </c>
      <c r="J162" s="14">
        <v>0</v>
      </c>
      <c r="K162" s="14">
        <v>0</v>
      </c>
      <c r="L162" s="14">
        <v>0</v>
      </c>
      <c r="M162" s="14">
        <v>0</v>
      </c>
      <c r="N162" s="14">
        <v>75</v>
      </c>
      <c r="O162" s="14">
        <v>1</v>
      </c>
      <c r="P162" s="24">
        <v>1</v>
      </c>
    </row>
    <row r="163" spans="1:16" ht="22.5" x14ac:dyDescent="0.25">
      <c r="A163" s="30" t="s">
        <v>611</v>
      </c>
      <c r="B163" s="30" t="s">
        <v>612</v>
      </c>
      <c r="C163" s="14">
        <v>5</v>
      </c>
      <c r="D163" s="14">
        <v>8</v>
      </c>
      <c r="E163" s="31">
        <v>-0.375</v>
      </c>
      <c r="F163" s="14">
        <v>0</v>
      </c>
      <c r="G163" s="14">
        <v>0</v>
      </c>
      <c r="H163" s="14">
        <v>2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34</v>
      </c>
      <c r="D164" s="14">
        <v>42</v>
      </c>
      <c r="E164" s="31">
        <v>-0.19047619047618999</v>
      </c>
      <c r="F164" s="14">
        <v>0</v>
      </c>
      <c r="G164" s="14">
        <v>0</v>
      </c>
      <c r="H164" s="14">
        <v>2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1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107</v>
      </c>
      <c r="D165" s="14">
        <v>112</v>
      </c>
      <c r="E165" s="31">
        <v>-4.4642857142857102E-2</v>
      </c>
      <c r="F165" s="14">
        <v>0</v>
      </c>
      <c r="G165" s="14">
        <v>0</v>
      </c>
      <c r="H165" s="14">
        <v>2</v>
      </c>
      <c r="I165" s="14">
        <v>2</v>
      </c>
      <c r="J165" s="14">
        <v>0</v>
      </c>
      <c r="K165" s="14">
        <v>0</v>
      </c>
      <c r="L165" s="14">
        <v>0</v>
      </c>
      <c r="M165" s="14">
        <v>1</v>
      </c>
      <c r="N165" s="14">
        <v>0</v>
      </c>
      <c r="O165" s="14">
        <v>0</v>
      </c>
      <c r="P165" s="24">
        <v>1</v>
      </c>
    </row>
    <row r="166" spans="1:16" x14ac:dyDescent="0.25">
      <c r="A166" s="190" t="s">
        <v>617</v>
      </c>
      <c r="B166" s="191"/>
      <c r="C166" s="27">
        <v>1080</v>
      </c>
      <c r="D166" s="27">
        <v>1037</v>
      </c>
      <c r="E166" s="28">
        <v>4.1465766634522699E-2</v>
      </c>
      <c r="F166" s="27">
        <v>11</v>
      </c>
      <c r="G166" s="27">
        <v>8</v>
      </c>
      <c r="H166" s="27">
        <v>752</v>
      </c>
      <c r="I166" s="27">
        <v>530</v>
      </c>
      <c r="J166" s="27">
        <v>7</v>
      </c>
      <c r="K166" s="27">
        <v>19</v>
      </c>
      <c r="L166" s="27">
        <v>0</v>
      </c>
      <c r="M166" s="27">
        <v>1</v>
      </c>
      <c r="N166" s="27">
        <v>30</v>
      </c>
      <c r="O166" s="27">
        <v>180</v>
      </c>
      <c r="P166" s="29">
        <v>425</v>
      </c>
    </row>
    <row r="167" spans="1:16" ht="22.5" x14ac:dyDescent="0.25">
      <c r="A167" s="30" t="s">
        <v>618</v>
      </c>
      <c r="B167" s="30" t="s">
        <v>619</v>
      </c>
      <c r="C167" s="14">
        <v>34</v>
      </c>
      <c r="D167" s="14">
        <v>31</v>
      </c>
      <c r="E167" s="31">
        <v>9.6774193548387094E-2</v>
      </c>
      <c r="F167" s="14">
        <v>0</v>
      </c>
      <c r="G167" s="14">
        <v>0</v>
      </c>
      <c r="H167" s="14">
        <v>33</v>
      </c>
      <c r="I167" s="14">
        <v>8</v>
      </c>
      <c r="J167" s="14">
        <v>0</v>
      </c>
      <c r="K167" s="14">
        <v>1</v>
      </c>
      <c r="L167" s="14">
        <v>0</v>
      </c>
      <c r="M167" s="14">
        <v>0</v>
      </c>
      <c r="N167" s="14">
        <v>22</v>
      </c>
      <c r="O167" s="14">
        <v>1</v>
      </c>
      <c r="P167" s="24">
        <v>6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0</v>
      </c>
      <c r="D171" s="14">
        <v>2</v>
      </c>
      <c r="E171" s="31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371</v>
      </c>
      <c r="D173" s="14">
        <v>341</v>
      </c>
      <c r="E173" s="31">
        <v>8.7976539589442806E-2</v>
      </c>
      <c r="F173" s="14">
        <v>1</v>
      </c>
      <c r="G173" s="14">
        <v>0</v>
      </c>
      <c r="H173" s="14">
        <v>312</v>
      </c>
      <c r="I173" s="14">
        <v>220</v>
      </c>
      <c r="J173" s="14">
        <v>7</v>
      </c>
      <c r="K173" s="14">
        <v>13</v>
      </c>
      <c r="L173" s="14">
        <v>0</v>
      </c>
      <c r="M173" s="14">
        <v>0</v>
      </c>
      <c r="N173" s="14">
        <v>6</v>
      </c>
      <c r="O173" s="14">
        <v>108</v>
      </c>
      <c r="P173" s="24">
        <v>211</v>
      </c>
    </row>
    <row r="174" spans="1:16" ht="22.5" x14ac:dyDescent="0.25">
      <c r="A174" s="30" t="s">
        <v>632</v>
      </c>
      <c r="B174" s="30" t="s">
        <v>633</v>
      </c>
      <c r="C174" s="14">
        <v>534</v>
      </c>
      <c r="D174" s="14">
        <v>568</v>
      </c>
      <c r="E174" s="31">
        <v>-5.9859154929577503E-2</v>
      </c>
      <c r="F174" s="14">
        <v>8</v>
      </c>
      <c r="G174" s="14">
        <v>8</v>
      </c>
      <c r="H174" s="14">
        <v>355</v>
      </c>
      <c r="I174" s="14">
        <v>280</v>
      </c>
      <c r="J174" s="14">
        <v>0</v>
      </c>
      <c r="K174" s="14">
        <v>4</v>
      </c>
      <c r="L174" s="14">
        <v>0</v>
      </c>
      <c r="M174" s="14">
        <v>1</v>
      </c>
      <c r="N174" s="14">
        <v>1</v>
      </c>
      <c r="O174" s="14">
        <v>53</v>
      </c>
      <c r="P174" s="24">
        <v>202</v>
      </c>
    </row>
    <row r="175" spans="1:16" x14ac:dyDescent="0.25">
      <c r="A175" s="30" t="s">
        <v>634</v>
      </c>
      <c r="B175" s="30" t="s">
        <v>635</v>
      </c>
      <c r="C175" s="14">
        <v>141</v>
      </c>
      <c r="D175" s="14">
        <v>95</v>
      </c>
      <c r="E175" s="31">
        <v>0.48421052631578898</v>
      </c>
      <c r="F175" s="14">
        <v>2</v>
      </c>
      <c r="G175" s="14">
        <v>0</v>
      </c>
      <c r="H175" s="14">
        <v>51</v>
      </c>
      <c r="I175" s="14">
        <v>22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18</v>
      </c>
      <c r="P175" s="24">
        <v>6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90" t="s">
        <v>640</v>
      </c>
      <c r="B178" s="191"/>
      <c r="C178" s="27">
        <v>1400</v>
      </c>
      <c r="D178" s="27">
        <v>1136</v>
      </c>
      <c r="E178" s="28">
        <v>0.23239436619718301</v>
      </c>
      <c r="F178" s="27">
        <v>4291</v>
      </c>
      <c r="G178" s="27">
        <v>3818</v>
      </c>
      <c r="H178" s="27">
        <v>927</v>
      </c>
      <c r="I178" s="27">
        <v>949</v>
      </c>
      <c r="J178" s="27">
        <v>0</v>
      </c>
      <c r="K178" s="27">
        <v>1</v>
      </c>
      <c r="L178" s="27">
        <v>0</v>
      </c>
      <c r="M178" s="27">
        <v>0</v>
      </c>
      <c r="N178" s="27">
        <v>3</v>
      </c>
      <c r="O178" s="27">
        <v>1</v>
      </c>
      <c r="P178" s="29">
        <v>5045</v>
      </c>
    </row>
    <row r="179" spans="1:16" ht="22.5" x14ac:dyDescent="0.25">
      <c r="A179" s="30" t="s">
        <v>641</v>
      </c>
      <c r="B179" s="30" t="s">
        <v>642</v>
      </c>
      <c r="C179" s="14">
        <v>12</v>
      </c>
      <c r="D179" s="14">
        <v>10</v>
      </c>
      <c r="E179" s="31">
        <v>0.2</v>
      </c>
      <c r="F179" s="14">
        <v>24</v>
      </c>
      <c r="G179" s="14">
        <v>25</v>
      </c>
      <c r="H179" s="14">
        <v>6</v>
      </c>
      <c r="I179" s="14">
        <v>7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4">
        <v>31</v>
      </c>
    </row>
    <row r="180" spans="1:16" ht="22.5" x14ac:dyDescent="0.25">
      <c r="A180" s="30" t="s">
        <v>643</v>
      </c>
      <c r="B180" s="30" t="s">
        <v>644</v>
      </c>
      <c r="C180" s="14">
        <v>816</v>
      </c>
      <c r="D180" s="14">
        <v>640</v>
      </c>
      <c r="E180" s="31">
        <v>0.27500000000000002</v>
      </c>
      <c r="F180" s="14">
        <v>2525</v>
      </c>
      <c r="G180" s="14">
        <v>2236</v>
      </c>
      <c r="H180" s="14">
        <v>535</v>
      </c>
      <c r="I180" s="14">
        <v>481</v>
      </c>
      <c r="J180" s="14">
        <v>0</v>
      </c>
      <c r="K180" s="14">
        <v>0</v>
      </c>
      <c r="L180" s="14">
        <v>0</v>
      </c>
      <c r="M180" s="14">
        <v>0</v>
      </c>
      <c r="N180" s="14">
        <v>2</v>
      </c>
      <c r="O180" s="14">
        <v>0</v>
      </c>
      <c r="P180" s="24">
        <v>2858</v>
      </c>
    </row>
    <row r="181" spans="1:16" x14ac:dyDescent="0.25">
      <c r="A181" s="30" t="s">
        <v>645</v>
      </c>
      <c r="B181" s="30" t="s">
        <v>646</v>
      </c>
      <c r="C181" s="14">
        <v>67</v>
      </c>
      <c r="D181" s="14">
        <v>65</v>
      </c>
      <c r="E181" s="31">
        <v>3.0769230769230799E-2</v>
      </c>
      <c r="F181" s="14">
        <v>50</v>
      </c>
      <c r="G181" s="14">
        <v>44</v>
      </c>
      <c r="H181" s="14">
        <v>35</v>
      </c>
      <c r="I181" s="14">
        <v>57</v>
      </c>
      <c r="J181" s="14">
        <v>0</v>
      </c>
      <c r="K181" s="14">
        <v>1</v>
      </c>
      <c r="L181" s="14">
        <v>0</v>
      </c>
      <c r="M181" s="14">
        <v>0</v>
      </c>
      <c r="N181" s="14">
        <v>0</v>
      </c>
      <c r="O181" s="14">
        <v>0</v>
      </c>
      <c r="P181" s="24">
        <v>142</v>
      </c>
    </row>
    <row r="182" spans="1:16" ht="22.5" x14ac:dyDescent="0.25">
      <c r="A182" s="30" t="s">
        <v>647</v>
      </c>
      <c r="B182" s="30" t="s">
        <v>648</v>
      </c>
      <c r="C182" s="14">
        <v>3</v>
      </c>
      <c r="D182" s="14">
        <v>5</v>
      </c>
      <c r="E182" s="31">
        <v>-0.4</v>
      </c>
      <c r="F182" s="14">
        <v>4</v>
      </c>
      <c r="G182" s="14">
        <v>3</v>
      </c>
      <c r="H182" s="14">
        <v>3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2.5" x14ac:dyDescent="0.25">
      <c r="A183" s="30" t="s">
        <v>649</v>
      </c>
      <c r="B183" s="30" t="s">
        <v>650</v>
      </c>
      <c r="C183" s="14">
        <v>14</v>
      </c>
      <c r="D183" s="14">
        <v>11</v>
      </c>
      <c r="E183" s="31">
        <v>0.27272727272727298</v>
      </c>
      <c r="F183" s="14">
        <v>33</v>
      </c>
      <c r="G183" s="14">
        <v>160</v>
      </c>
      <c r="H183" s="14">
        <v>23</v>
      </c>
      <c r="I183" s="14">
        <v>62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291</v>
      </c>
    </row>
    <row r="184" spans="1:16" ht="22.5" x14ac:dyDescent="0.25">
      <c r="A184" s="30" t="s">
        <v>651</v>
      </c>
      <c r="B184" s="30" t="s">
        <v>652</v>
      </c>
      <c r="C184" s="14">
        <v>419</v>
      </c>
      <c r="D184" s="14">
        <v>371</v>
      </c>
      <c r="E184" s="31">
        <v>0.129380053908356</v>
      </c>
      <c r="F184" s="14">
        <v>1647</v>
      </c>
      <c r="G184" s="14">
        <v>1349</v>
      </c>
      <c r="H184" s="14">
        <v>316</v>
      </c>
      <c r="I184" s="14">
        <v>340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24">
        <v>1721</v>
      </c>
    </row>
    <row r="185" spans="1:16" ht="22.5" x14ac:dyDescent="0.25">
      <c r="A185" s="30" t="s">
        <v>653</v>
      </c>
      <c r="B185" s="30" t="s">
        <v>654</v>
      </c>
      <c r="C185" s="14">
        <v>69</v>
      </c>
      <c r="D185" s="14">
        <v>34</v>
      </c>
      <c r="E185" s="31">
        <v>1.02941176470588</v>
      </c>
      <c r="F185" s="14">
        <v>8</v>
      </c>
      <c r="G185" s="14">
        <v>1</v>
      </c>
      <c r="H185" s="14">
        <v>9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190" t="s">
        <v>655</v>
      </c>
      <c r="B186" s="191"/>
      <c r="C186" s="27">
        <v>619</v>
      </c>
      <c r="D186" s="27">
        <v>564</v>
      </c>
      <c r="E186" s="28">
        <v>9.7517730496453903E-2</v>
      </c>
      <c r="F186" s="27">
        <v>158</v>
      </c>
      <c r="G186" s="27">
        <v>150</v>
      </c>
      <c r="H186" s="27">
        <v>347</v>
      </c>
      <c r="I186" s="27">
        <v>381</v>
      </c>
      <c r="J186" s="27">
        <v>1</v>
      </c>
      <c r="K186" s="27">
        <v>2</v>
      </c>
      <c r="L186" s="27">
        <v>0</v>
      </c>
      <c r="M186" s="27">
        <v>1</v>
      </c>
      <c r="N186" s="27">
        <v>36</v>
      </c>
      <c r="O186" s="27">
        <v>0</v>
      </c>
      <c r="P186" s="29">
        <v>408</v>
      </c>
    </row>
    <row r="187" spans="1:16" x14ac:dyDescent="0.25">
      <c r="A187" s="30" t="s">
        <v>656</v>
      </c>
      <c r="B187" s="30" t="s">
        <v>657</v>
      </c>
      <c r="C187" s="14">
        <v>30</v>
      </c>
      <c r="D187" s="14">
        <v>25</v>
      </c>
      <c r="E187" s="31">
        <v>0.2</v>
      </c>
      <c r="F187" s="14">
        <v>1</v>
      </c>
      <c r="G187" s="14">
        <v>0</v>
      </c>
      <c r="H187" s="14">
        <v>1</v>
      </c>
      <c r="I187" s="14">
        <v>2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4">
        <v>5</v>
      </c>
    </row>
    <row r="188" spans="1:16" ht="22.5" x14ac:dyDescent="0.25">
      <c r="A188" s="30" t="s">
        <v>658</v>
      </c>
      <c r="B188" s="30" t="s">
        <v>659</v>
      </c>
      <c r="C188" s="14">
        <v>4</v>
      </c>
      <c r="D188" s="14">
        <v>2</v>
      </c>
      <c r="E188" s="31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184</v>
      </c>
      <c r="D189" s="14">
        <v>189</v>
      </c>
      <c r="E189" s="31">
        <v>-2.6455026455026499E-2</v>
      </c>
      <c r="F189" s="14">
        <v>46</v>
      </c>
      <c r="G189" s="14">
        <v>33</v>
      </c>
      <c r="H189" s="14">
        <v>158</v>
      </c>
      <c r="I189" s="14">
        <v>116</v>
      </c>
      <c r="J189" s="14">
        <v>0</v>
      </c>
      <c r="K189" s="14">
        <v>0</v>
      </c>
      <c r="L189" s="14">
        <v>0</v>
      </c>
      <c r="M189" s="14">
        <v>0</v>
      </c>
      <c r="N189" s="14">
        <v>15</v>
      </c>
      <c r="O189" s="14">
        <v>0</v>
      </c>
      <c r="P189" s="24">
        <v>128</v>
      </c>
    </row>
    <row r="190" spans="1:16" ht="22.5" x14ac:dyDescent="0.25">
      <c r="A190" s="30" t="s">
        <v>662</v>
      </c>
      <c r="B190" s="30" t="s">
        <v>663</v>
      </c>
      <c r="C190" s="14">
        <v>5</v>
      </c>
      <c r="D190" s="14">
        <v>0</v>
      </c>
      <c r="E190" s="31">
        <v>0</v>
      </c>
      <c r="F190" s="14">
        <v>1</v>
      </c>
      <c r="G190" s="14">
        <v>0</v>
      </c>
      <c r="H190" s="14">
        <v>1</v>
      </c>
      <c r="I190" s="14">
        <v>2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2</v>
      </c>
    </row>
    <row r="191" spans="1:16" ht="33.75" x14ac:dyDescent="0.25">
      <c r="A191" s="30" t="s">
        <v>664</v>
      </c>
      <c r="B191" s="30" t="s">
        <v>665</v>
      </c>
      <c r="C191" s="14">
        <v>157</v>
      </c>
      <c r="D191" s="14">
        <v>135</v>
      </c>
      <c r="E191" s="31">
        <v>0.162962962962963</v>
      </c>
      <c r="F191" s="14">
        <v>107</v>
      </c>
      <c r="G191" s="14">
        <v>115</v>
      </c>
      <c r="H191" s="14">
        <v>104</v>
      </c>
      <c r="I191" s="14">
        <v>208</v>
      </c>
      <c r="J191" s="14">
        <v>0</v>
      </c>
      <c r="K191" s="14">
        <v>0</v>
      </c>
      <c r="L191" s="14">
        <v>0</v>
      </c>
      <c r="M191" s="14">
        <v>1</v>
      </c>
      <c r="N191" s="14">
        <v>1</v>
      </c>
      <c r="O191" s="14">
        <v>0</v>
      </c>
      <c r="P191" s="24">
        <v>210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68</v>
      </c>
      <c r="D193" s="14">
        <v>63</v>
      </c>
      <c r="E193" s="31">
        <v>7.9365079365079402E-2</v>
      </c>
      <c r="F193" s="14">
        <v>1</v>
      </c>
      <c r="G193" s="14">
        <v>1</v>
      </c>
      <c r="H193" s="14">
        <v>48</v>
      </c>
      <c r="I193" s="14">
        <v>35</v>
      </c>
      <c r="J193" s="14">
        <v>0</v>
      </c>
      <c r="K193" s="14">
        <v>1</v>
      </c>
      <c r="L193" s="14">
        <v>0</v>
      </c>
      <c r="M193" s="14">
        <v>0</v>
      </c>
      <c r="N193" s="14">
        <v>8</v>
      </c>
      <c r="O193" s="14">
        <v>0</v>
      </c>
      <c r="P193" s="24">
        <v>44</v>
      </c>
    </row>
    <row r="194" spans="1:16" x14ac:dyDescent="0.25">
      <c r="A194" s="30" t="s">
        <v>670</v>
      </c>
      <c r="B194" s="30" t="s">
        <v>671</v>
      </c>
      <c r="C194" s="14">
        <v>3</v>
      </c>
      <c r="D194" s="14">
        <v>2</v>
      </c>
      <c r="E194" s="31">
        <v>0.5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4">
        <v>1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2</v>
      </c>
    </row>
    <row r="196" spans="1:16" ht="22.5" x14ac:dyDescent="0.25">
      <c r="A196" s="30" t="s">
        <v>674</v>
      </c>
      <c r="B196" s="30" t="s">
        <v>675</v>
      </c>
      <c r="C196" s="14">
        <v>4</v>
      </c>
      <c r="D196" s="14">
        <v>3</v>
      </c>
      <c r="E196" s="31">
        <v>0.33333333333333298</v>
      </c>
      <c r="F196" s="14">
        <v>0</v>
      </c>
      <c r="G196" s="14">
        <v>0</v>
      </c>
      <c r="H196" s="14">
        <v>4</v>
      </c>
      <c r="I196" s="14">
        <v>8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5</v>
      </c>
    </row>
    <row r="197" spans="1:16" x14ac:dyDescent="0.25">
      <c r="A197" s="30" t="s">
        <v>676</v>
      </c>
      <c r="B197" s="30" t="s">
        <v>677</v>
      </c>
      <c r="C197" s="14">
        <v>147</v>
      </c>
      <c r="D197" s="14">
        <v>136</v>
      </c>
      <c r="E197" s="31">
        <v>8.0882352941176502E-2</v>
      </c>
      <c r="F197" s="14">
        <v>2</v>
      </c>
      <c r="G197" s="14">
        <v>0</v>
      </c>
      <c r="H197" s="14">
        <v>24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2</v>
      </c>
      <c r="O197" s="14">
        <v>0</v>
      </c>
      <c r="P197" s="24">
        <v>0</v>
      </c>
    </row>
    <row r="198" spans="1:16" ht="22.5" x14ac:dyDescent="0.25">
      <c r="A198" s="30" t="s">
        <v>678</v>
      </c>
      <c r="B198" s="30" t="s">
        <v>679</v>
      </c>
      <c r="C198" s="14">
        <v>2</v>
      </c>
      <c r="D198" s="14">
        <v>1</v>
      </c>
      <c r="E198" s="31">
        <v>1</v>
      </c>
      <c r="F198" s="14">
        <v>0</v>
      </c>
      <c r="G198" s="14">
        <v>0</v>
      </c>
      <c r="H198" s="14">
        <v>2</v>
      </c>
      <c r="I198" s="14">
        <v>3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3</v>
      </c>
    </row>
    <row r="199" spans="1:16" x14ac:dyDescent="0.25">
      <c r="A199" s="30" t="s">
        <v>680</v>
      </c>
      <c r="B199" s="30" t="s">
        <v>681</v>
      </c>
      <c r="C199" s="14">
        <v>15</v>
      </c>
      <c r="D199" s="14">
        <v>7</v>
      </c>
      <c r="E199" s="31">
        <v>1.1428571428571399</v>
      </c>
      <c r="F199" s="14">
        <v>0</v>
      </c>
      <c r="G199" s="14">
        <v>0</v>
      </c>
      <c r="H199" s="14">
        <v>4</v>
      </c>
      <c r="I199" s="14">
        <v>6</v>
      </c>
      <c r="J199" s="14">
        <v>0</v>
      </c>
      <c r="K199" s="14">
        <v>0</v>
      </c>
      <c r="L199" s="14">
        <v>0</v>
      </c>
      <c r="M199" s="14">
        <v>0</v>
      </c>
      <c r="N199" s="14">
        <v>9</v>
      </c>
      <c r="O199" s="14">
        <v>0</v>
      </c>
      <c r="P199" s="24">
        <v>7</v>
      </c>
    </row>
    <row r="200" spans="1:16" ht="22.5" x14ac:dyDescent="0.25">
      <c r="A200" s="30" t="s">
        <v>682</v>
      </c>
      <c r="B200" s="30" t="s">
        <v>683</v>
      </c>
      <c r="C200" s="14">
        <v>0</v>
      </c>
      <c r="D200" s="14">
        <v>1</v>
      </c>
      <c r="E200" s="31">
        <v>-1</v>
      </c>
      <c r="F200" s="14">
        <v>0</v>
      </c>
      <c r="G200" s="14">
        <v>1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25">
      <c r="A201" s="190" t="s">
        <v>684</v>
      </c>
      <c r="B201" s="191"/>
      <c r="C201" s="27">
        <v>130</v>
      </c>
      <c r="D201" s="27">
        <v>141</v>
      </c>
      <c r="E201" s="28">
        <v>-7.8014184397163094E-2</v>
      </c>
      <c r="F201" s="27">
        <v>49</v>
      </c>
      <c r="G201" s="27">
        <v>40</v>
      </c>
      <c r="H201" s="27">
        <v>61</v>
      </c>
      <c r="I201" s="27">
        <v>80</v>
      </c>
      <c r="J201" s="27">
        <v>0</v>
      </c>
      <c r="K201" s="27">
        <v>0</v>
      </c>
      <c r="L201" s="27">
        <v>2</v>
      </c>
      <c r="M201" s="27">
        <v>4</v>
      </c>
      <c r="N201" s="27">
        <v>21</v>
      </c>
      <c r="O201" s="27">
        <v>0</v>
      </c>
      <c r="P201" s="29">
        <v>97</v>
      </c>
    </row>
    <row r="202" spans="1:16" x14ac:dyDescent="0.25">
      <c r="A202" s="30" t="s">
        <v>685</v>
      </c>
      <c r="B202" s="30" t="s">
        <v>686</v>
      </c>
      <c r="C202" s="14">
        <v>27</v>
      </c>
      <c r="D202" s="14">
        <v>28</v>
      </c>
      <c r="E202" s="31">
        <v>-3.5714285714285698E-2</v>
      </c>
      <c r="F202" s="14">
        <v>0</v>
      </c>
      <c r="G202" s="14">
        <v>0</v>
      </c>
      <c r="H202" s="14">
        <v>8</v>
      </c>
      <c r="I202" s="14">
        <v>9</v>
      </c>
      <c r="J202" s="14">
        <v>0</v>
      </c>
      <c r="K202" s="14">
        <v>0</v>
      </c>
      <c r="L202" s="14">
        <v>0</v>
      </c>
      <c r="M202" s="14">
        <v>0</v>
      </c>
      <c r="N202" s="14">
        <v>14</v>
      </c>
      <c r="O202" s="14">
        <v>0</v>
      </c>
      <c r="P202" s="24">
        <v>3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1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5</v>
      </c>
      <c r="D204" s="14">
        <v>1</v>
      </c>
      <c r="E204" s="31">
        <v>4</v>
      </c>
      <c r="F204" s="14">
        <v>0</v>
      </c>
      <c r="G204" s="14">
        <v>0</v>
      </c>
      <c r="H204" s="14">
        <v>1</v>
      </c>
      <c r="I204" s="14">
        <v>3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2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77</v>
      </c>
      <c r="D206" s="14">
        <v>87</v>
      </c>
      <c r="E206" s="31">
        <v>-0.114942528735632</v>
      </c>
      <c r="F206" s="14">
        <v>49</v>
      </c>
      <c r="G206" s="14">
        <v>40</v>
      </c>
      <c r="H206" s="14">
        <v>41</v>
      </c>
      <c r="I206" s="14">
        <v>56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4">
        <v>87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2</v>
      </c>
      <c r="D208" s="14">
        <v>0</v>
      </c>
      <c r="E208" s="31">
        <v>0</v>
      </c>
      <c r="F208" s="14">
        <v>0</v>
      </c>
      <c r="G208" s="14">
        <v>0</v>
      </c>
      <c r="H208" s="14">
        <v>1</v>
      </c>
      <c r="I208" s="14">
        <v>2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1</v>
      </c>
      <c r="E209" s="31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1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3</v>
      </c>
      <c r="D212" s="14">
        <v>8</v>
      </c>
      <c r="E212" s="31">
        <v>-0.625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0</v>
      </c>
      <c r="O212" s="14">
        <v>0</v>
      </c>
      <c r="P212" s="24">
        <v>3</v>
      </c>
    </row>
    <row r="213" spans="1:16" x14ac:dyDescent="0.25">
      <c r="A213" s="30" t="s">
        <v>707</v>
      </c>
      <c r="B213" s="30" t="s">
        <v>708</v>
      </c>
      <c r="C213" s="14">
        <v>1</v>
      </c>
      <c r="D213" s="14">
        <v>0</v>
      </c>
      <c r="E213" s="31">
        <v>0</v>
      </c>
      <c r="F213" s="14">
        <v>0</v>
      </c>
      <c r="G213" s="14">
        <v>0</v>
      </c>
      <c r="H213" s="14">
        <v>1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2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4</v>
      </c>
      <c r="D214" s="14">
        <v>7</v>
      </c>
      <c r="E214" s="31">
        <v>-0.42857142857142799</v>
      </c>
      <c r="F214" s="14">
        <v>0</v>
      </c>
      <c r="G214" s="14">
        <v>0</v>
      </c>
      <c r="H214" s="14">
        <v>6</v>
      </c>
      <c r="I214" s="14">
        <v>3</v>
      </c>
      <c r="J214" s="14">
        <v>0</v>
      </c>
      <c r="K214" s="14">
        <v>0</v>
      </c>
      <c r="L214" s="14">
        <v>1</v>
      </c>
      <c r="M214" s="14">
        <v>3</v>
      </c>
      <c r="N214" s="14">
        <v>2</v>
      </c>
      <c r="O214" s="14">
        <v>0</v>
      </c>
      <c r="P214" s="24">
        <v>1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1</v>
      </c>
      <c r="N215" s="14">
        <v>0</v>
      </c>
      <c r="O215" s="14">
        <v>0</v>
      </c>
      <c r="P215" s="24">
        <v>2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1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2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9</v>
      </c>
      <c r="D218" s="14">
        <v>5</v>
      </c>
      <c r="E218" s="31">
        <v>0.8</v>
      </c>
      <c r="F218" s="14">
        <v>0</v>
      </c>
      <c r="G218" s="14">
        <v>0</v>
      </c>
      <c r="H218" s="14">
        <v>1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2</v>
      </c>
      <c r="D222" s="14">
        <v>3</v>
      </c>
      <c r="E222" s="31">
        <v>-0.33333333333333298</v>
      </c>
      <c r="F222" s="14">
        <v>0</v>
      </c>
      <c r="G222" s="14">
        <v>0</v>
      </c>
      <c r="H222" s="14">
        <v>1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90" t="s">
        <v>727</v>
      </c>
      <c r="B223" s="191"/>
      <c r="C223" s="27">
        <v>1632</v>
      </c>
      <c r="D223" s="27">
        <v>1309</v>
      </c>
      <c r="E223" s="28">
        <v>0.246753246753247</v>
      </c>
      <c r="F223" s="27">
        <v>1062</v>
      </c>
      <c r="G223" s="27">
        <v>805</v>
      </c>
      <c r="H223" s="27">
        <v>754</v>
      </c>
      <c r="I223" s="27">
        <v>596</v>
      </c>
      <c r="J223" s="27">
        <v>0</v>
      </c>
      <c r="K223" s="27">
        <v>4</v>
      </c>
      <c r="L223" s="27">
        <v>0</v>
      </c>
      <c r="M223" s="27">
        <v>1</v>
      </c>
      <c r="N223" s="27">
        <v>2</v>
      </c>
      <c r="O223" s="27">
        <v>60</v>
      </c>
      <c r="P223" s="29">
        <v>1056</v>
      </c>
    </row>
    <row r="224" spans="1:16" x14ac:dyDescent="0.25">
      <c r="A224" s="30" t="s">
        <v>728</v>
      </c>
      <c r="B224" s="30" t="s">
        <v>729</v>
      </c>
      <c r="C224" s="14">
        <v>4</v>
      </c>
      <c r="D224" s="14">
        <v>1</v>
      </c>
      <c r="E224" s="31">
        <v>3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1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3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1</v>
      </c>
      <c r="D228" s="14">
        <v>0</v>
      </c>
      <c r="E228" s="31">
        <v>0</v>
      </c>
      <c r="F228" s="14">
        <v>0</v>
      </c>
      <c r="G228" s="14">
        <v>0</v>
      </c>
      <c r="H228" s="14">
        <v>2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1</v>
      </c>
    </row>
    <row r="229" spans="1:16" x14ac:dyDescent="0.25">
      <c r="A229" s="30" t="s">
        <v>738</v>
      </c>
      <c r="B229" s="30" t="s">
        <v>739</v>
      </c>
      <c r="C229" s="14">
        <v>3</v>
      </c>
      <c r="D229" s="14">
        <v>1</v>
      </c>
      <c r="E229" s="31">
        <v>2</v>
      </c>
      <c r="F229" s="14">
        <v>0</v>
      </c>
      <c r="G229" s="14">
        <v>0</v>
      </c>
      <c r="H229" s="14">
        <v>2</v>
      </c>
      <c r="I229" s="14">
        <v>2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1</v>
      </c>
      <c r="P229" s="24">
        <v>1</v>
      </c>
    </row>
    <row r="230" spans="1:16" ht="22.5" x14ac:dyDescent="0.25">
      <c r="A230" s="30" t="s">
        <v>740</v>
      </c>
      <c r="B230" s="30" t="s">
        <v>741</v>
      </c>
      <c r="C230" s="14">
        <v>5</v>
      </c>
      <c r="D230" s="14">
        <v>8</v>
      </c>
      <c r="E230" s="31">
        <v>-0.375</v>
      </c>
      <c r="F230" s="14">
        <v>5</v>
      </c>
      <c r="G230" s="14">
        <v>5</v>
      </c>
      <c r="H230" s="14">
        <v>0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11</v>
      </c>
    </row>
    <row r="231" spans="1:16" x14ac:dyDescent="0.25">
      <c r="A231" s="30" t="s">
        <v>742</v>
      </c>
      <c r="B231" s="30" t="s">
        <v>743</v>
      </c>
      <c r="C231" s="14">
        <v>25</v>
      </c>
      <c r="D231" s="14">
        <v>18</v>
      </c>
      <c r="E231" s="31">
        <v>0.38888888888888901</v>
      </c>
      <c r="F231" s="14">
        <v>0</v>
      </c>
      <c r="G231" s="14">
        <v>0</v>
      </c>
      <c r="H231" s="14">
        <v>9</v>
      </c>
      <c r="I231" s="14">
        <v>6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4</v>
      </c>
    </row>
    <row r="232" spans="1:16" x14ac:dyDescent="0.25">
      <c r="A232" s="30" t="s">
        <v>744</v>
      </c>
      <c r="B232" s="30" t="s">
        <v>745</v>
      </c>
      <c r="C232" s="14">
        <v>87</v>
      </c>
      <c r="D232" s="14">
        <v>89</v>
      </c>
      <c r="E232" s="31">
        <v>-2.2471910112359599E-2</v>
      </c>
      <c r="F232" s="14">
        <v>13</v>
      </c>
      <c r="G232" s="14">
        <v>10</v>
      </c>
      <c r="H232" s="14">
        <v>44</v>
      </c>
      <c r="I232" s="14">
        <v>17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29</v>
      </c>
    </row>
    <row r="233" spans="1:16" x14ac:dyDescent="0.25">
      <c r="A233" s="30" t="s">
        <v>746</v>
      </c>
      <c r="B233" s="30" t="s">
        <v>747</v>
      </c>
      <c r="C233" s="14">
        <v>63</v>
      </c>
      <c r="D233" s="14">
        <v>45</v>
      </c>
      <c r="E233" s="31">
        <v>0.4</v>
      </c>
      <c r="F233" s="14">
        <v>1</v>
      </c>
      <c r="G233" s="14">
        <v>1</v>
      </c>
      <c r="H233" s="14">
        <v>31</v>
      </c>
      <c r="I233" s="14">
        <v>22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10</v>
      </c>
    </row>
    <row r="234" spans="1:16" ht="22.5" x14ac:dyDescent="0.25">
      <c r="A234" s="30" t="s">
        <v>748</v>
      </c>
      <c r="B234" s="30" t="s">
        <v>749</v>
      </c>
      <c r="C234" s="14">
        <v>8</v>
      </c>
      <c r="D234" s="14">
        <v>6</v>
      </c>
      <c r="E234" s="31">
        <v>0.33333333333333298</v>
      </c>
      <c r="F234" s="14">
        <v>1</v>
      </c>
      <c r="G234" s="14">
        <v>0</v>
      </c>
      <c r="H234" s="14">
        <v>2</v>
      </c>
      <c r="I234" s="14">
        <v>3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4</v>
      </c>
    </row>
    <row r="235" spans="1:16" ht="33.75" x14ac:dyDescent="0.25">
      <c r="A235" s="30" t="s">
        <v>750</v>
      </c>
      <c r="B235" s="30" t="s">
        <v>751</v>
      </c>
      <c r="C235" s="14">
        <v>8</v>
      </c>
      <c r="D235" s="14">
        <v>12</v>
      </c>
      <c r="E235" s="31">
        <v>-0.33333333333333298</v>
      </c>
      <c r="F235" s="14">
        <v>0</v>
      </c>
      <c r="G235" s="14">
        <v>0</v>
      </c>
      <c r="H235" s="14">
        <v>8</v>
      </c>
      <c r="I235" s="14">
        <v>16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6</v>
      </c>
    </row>
    <row r="236" spans="1:16" x14ac:dyDescent="0.25">
      <c r="A236" s="30" t="s">
        <v>752</v>
      </c>
      <c r="B236" s="30" t="s">
        <v>753</v>
      </c>
      <c r="C236" s="14">
        <v>5</v>
      </c>
      <c r="D236" s="14">
        <v>3</v>
      </c>
      <c r="E236" s="31">
        <v>0.66666666666666696</v>
      </c>
      <c r="F236" s="14">
        <v>0</v>
      </c>
      <c r="G236" s="14">
        <v>0</v>
      </c>
      <c r="H236" s="14">
        <v>1</v>
      </c>
      <c r="I236" s="14">
        <v>4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7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1418</v>
      </c>
      <c r="D238" s="14">
        <v>1117</v>
      </c>
      <c r="E238" s="31">
        <v>0.26947179946284699</v>
      </c>
      <c r="F238" s="14">
        <v>1041</v>
      </c>
      <c r="G238" s="14">
        <v>786</v>
      </c>
      <c r="H238" s="14">
        <v>652</v>
      </c>
      <c r="I238" s="14">
        <v>521</v>
      </c>
      <c r="J238" s="14">
        <v>0</v>
      </c>
      <c r="K238" s="14">
        <v>4</v>
      </c>
      <c r="L238" s="14">
        <v>0</v>
      </c>
      <c r="M238" s="14">
        <v>1</v>
      </c>
      <c r="N238" s="14">
        <v>0</v>
      </c>
      <c r="O238" s="14">
        <v>59</v>
      </c>
      <c r="P238" s="24">
        <v>978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1</v>
      </c>
      <c r="D241" s="14">
        <v>2</v>
      </c>
      <c r="E241" s="31">
        <v>-0.5</v>
      </c>
      <c r="F241" s="14">
        <v>1</v>
      </c>
      <c r="G241" s="14">
        <v>1</v>
      </c>
      <c r="H241" s="14">
        <v>1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1</v>
      </c>
      <c r="O241" s="14">
        <v>0</v>
      </c>
      <c r="P241" s="24">
        <v>2</v>
      </c>
    </row>
    <row r="242" spans="1:16" ht="45" x14ac:dyDescent="0.25">
      <c r="A242" s="30" t="s">
        <v>764</v>
      </c>
      <c r="B242" s="30" t="s">
        <v>765</v>
      </c>
      <c r="C242" s="14">
        <v>2</v>
      </c>
      <c r="D242" s="14">
        <v>6</v>
      </c>
      <c r="E242" s="31">
        <v>-0.66666666666666696</v>
      </c>
      <c r="F242" s="14">
        <v>0</v>
      </c>
      <c r="G242" s="14">
        <v>1</v>
      </c>
      <c r="H242" s="14">
        <v>1</v>
      </c>
      <c r="I242" s="14">
        <v>3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2</v>
      </c>
      <c r="D243" s="14">
        <v>1</v>
      </c>
      <c r="E243" s="31">
        <v>1</v>
      </c>
      <c r="F243" s="14">
        <v>0</v>
      </c>
      <c r="G243" s="14">
        <v>0</v>
      </c>
      <c r="H243" s="14">
        <v>1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90" t="s">
        <v>768</v>
      </c>
      <c r="B244" s="191"/>
      <c r="C244" s="27">
        <v>12</v>
      </c>
      <c r="D244" s="27">
        <v>15</v>
      </c>
      <c r="E244" s="28">
        <v>-0.2</v>
      </c>
      <c r="F244" s="27">
        <v>0</v>
      </c>
      <c r="G244" s="27">
        <v>0</v>
      </c>
      <c r="H244" s="27">
        <v>4</v>
      </c>
      <c r="I244" s="27">
        <v>20</v>
      </c>
      <c r="J244" s="27">
        <v>0</v>
      </c>
      <c r="K244" s="27">
        <v>0</v>
      </c>
      <c r="L244" s="27">
        <v>0</v>
      </c>
      <c r="M244" s="27">
        <v>0</v>
      </c>
      <c r="N244" s="27">
        <v>2</v>
      </c>
      <c r="O244" s="27">
        <v>6</v>
      </c>
      <c r="P244" s="29">
        <v>18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1</v>
      </c>
      <c r="E247" s="31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2</v>
      </c>
      <c r="D248" s="14">
        <v>1</v>
      </c>
      <c r="E248" s="31">
        <v>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6</v>
      </c>
      <c r="D249" s="14">
        <v>5</v>
      </c>
      <c r="E249" s="31">
        <v>0.2</v>
      </c>
      <c r="F249" s="14">
        <v>0</v>
      </c>
      <c r="G249" s="14">
        <v>0</v>
      </c>
      <c r="H249" s="14">
        <v>1</v>
      </c>
      <c r="I249" s="14">
        <v>3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4">
        <v>4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1</v>
      </c>
      <c r="E251" s="31">
        <v>-1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1</v>
      </c>
      <c r="I252" s="14">
        <v>9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5</v>
      </c>
    </row>
    <row r="253" spans="1:16" ht="22.5" x14ac:dyDescent="0.25">
      <c r="A253" s="30" t="s">
        <v>785</v>
      </c>
      <c r="B253" s="30" t="s">
        <v>786</v>
      </c>
      <c r="C253" s="14">
        <v>1</v>
      </c>
      <c r="D253" s="14">
        <v>3</v>
      </c>
      <c r="E253" s="31">
        <v>-0.66666666666666696</v>
      </c>
      <c r="F253" s="14">
        <v>0</v>
      </c>
      <c r="G253" s="14">
        <v>0</v>
      </c>
      <c r="H253" s="14">
        <v>0</v>
      </c>
      <c r="I253" s="14">
        <v>6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6</v>
      </c>
      <c r="P253" s="24">
        <v>8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1</v>
      </c>
      <c r="E254" s="31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1</v>
      </c>
      <c r="D255" s="14">
        <v>1</v>
      </c>
      <c r="E255" s="31">
        <v>0</v>
      </c>
      <c r="F255" s="14">
        <v>0</v>
      </c>
      <c r="G255" s="14">
        <v>0</v>
      </c>
      <c r="H255" s="14">
        <v>2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1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1</v>
      </c>
      <c r="E256" s="31">
        <v>-1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1</v>
      </c>
      <c r="E258" s="31">
        <v>-1</v>
      </c>
      <c r="F258" s="14">
        <v>0</v>
      </c>
      <c r="G258" s="14">
        <v>0</v>
      </c>
      <c r="H258" s="14">
        <v>0</v>
      </c>
      <c r="I258" s="14">
        <v>1</v>
      </c>
      <c r="J258" s="14">
        <v>0</v>
      </c>
      <c r="K258" s="14">
        <v>0</v>
      </c>
      <c r="L258" s="14">
        <v>0</v>
      </c>
      <c r="M258" s="14">
        <v>0</v>
      </c>
      <c r="N258" s="14">
        <v>1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1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1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1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90" t="s">
        <v>821</v>
      </c>
      <c r="B271" s="191"/>
      <c r="C271" s="27">
        <v>434</v>
      </c>
      <c r="D271" s="27">
        <v>453</v>
      </c>
      <c r="E271" s="28">
        <v>-4.1942604856512099E-2</v>
      </c>
      <c r="F271" s="27">
        <v>632</v>
      </c>
      <c r="G271" s="27">
        <v>521</v>
      </c>
      <c r="H271" s="27">
        <v>384</v>
      </c>
      <c r="I271" s="27">
        <v>497</v>
      </c>
      <c r="J271" s="27">
        <v>1</v>
      </c>
      <c r="K271" s="27">
        <v>8</v>
      </c>
      <c r="L271" s="27">
        <v>0</v>
      </c>
      <c r="M271" s="27">
        <v>5</v>
      </c>
      <c r="N271" s="27">
        <v>2</v>
      </c>
      <c r="O271" s="27">
        <v>6</v>
      </c>
      <c r="P271" s="29">
        <v>889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274</v>
      </c>
      <c r="D273" s="14">
        <v>227</v>
      </c>
      <c r="E273" s="31">
        <v>0.20704845814978001</v>
      </c>
      <c r="F273" s="14">
        <v>269</v>
      </c>
      <c r="G273" s="14">
        <v>215</v>
      </c>
      <c r="H273" s="14">
        <v>276</v>
      </c>
      <c r="I273" s="14">
        <v>257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1</v>
      </c>
      <c r="P273" s="24">
        <v>343</v>
      </c>
    </row>
    <row r="274" spans="1:16" ht="33.75" x14ac:dyDescent="0.25">
      <c r="A274" s="30" t="s">
        <v>826</v>
      </c>
      <c r="B274" s="30" t="s">
        <v>827</v>
      </c>
      <c r="C274" s="14">
        <v>119</v>
      </c>
      <c r="D274" s="14">
        <v>170</v>
      </c>
      <c r="E274" s="31">
        <v>-0.3</v>
      </c>
      <c r="F274" s="14">
        <v>355</v>
      </c>
      <c r="G274" s="14">
        <v>298</v>
      </c>
      <c r="H274" s="14">
        <v>88</v>
      </c>
      <c r="I274" s="14">
        <v>168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4">
        <v>493</v>
      </c>
    </row>
    <row r="275" spans="1:16" ht="22.5" x14ac:dyDescent="0.25">
      <c r="A275" s="30" t="s">
        <v>828</v>
      </c>
      <c r="B275" s="30" t="s">
        <v>829</v>
      </c>
      <c r="C275" s="14">
        <v>1</v>
      </c>
      <c r="D275" s="14">
        <v>2</v>
      </c>
      <c r="E275" s="31">
        <v>-0.5</v>
      </c>
      <c r="F275" s="14">
        <v>1</v>
      </c>
      <c r="G275" s="14">
        <v>4</v>
      </c>
      <c r="H275" s="14">
        <v>0</v>
      </c>
      <c r="I275" s="14">
        <v>3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16</v>
      </c>
    </row>
    <row r="276" spans="1:16" x14ac:dyDescent="0.25">
      <c r="A276" s="30" t="s">
        <v>830</v>
      </c>
      <c r="B276" s="30" t="s">
        <v>831</v>
      </c>
      <c r="C276" s="14">
        <v>6</v>
      </c>
      <c r="D276" s="14">
        <v>11</v>
      </c>
      <c r="E276" s="31">
        <v>-0.45454545454545398</v>
      </c>
      <c r="F276" s="14">
        <v>2</v>
      </c>
      <c r="G276" s="14">
        <v>0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0</v>
      </c>
      <c r="P276" s="24">
        <v>2</v>
      </c>
    </row>
    <row r="277" spans="1:16" ht="22.5" x14ac:dyDescent="0.25">
      <c r="A277" s="30" t="s">
        <v>832</v>
      </c>
      <c r="B277" s="30" t="s">
        <v>833</v>
      </c>
      <c r="C277" s="14">
        <v>9</v>
      </c>
      <c r="D277" s="14">
        <v>11</v>
      </c>
      <c r="E277" s="31">
        <v>-0.18181818181818199</v>
      </c>
      <c r="F277" s="14">
        <v>0</v>
      </c>
      <c r="G277" s="14">
        <v>0</v>
      </c>
      <c r="H277" s="14">
        <v>8</v>
      </c>
      <c r="I277" s="14">
        <v>16</v>
      </c>
      <c r="J277" s="14">
        <v>1</v>
      </c>
      <c r="K277" s="14">
        <v>2</v>
      </c>
      <c r="L277" s="14">
        <v>0</v>
      </c>
      <c r="M277" s="14">
        <v>1</v>
      </c>
      <c r="N277" s="14">
        <v>0</v>
      </c>
      <c r="O277" s="14">
        <v>0</v>
      </c>
      <c r="P277" s="24">
        <v>8</v>
      </c>
    </row>
    <row r="278" spans="1:16" ht="22.5" x14ac:dyDescent="0.25">
      <c r="A278" s="30" t="s">
        <v>834</v>
      </c>
      <c r="B278" s="30" t="s">
        <v>835</v>
      </c>
      <c r="C278" s="14">
        <v>8</v>
      </c>
      <c r="D278" s="14">
        <v>15</v>
      </c>
      <c r="E278" s="31">
        <v>-0.46666666666666701</v>
      </c>
      <c r="F278" s="14">
        <v>2</v>
      </c>
      <c r="G278" s="14">
        <v>2</v>
      </c>
      <c r="H278" s="14">
        <v>8</v>
      </c>
      <c r="I278" s="14">
        <v>17</v>
      </c>
      <c r="J278" s="14">
        <v>0</v>
      </c>
      <c r="K278" s="14">
        <v>1</v>
      </c>
      <c r="L278" s="14">
        <v>0</v>
      </c>
      <c r="M278" s="14">
        <v>3</v>
      </c>
      <c r="N278" s="14">
        <v>0</v>
      </c>
      <c r="O278" s="14">
        <v>1</v>
      </c>
      <c r="P278" s="24">
        <v>19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1</v>
      </c>
      <c r="L279" s="14">
        <v>0</v>
      </c>
      <c r="M279" s="14">
        <v>1</v>
      </c>
      <c r="N279" s="14">
        <v>0</v>
      </c>
      <c r="O279" s="14">
        <v>0</v>
      </c>
      <c r="P279" s="24">
        <v>1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1</v>
      </c>
      <c r="E280" s="31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1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1</v>
      </c>
      <c r="D288" s="14">
        <v>1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2</v>
      </c>
      <c r="D289" s="14">
        <v>2</v>
      </c>
      <c r="E289" s="31">
        <v>0</v>
      </c>
      <c r="F289" s="14">
        <v>1</v>
      </c>
      <c r="G289" s="14">
        <v>1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3</v>
      </c>
      <c r="D291" s="14">
        <v>2</v>
      </c>
      <c r="E291" s="31">
        <v>0.5</v>
      </c>
      <c r="F291" s="14">
        <v>0</v>
      </c>
      <c r="G291" s="14">
        <v>0</v>
      </c>
      <c r="H291" s="14">
        <v>1</v>
      </c>
      <c r="I291" s="14">
        <v>19</v>
      </c>
      <c r="J291" s="14">
        <v>0</v>
      </c>
      <c r="K291" s="14">
        <v>1</v>
      </c>
      <c r="L291" s="14">
        <v>0</v>
      </c>
      <c r="M291" s="14">
        <v>0</v>
      </c>
      <c r="N291" s="14">
        <v>0</v>
      </c>
      <c r="O291" s="14">
        <v>0</v>
      </c>
      <c r="P291" s="24">
        <v>4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1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4</v>
      </c>
      <c r="D294" s="14">
        <v>6</v>
      </c>
      <c r="E294" s="31">
        <v>-0.33333333333333298</v>
      </c>
      <c r="F294" s="14">
        <v>0</v>
      </c>
      <c r="G294" s="14">
        <v>1</v>
      </c>
      <c r="H294" s="14">
        <v>1</v>
      </c>
      <c r="I294" s="14">
        <v>14</v>
      </c>
      <c r="J294" s="14">
        <v>0</v>
      </c>
      <c r="K294" s="14">
        <v>2</v>
      </c>
      <c r="L294" s="14">
        <v>0</v>
      </c>
      <c r="M294" s="14">
        <v>0</v>
      </c>
      <c r="N294" s="14">
        <v>0</v>
      </c>
      <c r="O294" s="14">
        <v>4</v>
      </c>
      <c r="P294" s="24">
        <v>3</v>
      </c>
    </row>
    <row r="295" spans="1:16" ht="22.5" x14ac:dyDescent="0.25">
      <c r="A295" s="30" t="s">
        <v>868</v>
      </c>
      <c r="B295" s="30" t="s">
        <v>869</v>
      </c>
      <c r="C295" s="14">
        <v>5</v>
      </c>
      <c r="D295" s="14">
        <v>3</v>
      </c>
      <c r="E295" s="31">
        <v>0.66666666666666696</v>
      </c>
      <c r="F295" s="14">
        <v>1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1</v>
      </c>
      <c r="E296" s="31">
        <v>-1</v>
      </c>
      <c r="F296" s="14">
        <v>1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2</v>
      </c>
      <c r="D299" s="14">
        <v>1</v>
      </c>
      <c r="E299" s="31">
        <v>1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90" t="s">
        <v>880</v>
      </c>
      <c r="B301" s="191"/>
      <c r="C301" s="27">
        <v>1</v>
      </c>
      <c r="D301" s="27">
        <v>0</v>
      </c>
      <c r="E301" s="28">
        <v>0</v>
      </c>
      <c r="F301" s="27">
        <v>0</v>
      </c>
      <c r="G301" s="27">
        <v>0</v>
      </c>
      <c r="H301" s="27">
        <v>1</v>
      </c>
      <c r="I301" s="27">
        <v>1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1</v>
      </c>
      <c r="D304" s="14">
        <v>0</v>
      </c>
      <c r="E304" s="31">
        <v>0</v>
      </c>
      <c r="F304" s="14">
        <v>0</v>
      </c>
      <c r="G304" s="14">
        <v>0</v>
      </c>
      <c r="H304" s="14">
        <v>1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25">
      <c r="A305" s="190" t="s">
        <v>887</v>
      </c>
      <c r="B305" s="191"/>
      <c r="C305" s="27">
        <v>4</v>
      </c>
      <c r="D305" s="27">
        <v>0</v>
      </c>
      <c r="E305" s="28">
        <v>0</v>
      </c>
      <c r="F305" s="27">
        <v>0</v>
      </c>
      <c r="G305" s="27">
        <v>1</v>
      </c>
      <c r="H305" s="27">
        <v>0</v>
      </c>
      <c r="I305" s="27">
        <v>2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2</v>
      </c>
    </row>
    <row r="306" spans="1:16" x14ac:dyDescent="0.25">
      <c r="A306" s="30" t="s">
        <v>888</v>
      </c>
      <c r="B306" s="30" t="s">
        <v>889</v>
      </c>
      <c r="C306" s="14">
        <v>1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2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3</v>
      </c>
      <c r="D308" s="14">
        <v>0</v>
      </c>
      <c r="E308" s="31">
        <v>0</v>
      </c>
      <c r="F308" s="14">
        <v>0</v>
      </c>
      <c r="G308" s="14">
        <v>1</v>
      </c>
      <c r="H308" s="14">
        <v>0</v>
      </c>
      <c r="I308" s="14">
        <v>2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90" t="s">
        <v>900</v>
      </c>
      <c r="B312" s="191"/>
      <c r="C312" s="27">
        <v>3</v>
      </c>
      <c r="D312" s="27">
        <v>15</v>
      </c>
      <c r="E312" s="28">
        <v>-0.8</v>
      </c>
      <c r="F312" s="27">
        <v>0</v>
      </c>
      <c r="G312" s="27">
        <v>0</v>
      </c>
      <c r="H312" s="27">
        <v>7</v>
      </c>
      <c r="I312" s="27">
        <v>6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3</v>
      </c>
    </row>
    <row r="313" spans="1:16" x14ac:dyDescent="0.25">
      <c r="A313" s="30" t="s">
        <v>901</v>
      </c>
      <c r="B313" s="30" t="s">
        <v>902</v>
      </c>
      <c r="C313" s="14">
        <v>2</v>
      </c>
      <c r="D313" s="14">
        <v>13</v>
      </c>
      <c r="E313" s="31">
        <v>-0.84615384615384603</v>
      </c>
      <c r="F313" s="14">
        <v>0</v>
      </c>
      <c r="G313" s="14">
        <v>0</v>
      </c>
      <c r="H313" s="14">
        <v>6</v>
      </c>
      <c r="I313" s="14">
        <v>5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2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1</v>
      </c>
      <c r="D315" s="14">
        <v>2</v>
      </c>
      <c r="E315" s="31">
        <v>-0.5</v>
      </c>
      <c r="F315" s="14">
        <v>0</v>
      </c>
      <c r="G315" s="14">
        <v>0</v>
      </c>
      <c r="H315" s="14">
        <v>1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1</v>
      </c>
    </row>
    <row r="318" spans="1:16" x14ac:dyDescent="0.25">
      <c r="A318" s="190" t="s">
        <v>911</v>
      </c>
      <c r="B318" s="191"/>
      <c r="C318" s="27">
        <v>1</v>
      </c>
      <c r="D318" s="27">
        <v>2</v>
      </c>
      <c r="E318" s="28">
        <v>-0.5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912</v>
      </c>
      <c r="B319" s="30" t="s">
        <v>913</v>
      </c>
      <c r="C319" s="14">
        <v>1</v>
      </c>
      <c r="D319" s="14">
        <v>2</v>
      </c>
      <c r="E319" s="31">
        <v>-0.5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90" t="s">
        <v>914</v>
      </c>
      <c r="B320" s="191"/>
      <c r="C320" s="27">
        <v>1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1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90" t="s">
        <v>919</v>
      </c>
      <c r="B323" s="191"/>
      <c r="C323" s="27">
        <v>11483</v>
      </c>
      <c r="D323" s="27">
        <v>11213</v>
      </c>
      <c r="E323" s="28">
        <v>2.4079193792918899E-2</v>
      </c>
      <c r="F323" s="27">
        <v>182</v>
      </c>
      <c r="G323" s="27">
        <v>0</v>
      </c>
      <c r="H323" s="27">
        <v>307</v>
      </c>
      <c r="I323" s="27">
        <v>0</v>
      </c>
      <c r="J323" s="27">
        <v>2</v>
      </c>
      <c r="K323" s="27">
        <v>0</v>
      </c>
      <c r="L323" s="27">
        <v>1</v>
      </c>
      <c r="M323" s="27">
        <v>0</v>
      </c>
      <c r="N323" s="27">
        <v>89</v>
      </c>
      <c r="O323" s="27">
        <v>25</v>
      </c>
      <c r="P323" s="29">
        <v>10</v>
      </c>
    </row>
    <row r="324" spans="1:16" x14ac:dyDescent="0.25">
      <c r="A324" s="30" t="s">
        <v>920</v>
      </c>
      <c r="B324" s="30" t="s">
        <v>921</v>
      </c>
      <c r="C324" s="14">
        <v>11483</v>
      </c>
      <c r="D324" s="14">
        <v>11213</v>
      </c>
      <c r="E324" s="31">
        <v>2.4079193792918899E-2</v>
      </c>
      <c r="F324" s="14">
        <v>182</v>
      </c>
      <c r="G324" s="14">
        <v>0</v>
      </c>
      <c r="H324" s="14">
        <v>307</v>
      </c>
      <c r="I324" s="14">
        <v>0</v>
      </c>
      <c r="J324" s="14">
        <v>2</v>
      </c>
      <c r="K324" s="14">
        <v>0</v>
      </c>
      <c r="L324" s="14">
        <v>1</v>
      </c>
      <c r="M324" s="14">
        <v>0</v>
      </c>
      <c r="N324" s="14">
        <v>89</v>
      </c>
      <c r="O324" s="14">
        <v>25</v>
      </c>
      <c r="P324" s="24">
        <v>10</v>
      </c>
    </row>
    <row r="325" spans="1:16" x14ac:dyDescent="0.25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2" t="s">
        <v>951</v>
      </c>
      <c r="B341" s="193"/>
      <c r="C341" s="32">
        <v>45086</v>
      </c>
      <c r="D341" s="32">
        <v>41649</v>
      </c>
      <c r="E341" s="33">
        <v>8.2522989747653E-2</v>
      </c>
      <c r="F341" s="32">
        <v>11441</v>
      </c>
      <c r="G341" s="32">
        <v>8435</v>
      </c>
      <c r="H341" s="32">
        <v>9886</v>
      </c>
      <c r="I341" s="32">
        <v>8575</v>
      </c>
      <c r="J341" s="32">
        <v>159</v>
      </c>
      <c r="K341" s="32">
        <v>210</v>
      </c>
      <c r="L341" s="32">
        <v>18</v>
      </c>
      <c r="M341" s="32">
        <v>38</v>
      </c>
      <c r="N341" s="32">
        <v>463</v>
      </c>
      <c r="O341" s="32">
        <v>628</v>
      </c>
      <c r="P341" s="32">
        <v>14965</v>
      </c>
    </row>
  </sheetData>
  <sheetProtection algorithmName="SHA-512" hashValue="10J5dZEo6TKs/Rmx7YUDiutsxxX+uYKOF6v2OwgqTYBuSPmtII4kMY/DXFK0KF4q6XdIdVHSKE9K2fgVhS4zaA==" saltValue="7r+3ejyoqI1lJyTa9So/C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83" t="s">
        <v>954</v>
      </c>
      <c r="B5" s="13" t="s">
        <v>955</v>
      </c>
      <c r="C5" s="24">
        <v>9</v>
      </c>
    </row>
    <row r="6" spans="1:3" x14ac:dyDescent="0.25">
      <c r="A6" s="185"/>
      <c r="B6" s="13" t="s">
        <v>329</v>
      </c>
      <c r="C6" s="24">
        <v>110</v>
      </c>
    </row>
    <row r="7" spans="1:3" x14ac:dyDescent="0.25">
      <c r="A7" s="185"/>
      <c r="B7" s="13" t="s">
        <v>956</v>
      </c>
      <c r="C7" s="24">
        <v>58</v>
      </c>
    </row>
    <row r="8" spans="1:3" x14ac:dyDescent="0.25">
      <c r="A8" s="185"/>
      <c r="B8" s="13" t="s">
        <v>957</v>
      </c>
      <c r="C8" s="24">
        <v>71</v>
      </c>
    </row>
    <row r="9" spans="1:3" x14ac:dyDescent="0.25">
      <c r="A9" s="185"/>
      <c r="B9" s="13" t="s">
        <v>958</v>
      </c>
      <c r="C9" s="24">
        <v>141</v>
      </c>
    </row>
    <row r="10" spans="1:3" x14ac:dyDescent="0.25">
      <c r="A10" s="185"/>
      <c r="B10" s="13" t="s">
        <v>959</v>
      </c>
      <c r="C10" s="24">
        <v>103</v>
      </c>
    </row>
    <row r="11" spans="1:3" x14ac:dyDescent="0.25">
      <c r="A11" s="185"/>
      <c r="B11" s="13" t="s">
        <v>960</v>
      </c>
      <c r="C11" s="24">
        <v>95</v>
      </c>
    </row>
    <row r="12" spans="1:3" x14ac:dyDescent="0.25">
      <c r="A12" s="185"/>
      <c r="B12" s="13" t="s">
        <v>513</v>
      </c>
      <c r="C12" s="24">
        <v>42</v>
      </c>
    </row>
    <row r="13" spans="1:3" x14ac:dyDescent="0.25">
      <c r="A13" s="185"/>
      <c r="B13" s="13" t="s">
        <v>961</v>
      </c>
      <c r="C13" s="24">
        <v>50</v>
      </c>
    </row>
    <row r="14" spans="1:3" x14ac:dyDescent="0.25">
      <c r="A14" s="185"/>
      <c r="B14" s="13" t="s">
        <v>962</v>
      </c>
      <c r="C14" s="24">
        <v>12</v>
      </c>
    </row>
    <row r="15" spans="1:3" x14ac:dyDescent="0.25">
      <c r="A15" s="185"/>
      <c r="B15" s="13" t="s">
        <v>646</v>
      </c>
      <c r="C15" s="24">
        <v>10</v>
      </c>
    </row>
    <row r="16" spans="1:3" x14ac:dyDescent="0.25">
      <c r="A16" s="185"/>
      <c r="B16" s="13" t="s">
        <v>963</v>
      </c>
      <c r="C16" s="24">
        <v>72</v>
      </c>
    </row>
    <row r="17" spans="1:3" x14ac:dyDescent="0.25">
      <c r="A17" s="185"/>
      <c r="B17" s="13" t="s">
        <v>964</v>
      </c>
      <c r="C17" s="24">
        <v>195</v>
      </c>
    </row>
    <row r="18" spans="1:3" x14ac:dyDescent="0.25">
      <c r="A18" s="185"/>
      <c r="B18" s="13" t="s">
        <v>965</v>
      </c>
      <c r="C18" s="24">
        <v>39</v>
      </c>
    </row>
    <row r="19" spans="1:3" x14ac:dyDescent="0.25">
      <c r="A19" s="184"/>
      <c r="B19" s="13" t="s">
        <v>106</v>
      </c>
      <c r="C19" s="24">
        <v>425</v>
      </c>
    </row>
    <row r="20" spans="1:3" x14ac:dyDescent="0.25">
      <c r="A20" s="183" t="s">
        <v>966</v>
      </c>
      <c r="B20" s="13" t="s">
        <v>967</v>
      </c>
      <c r="C20" s="24">
        <v>58</v>
      </c>
    </row>
    <row r="21" spans="1:3" x14ac:dyDescent="0.25">
      <c r="A21" s="184"/>
      <c r="B21" s="13" t="s">
        <v>968</v>
      </c>
      <c r="C21" s="24">
        <v>1</v>
      </c>
    </row>
    <row r="22" spans="1:3" x14ac:dyDescent="0.25">
      <c r="A22" s="183" t="s">
        <v>969</v>
      </c>
      <c r="B22" s="13" t="s">
        <v>970</v>
      </c>
      <c r="C22" s="24">
        <v>571</v>
      </c>
    </row>
    <row r="23" spans="1:3" x14ac:dyDescent="0.25">
      <c r="A23" s="185"/>
      <c r="B23" s="13" t="s">
        <v>971</v>
      </c>
      <c r="C23" s="24">
        <v>645</v>
      </c>
    </row>
    <row r="24" spans="1:3" x14ac:dyDescent="0.25">
      <c r="A24" s="184"/>
      <c r="B24" s="13" t="s">
        <v>972</v>
      </c>
      <c r="C24" s="24">
        <v>0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4">
        <v>984</v>
      </c>
    </row>
    <row r="29" spans="1:3" x14ac:dyDescent="0.25">
      <c r="A29" s="183" t="s">
        <v>975</v>
      </c>
      <c r="B29" s="13" t="s">
        <v>976</v>
      </c>
      <c r="C29" s="24">
        <v>20</v>
      </c>
    </row>
    <row r="30" spans="1:3" x14ac:dyDescent="0.25">
      <c r="A30" s="185"/>
      <c r="B30" s="13" t="s">
        <v>977</v>
      </c>
      <c r="C30" s="24">
        <v>198</v>
      </c>
    </row>
    <row r="31" spans="1:3" x14ac:dyDescent="0.25">
      <c r="A31" s="185"/>
      <c r="B31" s="13" t="s">
        <v>978</v>
      </c>
      <c r="C31" s="24">
        <v>2</v>
      </c>
    </row>
    <row r="32" spans="1:3" x14ac:dyDescent="0.25">
      <c r="A32" s="184"/>
      <c r="B32" s="13" t="s">
        <v>979</v>
      </c>
      <c r="C32" s="24">
        <v>10</v>
      </c>
    </row>
    <row r="33" spans="1:3" x14ac:dyDescent="0.25">
      <c r="A33" s="12" t="s">
        <v>980</v>
      </c>
      <c r="B33" s="17"/>
      <c r="C33" s="24">
        <v>1</v>
      </c>
    </row>
    <row r="34" spans="1:3" x14ac:dyDescent="0.25">
      <c r="A34" s="12" t="s">
        <v>981</v>
      </c>
      <c r="B34" s="17"/>
      <c r="C34" s="24">
        <v>479</v>
      </c>
    </row>
    <row r="35" spans="1:3" x14ac:dyDescent="0.25">
      <c r="A35" s="12" t="s">
        <v>982</v>
      </c>
      <c r="B35" s="17"/>
      <c r="C35" s="24">
        <v>106</v>
      </c>
    </row>
    <row r="36" spans="1:3" x14ac:dyDescent="0.25">
      <c r="A36" s="12" t="s">
        <v>983</v>
      </c>
      <c r="B36" s="17"/>
      <c r="C36" s="24">
        <v>1</v>
      </c>
    </row>
    <row r="37" spans="1:3" x14ac:dyDescent="0.25">
      <c r="A37" s="12" t="s">
        <v>984</v>
      </c>
      <c r="B37" s="17"/>
      <c r="C37" s="24">
        <v>7</v>
      </c>
    </row>
    <row r="38" spans="1:3" x14ac:dyDescent="0.25">
      <c r="A38" s="12" t="s">
        <v>985</v>
      </c>
      <c r="B38" s="17"/>
      <c r="C38" s="24">
        <v>33</v>
      </c>
    </row>
    <row r="39" spans="1:3" x14ac:dyDescent="0.25">
      <c r="A39" s="12" t="s">
        <v>972</v>
      </c>
      <c r="B39" s="17"/>
      <c r="C39" s="24">
        <v>309</v>
      </c>
    </row>
    <row r="40" spans="1:3" x14ac:dyDescent="0.25">
      <c r="A40" s="183" t="s">
        <v>986</v>
      </c>
      <c r="B40" s="13" t="s">
        <v>987</v>
      </c>
      <c r="C40" s="24">
        <v>48</v>
      </c>
    </row>
    <row r="41" spans="1:3" x14ac:dyDescent="0.25">
      <c r="A41" s="185"/>
      <c r="B41" s="13" t="s">
        <v>988</v>
      </c>
      <c r="C41" s="24">
        <v>9</v>
      </c>
    </row>
    <row r="42" spans="1:3" x14ac:dyDescent="0.25">
      <c r="A42" s="185"/>
      <c r="B42" s="13" t="s">
        <v>989</v>
      </c>
      <c r="C42" s="24">
        <v>31</v>
      </c>
    </row>
    <row r="43" spans="1:3" x14ac:dyDescent="0.25">
      <c r="A43" s="185"/>
      <c r="B43" s="13" t="s">
        <v>990</v>
      </c>
      <c r="C43" s="24">
        <v>0</v>
      </c>
    </row>
    <row r="44" spans="1:3" x14ac:dyDescent="0.25">
      <c r="A44" s="184"/>
      <c r="B44" s="13" t="s">
        <v>991</v>
      </c>
      <c r="C44" s="24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90</v>
      </c>
    </row>
    <row r="49" spans="1:3" x14ac:dyDescent="0.25">
      <c r="A49" s="183" t="s">
        <v>76</v>
      </c>
      <c r="B49" s="13" t="s">
        <v>993</v>
      </c>
      <c r="C49" s="24">
        <v>145</v>
      </c>
    </row>
    <row r="50" spans="1:3" x14ac:dyDescent="0.25">
      <c r="A50" s="184"/>
      <c r="B50" s="13" t="s">
        <v>994</v>
      </c>
      <c r="C50" s="24">
        <v>607</v>
      </c>
    </row>
    <row r="51" spans="1:3" x14ac:dyDescent="0.25">
      <c r="A51" s="183" t="s">
        <v>995</v>
      </c>
      <c r="B51" s="13" t="s">
        <v>996</v>
      </c>
      <c r="C51" s="24">
        <v>0</v>
      </c>
    </row>
    <row r="52" spans="1:3" x14ac:dyDescent="0.25">
      <c r="A52" s="184"/>
      <c r="B52" s="13" t="s">
        <v>997</v>
      </c>
      <c r="C52" s="24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83" t="s">
        <v>240</v>
      </c>
      <c r="B56" s="13" t="s">
        <v>15</v>
      </c>
      <c r="C56" s="24">
        <v>1951</v>
      </c>
    </row>
    <row r="57" spans="1:3" x14ac:dyDescent="0.25">
      <c r="A57" s="185"/>
      <c r="B57" s="13" t="s">
        <v>999</v>
      </c>
      <c r="C57" s="24">
        <v>451</v>
      </c>
    </row>
    <row r="58" spans="1:3" x14ac:dyDescent="0.25">
      <c r="A58" s="185"/>
      <c r="B58" s="13" t="s">
        <v>1000</v>
      </c>
      <c r="C58" s="24">
        <v>229</v>
      </c>
    </row>
    <row r="59" spans="1:3" x14ac:dyDescent="0.25">
      <c r="A59" s="185"/>
      <c r="B59" s="13" t="s">
        <v>1001</v>
      </c>
      <c r="C59" s="24">
        <v>1080</v>
      </c>
    </row>
    <row r="60" spans="1:3" x14ac:dyDescent="0.25">
      <c r="A60" s="184"/>
      <c r="B60" s="13" t="s">
        <v>1002</v>
      </c>
      <c r="C60" s="24">
        <v>191</v>
      </c>
    </row>
    <row r="61" spans="1:3" x14ac:dyDescent="0.25">
      <c r="A61" s="183" t="s">
        <v>1003</v>
      </c>
      <c r="B61" s="13" t="s">
        <v>1004</v>
      </c>
      <c r="C61" s="24">
        <v>1355</v>
      </c>
    </row>
    <row r="62" spans="1:3" x14ac:dyDescent="0.25">
      <c r="A62" s="185"/>
      <c r="B62" s="13" t="s">
        <v>1005</v>
      </c>
      <c r="C62" s="24">
        <v>130</v>
      </c>
    </row>
    <row r="63" spans="1:3" x14ac:dyDescent="0.25">
      <c r="A63" s="185"/>
      <c r="B63" s="13" t="s">
        <v>1006</v>
      </c>
      <c r="C63" s="24">
        <v>147</v>
      </c>
    </row>
    <row r="64" spans="1:3" x14ac:dyDescent="0.25">
      <c r="A64" s="185"/>
      <c r="B64" s="13" t="s">
        <v>1007</v>
      </c>
      <c r="C64" s="24">
        <v>569</v>
      </c>
    </row>
    <row r="65" spans="1:3" x14ac:dyDescent="0.25">
      <c r="A65" s="184"/>
      <c r="B65" s="13" t="s">
        <v>1002</v>
      </c>
      <c r="C65" s="24">
        <v>509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288</v>
      </c>
    </row>
    <row r="70" spans="1:3" ht="22.5" x14ac:dyDescent="0.25">
      <c r="A70" s="12" t="s">
        <v>1010</v>
      </c>
      <c r="B70" s="17"/>
      <c r="C70" s="24">
        <v>367</v>
      </c>
    </row>
    <row r="71" spans="1:3" ht="22.5" x14ac:dyDescent="0.25">
      <c r="A71" s="12" t="s">
        <v>1011</v>
      </c>
      <c r="B71" s="17"/>
      <c r="C71" s="24">
        <v>949</v>
      </c>
    </row>
    <row r="72" spans="1:3" x14ac:dyDescent="0.25">
      <c r="A72" s="183" t="s">
        <v>1012</v>
      </c>
      <c r="B72" s="13" t="s">
        <v>1013</v>
      </c>
      <c r="C72" s="24">
        <v>0</v>
      </c>
    </row>
    <row r="73" spans="1:3" x14ac:dyDescent="0.25">
      <c r="A73" s="184"/>
      <c r="B73" s="13" t="s">
        <v>1014</v>
      </c>
      <c r="C73" s="24">
        <v>57</v>
      </c>
    </row>
    <row r="74" spans="1:3" x14ac:dyDescent="0.25">
      <c r="A74" s="12" t="s">
        <v>1015</v>
      </c>
      <c r="B74" s="17"/>
      <c r="C74" s="24">
        <v>2</v>
      </c>
    </row>
    <row r="75" spans="1:3" x14ac:dyDescent="0.25">
      <c r="A75" s="12" t="s">
        <v>1016</v>
      </c>
      <c r="B75" s="17"/>
      <c r="C75" s="24">
        <v>123</v>
      </c>
    </row>
    <row r="76" spans="1:3" ht="22.5" x14ac:dyDescent="0.25">
      <c r="A76" s="12" t="s">
        <v>1017</v>
      </c>
      <c r="B76" s="17"/>
      <c r="C76" s="24">
        <v>17</v>
      </c>
    </row>
    <row r="77" spans="1:3" x14ac:dyDescent="0.25">
      <c r="A77" s="12" t="s">
        <v>1018</v>
      </c>
      <c r="B77" s="17"/>
      <c r="C77" s="24">
        <v>45</v>
      </c>
    </row>
    <row r="78" spans="1:3" x14ac:dyDescent="0.25">
      <c r="A78" s="12" t="s">
        <v>1019</v>
      </c>
      <c r="B78" s="17"/>
      <c r="C78" s="24">
        <v>1</v>
      </c>
    </row>
    <row r="79" spans="1:3" x14ac:dyDescent="0.25">
      <c r="A79" s="12" t="s">
        <v>1020</v>
      </c>
      <c r="B79" s="17"/>
      <c r="C79" s="24">
        <v>1</v>
      </c>
    </row>
  </sheetData>
  <sheetProtection algorithmName="SHA-512" hashValue="HQQEz519ljF9BLoFRZezIoO+VOHz56Ygx5TGeg6QbTp8kGDmx9ZceHU/JPocKTPSPygnknysWVR1pQLpRFNSdw==" saltValue="XKPaS8vd49aB0roaulSjS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6" t="s">
        <v>1023</v>
      </c>
      <c r="B5" s="39" t="s">
        <v>1024</v>
      </c>
      <c r="C5" s="40">
        <v>138</v>
      </c>
    </row>
    <row r="6" spans="1:3" x14ac:dyDescent="0.25">
      <c r="A6" s="197"/>
      <c r="B6" s="39" t="s">
        <v>299</v>
      </c>
      <c r="C6" s="40">
        <v>764</v>
      </c>
    </row>
    <row r="7" spans="1:3" x14ac:dyDescent="0.25">
      <c r="A7" s="197"/>
      <c r="B7" s="39" t="s">
        <v>1025</v>
      </c>
      <c r="C7" s="40">
        <v>164</v>
      </c>
    </row>
    <row r="8" spans="1:3" x14ac:dyDescent="0.25">
      <c r="A8" s="197"/>
      <c r="B8" s="39" t="s">
        <v>1026</v>
      </c>
      <c r="C8" s="40">
        <v>1</v>
      </c>
    </row>
    <row r="9" spans="1:3" x14ac:dyDescent="0.25">
      <c r="A9" s="197"/>
      <c r="B9" s="39" t="s">
        <v>1027</v>
      </c>
      <c r="C9" s="40">
        <v>4</v>
      </c>
    </row>
    <row r="10" spans="1:3" x14ac:dyDescent="0.25">
      <c r="A10" s="197"/>
      <c r="B10" s="39" t="s">
        <v>1028</v>
      </c>
      <c r="C10" s="23"/>
    </row>
    <row r="11" spans="1:3" x14ac:dyDescent="0.25">
      <c r="A11" s="198"/>
      <c r="B11" s="39" t="s">
        <v>1029</v>
      </c>
      <c r="C11" s="40">
        <v>1</v>
      </c>
    </row>
    <row r="12" spans="1:3" x14ac:dyDescent="0.25">
      <c r="A12" s="196" t="s">
        <v>1030</v>
      </c>
      <c r="B12" s="39" t="s">
        <v>60</v>
      </c>
      <c r="C12" s="40">
        <v>614</v>
      </c>
    </row>
    <row r="13" spans="1:3" x14ac:dyDescent="0.25">
      <c r="A13" s="197"/>
      <c r="B13" s="39" t="s">
        <v>1031</v>
      </c>
      <c r="C13" s="40">
        <v>197</v>
      </c>
    </row>
    <row r="14" spans="1:3" x14ac:dyDescent="0.25">
      <c r="A14" s="197"/>
      <c r="B14" s="39" t="s">
        <v>1032</v>
      </c>
      <c r="C14" s="40">
        <v>68</v>
      </c>
    </row>
    <row r="15" spans="1:3" x14ac:dyDescent="0.25">
      <c r="A15" s="198"/>
      <c r="B15" s="39" t="s">
        <v>1033</v>
      </c>
      <c r="C15" s="40">
        <v>191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49</v>
      </c>
    </row>
    <row r="20" spans="1:3" x14ac:dyDescent="0.25">
      <c r="A20" s="38" t="s">
        <v>1036</v>
      </c>
      <c r="B20" s="41"/>
      <c r="C20" s="40">
        <v>24</v>
      </c>
    </row>
    <row r="21" spans="1:3" x14ac:dyDescent="0.25">
      <c r="A21" s="38" t="s">
        <v>1037</v>
      </c>
      <c r="B21" s="41"/>
      <c r="C21" s="40">
        <v>144</v>
      </c>
    </row>
    <row r="22" spans="1:3" x14ac:dyDescent="0.25">
      <c r="A22" s="38" t="s">
        <v>1038</v>
      </c>
      <c r="B22" s="41"/>
      <c r="C22" s="40">
        <v>91</v>
      </c>
    </row>
    <row r="23" spans="1:3" x14ac:dyDescent="0.25">
      <c r="A23" s="38" t="s">
        <v>1039</v>
      </c>
      <c r="B23" s="41"/>
      <c r="C23" s="40">
        <v>432</v>
      </c>
    </row>
    <row r="24" spans="1:3" x14ac:dyDescent="0.25">
      <c r="A24" s="38" t="s">
        <v>1040</v>
      </c>
      <c r="B24" s="41"/>
      <c r="C24" s="40">
        <v>290</v>
      </c>
    </row>
    <row r="25" spans="1:3" x14ac:dyDescent="0.25">
      <c r="A25" s="38" t="s">
        <v>1041</v>
      </c>
      <c r="B25" s="41"/>
      <c r="C25" s="40">
        <v>115</v>
      </c>
    </row>
    <row r="26" spans="1:3" x14ac:dyDescent="0.25">
      <c r="A26" s="38" t="s">
        <v>1042</v>
      </c>
      <c r="B26" s="41"/>
      <c r="C26" s="40">
        <v>8</v>
      </c>
    </row>
    <row r="27" spans="1:3" x14ac:dyDescent="0.25">
      <c r="A27" s="38" t="s">
        <v>1043</v>
      </c>
      <c r="B27" s="41"/>
      <c r="C27" s="40">
        <v>3</v>
      </c>
    </row>
    <row r="28" spans="1:3" x14ac:dyDescent="0.25">
      <c r="A28" s="38" t="s">
        <v>1044</v>
      </c>
      <c r="B28" s="41"/>
      <c r="C28" s="40">
        <v>117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9</v>
      </c>
    </row>
    <row r="33" spans="1:6" x14ac:dyDescent="0.25">
      <c r="A33" s="38" t="s">
        <v>1047</v>
      </c>
      <c r="B33" s="41"/>
      <c r="C33" s="40">
        <v>65</v>
      </c>
    </row>
    <row r="34" spans="1:6" x14ac:dyDescent="0.25">
      <c r="A34" s="38" t="s">
        <v>1048</v>
      </c>
      <c r="B34" s="41"/>
      <c r="C34" s="40">
        <v>147</v>
      </c>
    </row>
    <row r="35" spans="1:6" x14ac:dyDescent="0.25">
      <c r="A35" s="38" t="s">
        <v>1049</v>
      </c>
      <c r="B35" s="41"/>
      <c r="C35" s="40">
        <v>146</v>
      </c>
    </row>
    <row r="36" spans="1:6" x14ac:dyDescent="0.25">
      <c r="A36" s="38" t="s">
        <v>1050</v>
      </c>
      <c r="B36" s="41"/>
      <c r="C36" s="40">
        <v>54</v>
      </c>
    </row>
    <row r="37" spans="1:6" x14ac:dyDescent="0.25">
      <c r="A37" s="38" t="s">
        <v>1051</v>
      </c>
      <c r="B37" s="41"/>
      <c r="C37" s="40">
        <v>79</v>
      </c>
    </row>
    <row r="38" spans="1:6" x14ac:dyDescent="0.25">
      <c r="A38" s="38" t="s">
        <v>1052</v>
      </c>
      <c r="B38" s="41"/>
      <c r="C38" s="40">
        <v>9</v>
      </c>
    </row>
    <row r="39" spans="1:6" x14ac:dyDescent="0.25">
      <c r="A39" s="38" t="s">
        <v>1053</v>
      </c>
      <c r="B39" s="41"/>
      <c r="C39" s="40">
        <v>4</v>
      </c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7</v>
      </c>
    </row>
    <row r="44" spans="1:6" x14ac:dyDescent="0.25">
      <c r="A44" s="38" t="s">
        <v>109</v>
      </c>
      <c r="B44" s="41"/>
      <c r="C44" s="40">
        <v>3</v>
      </c>
    </row>
    <row r="45" spans="1:6" x14ac:dyDescent="0.25">
      <c r="A45" s="38" t="s">
        <v>1055</v>
      </c>
      <c r="B45" s="41"/>
      <c r="C45" s="40">
        <v>2</v>
      </c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9" t="s">
        <v>954</v>
      </c>
      <c r="B48" s="44" t="s">
        <v>1058</v>
      </c>
      <c r="C48" s="18"/>
      <c r="D48" s="18"/>
      <c r="E48" s="18"/>
      <c r="F48" s="23"/>
    </row>
    <row r="49" spans="1:6" x14ac:dyDescent="0.25">
      <c r="A49" s="200"/>
      <c r="B49" s="44" t="s">
        <v>1059</v>
      </c>
      <c r="C49" s="18"/>
      <c r="D49" s="18"/>
      <c r="E49" s="18"/>
      <c r="F49" s="23"/>
    </row>
    <row r="50" spans="1:6" x14ac:dyDescent="0.25">
      <c r="A50" s="200"/>
      <c r="B50" s="44" t="s">
        <v>1060</v>
      </c>
      <c r="C50" s="18"/>
      <c r="D50" s="18"/>
      <c r="E50" s="18"/>
      <c r="F50" s="23"/>
    </row>
    <row r="51" spans="1:6" x14ac:dyDescent="0.25">
      <c r="A51" s="200"/>
      <c r="B51" s="44" t="s">
        <v>1061</v>
      </c>
      <c r="C51" s="45">
        <v>0</v>
      </c>
      <c r="D51" s="45">
        <v>1</v>
      </c>
      <c r="E51" s="45">
        <v>0</v>
      </c>
      <c r="F51" s="40">
        <v>0</v>
      </c>
    </row>
    <row r="52" spans="1:6" x14ac:dyDescent="0.25">
      <c r="A52" s="200"/>
      <c r="B52" s="44" t="s">
        <v>329</v>
      </c>
      <c r="C52" s="45">
        <v>26</v>
      </c>
      <c r="D52" s="45">
        <v>23</v>
      </c>
      <c r="E52" s="45">
        <v>11</v>
      </c>
      <c r="F52" s="40">
        <v>19</v>
      </c>
    </row>
    <row r="53" spans="1:6" x14ac:dyDescent="0.25">
      <c r="A53" s="200"/>
      <c r="B53" s="44" t="s">
        <v>1062</v>
      </c>
      <c r="C53" s="45">
        <v>820</v>
      </c>
      <c r="D53" s="45">
        <v>346</v>
      </c>
      <c r="E53" s="45">
        <v>51</v>
      </c>
      <c r="F53" s="40">
        <v>135</v>
      </c>
    </row>
    <row r="54" spans="1:6" x14ac:dyDescent="0.25">
      <c r="A54" s="200"/>
      <c r="B54" s="44" t="s">
        <v>1063</v>
      </c>
      <c r="C54" s="45">
        <v>193</v>
      </c>
      <c r="D54" s="45">
        <v>76</v>
      </c>
      <c r="E54" s="45">
        <v>8</v>
      </c>
      <c r="F54" s="40">
        <v>26</v>
      </c>
    </row>
    <row r="55" spans="1:6" x14ac:dyDescent="0.25">
      <c r="A55" s="200"/>
      <c r="B55" s="44" t="s">
        <v>1064</v>
      </c>
      <c r="C55" s="45">
        <v>3</v>
      </c>
      <c r="D55" s="45">
        <v>1</v>
      </c>
      <c r="E55" s="45">
        <v>0</v>
      </c>
      <c r="F55" s="40">
        <v>1</v>
      </c>
    </row>
    <row r="56" spans="1:6" x14ac:dyDescent="0.25">
      <c r="A56" s="200"/>
      <c r="B56" s="44" t="s">
        <v>1065</v>
      </c>
      <c r="C56" s="18"/>
      <c r="D56" s="18"/>
      <c r="E56" s="18"/>
      <c r="F56" s="23"/>
    </row>
    <row r="57" spans="1:6" x14ac:dyDescent="0.25">
      <c r="A57" s="200"/>
      <c r="B57" s="44" t="s">
        <v>1066</v>
      </c>
      <c r="C57" s="45">
        <v>15</v>
      </c>
      <c r="D57" s="45">
        <v>7</v>
      </c>
      <c r="E57" s="45">
        <v>4</v>
      </c>
      <c r="F57" s="40">
        <v>6</v>
      </c>
    </row>
    <row r="58" spans="1:6" x14ac:dyDescent="0.25">
      <c r="A58" s="200"/>
      <c r="B58" s="44" t="s">
        <v>1067</v>
      </c>
      <c r="C58" s="45">
        <v>2</v>
      </c>
      <c r="D58" s="45">
        <v>3</v>
      </c>
      <c r="E58" s="45">
        <v>0</v>
      </c>
      <c r="F58" s="40">
        <v>1</v>
      </c>
    </row>
    <row r="59" spans="1:6" x14ac:dyDescent="0.25">
      <c r="A59" s="200"/>
      <c r="B59" s="44" t="s">
        <v>1068</v>
      </c>
      <c r="C59" s="18"/>
      <c r="D59" s="18"/>
      <c r="E59" s="18"/>
      <c r="F59" s="23"/>
    </row>
    <row r="60" spans="1:6" x14ac:dyDescent="0.25">
      <c r="A60" s="200"/>
      <c r="B60" s="44" t="s">
        <v>400</v>
      </c>
      <c r="C60" s="18"/>
      <c r="D60" s="18"/>
      <c r="E60" s="18"/>
      <c r="F60" s="23"/>
    </row>
    <row r="61" spans="1:6" x14ac:dyDescent="0.25">
      <c r="A61" s="200"/>
      <c r="B61" s="44" t="s">
        <v>1069</v>
      </c>
      <c r="C61" s="45">
        <v>3</v>
      </c>
      <c r="D61" s="45">
        <v>0</v>
      </c>
      <c r="E61" s="45">
        <v>0</v>
      </c>
      <c r="F61" s="40">
        <v>0</v>
      </c>
    </row>
    <row r="62" spans="1:6" x14ac:dyDescent="0.25">
      <c r="A62" s="200"/>
      <c r="B62" s="44" t="s">
        <v>1070</v>
      </c>
      <c r="C62" s="18"/>
      <c r="D62" s="18"/>
      <c r="E62" s="18"/>
      <c r="F62" s="23"/>
    </row>
    <row r="63" spans="1:6" x14ac:dyDescent="0.25">
      <c r="A63" s="200"/>
      <c r="B63" s="44" t="s">
        <v>1071</v>
      </c>
      <c r="C63" s="18"/>
      <c r="D63" s="18"/>
      <c r="E63" s="18"/>
      <c r="F63" s="23"/>
    </row>
    <row r="64" spans="1:6" x14ac:dyDescent="0.25">
      <c r="A64" s="200"/>
      <c r="B64" s="44" t="s">
        <v>1072</v>
      </c>
      <c r="C64" s="45">
        <v>90</v>
      </c>
      <c r="D64" s="45">
        <v>88</v>
      </c>
      <c r="E64" s="45">
        <v>14</v>
      </c>
      <c r="F64" s="40">
        <v>37</v>
      </c>
    </row>
    <row r="65" spans="1:6" x14ac:dyDescent="0.25">
      <c r="A65" s="200"/>
      <c r="B65" s="44" t="s">
        <v>1073</v>
      </c>
      <c r="C65" s="45">
        <v>1</v>
      </c>
      <c r="D65" s="45">
        <v>0</v>
      </c>
      <c r="E65" s="45">
        <v>0</v>
      </c>
      <c r="F65" s="40">
        <v>0</v>
      </c>
    </row>
    <row r="66" spans="1:6" x14ac:dyDescent="0.25">
      <c r="A66" s="201"/>
      <c r="B66" s="44" t="s">
        <v>1074</v>
      </c>
      <c r="C66" s="45">
        <v>0</v>
      </c>
      <c r="D66" s="45">
        <v>2</v>
      </c>
      <c r="E66" s="45">
        <v>0</v>
      </c>
      <c r="F66" s="40">
        <v>0</v>
      </c>
    </row>
    <row r="67" spans="1:6" x14ac:dyDescent="0.25">
      <c r="A67" s="194" t="s">
        <v>1075</v>
      </c>
      <c r="B67" s="195"/>
      <c r="C67" s="46">
        <v>1153</v>
      </c>
      <c r="D67" s="46">
        <v>547</v>
      </c>
      <c r="E67" s="46">
        <v>88</v>
      </c>
      <c r="F67" s="46">
        <v>225</v>
      </c>
    </row>
    <row r="68" spans="1:6" x14ac:dyDescent="0.25">
      <c r="A68" s="199" t="s">
        <v>969</v>
      </c>
      <c r="B68" s="44" t="s">
        <v>1076</v>
      </c>
      <c r="C68" s="45">
        <v>28</v>
      </c>
      <c r="D68" s="45">
        <v>0</v>
      </c>
      <c r="E68" s="45">
        <v>0</v>
      </c>
      <c r="F68" s="40">
        <v>0</v>
      </c>
    </row>
    <row r="69" spans="1:6" x14ac:dyDescent="0.25">
      <c r="A69" s="200"/>
      <c r="B69" s="44" t="s">
        <v>1077</v>
      </c>
      <c r="C69" s="45">
        <v>1</v>
      </c>
      <c r="D69" s="45">
        <v>0</v>
      </c>
      <c r="E69" s="45">
        <v>0</v>
      </c>
      <c r="F69" s="40">
        <v>0</v>
      </c>
    </row>
    <row r="70" spans="1:6" x14ac:dyDescent="0.25">
      <c r="A70" s="201"/>
      <c r="B70" s="44" t="s">
        <v>106</v>
      </c>
      <c r="C70" s="45">
        <v>7</v>
      </c>
      <c r="D70" s="45">
        <v>0</v>
      </c>
      <c r="E70" s="45">
        <v>0</v>
      </c>
      <c r="F70" s="40">
        <v>0</v>
      </c>
    </row>
    <row r="71" spans="1:6" x14ac:dyDescent="0.25">
      <c r="A71" s="194" t="s">
        <v>1078</v>
      </c>
      <c r="B71" s="195"/>
      <c r="C71" s="46">
        <v>36</v>
      </c>
      <c r="D71" s="46">
        <v>0</v>
      </c>
      <c r="E71" s="46">
        <v>0</v>
      </c>
      <c r="F71" s="46">
        <v>0</v>
      </c>
    </row>
  </sheetData>
  <sheetProtection algorithmName="SHA-512" hashValue="p3gBOBriYTUBOzgK+RkVk5Bw6SgtmnshLJFOtzLMHt4Z3mM0nA+WxrPn7tTn1I2st15UhPN9OAS0wijMkuY/Uw==" saltValue="/2MkA2yRN0gOPTsZ4rexR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0" t="s">
        <v>1081</v>
      </c>
      <c r="B5" s="13" t="s">
        <v>1082</v>
      </c>
      <c r="C5" s="24">
        <v>3834</v>
      </c>
    </row>
    <row r="6" spans="1:3" x14ac:dyDescent="0.25">
      <c r="A6" s="181"/>
      <c r="B6" s="13" t="s">
        <v>1024</v>
      </c>
      <c r="C6" s="24">
        <v>1043</v>
      </c>
    </row>
    <row r="7" spans="1:3" x14ac:dyDescent="0.25">
      <c r="A7" s="181"/>
      <c r="B7" s="13" t="s">
        <v>1083</v>
      </c>
      <c r="C7" s="24">
        <v>4180</v>
      </c>
    </row>
    <row r="8" spans="1:3" x14ac:dyDescent="0.25">
      <c r="A8" s="181"/>
      <c r="B8" s="13" t="s">
        <v>1084</v>
      </c>
      <c r="C8" s="24">
        <v>752</v>
      </c>
    </row>
    <row r="9" spans="1:3" x14ac:dyDescent="0.25">
      <c r="A9" s="181"/>
      <c r="B9" s="13" t="s">
        <v>1026</v>
      </c>
      <c r="C9" s="24">
        <v>25</v>
      </c>
    </row>
    <row r="10" spans="1:3" x14ac:dyDescent="0.25">
      <c r="A10" s="181"/>
      <c r="B10" s="13" t="s">
        <v>1027</v>
      </c>
      <c r="C10" s="24">
        <v>12</v>
      </c>
    </row>
    <row r="11" spans="1:3" x14ac:dyDescent="0.25">
      <c r="A11" s="181"/>
      <c r="B11" s="13" t="s">
        <v>1085</v>
      </c>
      <c r="C11" s="24">
        <v>5</v>
      </c>
    </row>
    <row r="12" spans="1:3" x14ac:dyDescent="0.25">
      <c r="A12" s="182"/>
      <c r="B12" s="13" t="s">
        <v>1086</v>
      </c>
      <c r="C12" s="24">
        <v>4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4074</v>
      </c>
    </row>
    <row r="17" spans="1:3" x14ac:dyDescent="0.25">
      <c r="A17" s="22" t="s">
        <v>1089</v>
      </c>
      <c r="B17" s="17"/>
      <c r="C17" s="24">
        <v>436</v>
      </c>
    </row>
    <row r="18" spans="1:3" x14ac:dyDescent="0.25">
      <c r="A18" s="22" t="s">
        <v>1090</v>
      </c>
      <c r="B18" s="17"/>
      <c r="C18" s="24">
        <v>1161</v>
      </c>
    </row>
    <row r="19" spans="1:3" x14ac:dyDescent="0.25">
      <c r="A19" s="22" t="s">
        <v>1091</v>
      </c>
      <c r="B19" s="17"/>
      <c r="C19" s="24">
        <v>730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3"/>
    </row>
    <row r="24" spans="1:3" x14ac:dyDescent="0.25">
      <c r="A24" s="22" t="s">
        <v>1094</v>
      </c>
      <c r="B24" s="17"/>
      <c r="C24" s="23"/>
    </row>
    <row r="25" spans="1:3" x14ac:dyDescent="0.25">
      <c r="A25" s="22" t="s">
        <v>1095</v>
      </c>
      <c r="B25" s="17"/>
      <c r="C25" s="23"/>
    </row>
    <row r="26" spans="1:3" x14ac:dyDescent="0.25">
      <c r="A26" s="22" t="s">
        <v>1096</v>
      </c>
      <c r="B26" s="17"/>
      <c r="C26" s="23"/>
    </row>
    <row r="27" spans="1:3" x14ac:dyDescent="0.25">
      <c r="A27" s="22" t="s">
        <v>1097</v>
      </c>
      <c r="B27" s="17"/>
      <c r="C27" s="23"/>
    </row>
    <row r="28" spans="1:3" x14ac:dyDescent="0.25">
      <c r="A28" s="22" t="s">
        <v>1098</v>
      </c>
      <c r="B28" s="17"/>
      <c r="C28" s="23"/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/>
    </row>
    <row r="33" spans="1:3" x14ac:dyDescent="0.25">
      <c r="A33" s="22" t="s">
        <v>1101</v>
      </c>
      <c r="B33" s="17"/>
      <c r="C33" s="24">
        <v>1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92</v>
      </c>
    </row>
    <row r="38" spans="1:3" x14ac:dyDescent="0.25">
      <c r="A38" s="22" t="s">
        <v>1103</v>
      </c>
      <c r="B38" s="17"/>
      <c r="C38" s="24">
        <v>415</v>
      </c>
    </row>
    <row r="39" spans="1:3" x14ac:dyDescent="0.25">
      <c r="A39" s="22" t="s">
        <v>1104</v>
      </c>
      <c r="B39" s="17"/>
      <c r="C39" s="24">
        <v>921</v>
      </c>
    </row>
    <row r="40" spans="1:3" x14ac:dyDescent="0.25">
      <c r="A40" s="22" t="s">
        <v>1105</v>
      </c>
      <c r="B40" s="17"/>
      <c r="C40" s="24">
        <v>231</v>
      </c>
    </row>
    <row r="41" spans="1:3" x14ac:dyDescent="0.25">
      <c r="A41" s="22" t="s">
        <v>1106</v>
      </c>
      <c r="B41" s="17"/>
      <c r="C41" s="24">
        <v>558</v>
      </c>
    </row>
    <row r="42" spans="1:3" x14ac:dyDescent="0.25">
      <c r="A42" s="22" t="s">
        <v>1107</v>
      </c>
      <c r="B42" s="17"/>
      <c r="C42" s="24">
        <v>93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4">
        <v>11</v>
      </c>
    </row>
    <row r="47" spans="1:3" x14ac:dyDescent="0.25">
      <c r="A47" s="22" t="s">
        <v>1110</v>
      </c>
      <c r="B47" s="17"/>
      <c r="C47" s="24">
        <v>25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0" t="s">
        <v>1112</v>
      </c>
      <c r="B51" s="13" t="s">
        <v>1113</v>
      </c>
      <c r="C51" s="24">
        <v>314</v>
      </c>
    </row>
    <row r="52" spans="1:6" x14ac:dyDescent="0.25">
      <c r="A52" s="181"/>
      <c r="B52" s="13" t="s">
        <v>1114</v>
      </c>
      <c r="C52" s="24">
        <v>520</v>
      </c>
    </row>
    <row r="53" spans="1:6" x14ac:dyDescent="0.25">
      <c r="A53" s="181"/>
      <c r="B53" s="13" t="s">
        <v>1115</v>
      </c>
      <c r="C53" s="24">
        <v>254</v>
      </c>
    </row>
    <row r="54" spans="1:6" x14ac:dyDescent="0.25">
      <c r="A54" s="182"/>
      <c r="B54" s="13" t="s">
        <v>1116</v>
      </c>
      <c r="C54" s="24">
        <v>7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6</v>
      </c>
    </row>
    <row r="59" spans="1:6" x14ac:dyDescent="0.25">
      <c r="A59" s="22" t="s">
        <v>109</v>
      </c>
      <c r="B59" s="17"/>
      <c r="C59" s="24">
        <v>5</v>
      </c>
    </row>
    <row r="60" spans="1:6" x14ac:dyDescent="0.25">
      <c r="A60" s="22" t="s">
        <v>1055</v>
      </c>
      <c r="B60" s="17"/>
      <c r="C60" s="23"/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0" t="s">
        <v>954</v>
      </c>
      <c r="B63" s="13" t="s">
        <v>1058</v>
      </c>
      <c r="C63" s="14">
        <v>1</v>
      </c>
      <c r="D63" s="14">
        <v>0</v>
      </c>
      <c r="E63" s="14">
        <v>1</v>
      </c>
      <c r="F63" s="24">
        <v>0</v>
      </c>
    </row>
    <row r="64" spans="1:6" x14ac:dyDescent="0.25">
      <c r="A64" s="181"/>
      <c r="B64" s="13" t="s">
        <v>1059</v>
      </c>
      <c r="C64" s="18"/>
      <c r="D64" s="18"/>
      <c r="E64" s="18"/>
      <c r="F64" s="23"/>
    </row>
    <row r="65" spans="1:6" x14ac:dyDescent="0.25">
      <c r="A65" s="181"/>
      <c r="B65" s="13" t="s">
        <v>1060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25">
      <c r="A66" s="181"/>
      <c r="B66" s="13" t="s">
        <v>1061</v>
      </c>
      <c r="C66" s="14">
        <v>0</v>
      </c>
      <c r="D66" s="14">
        <v>2</v>
      </c>
      <c r="E66" s="14">
        <v>0</v>
      </c>
      <c r="F66" s="24">
        <v>0</v>
      </c>
    </row>
    <row r="67" spans="1:6" x14ac:dyDescent="0.25">
      <c r="A67" s="181"/>
      <c r="B67" s="13" t="s">
        <v>329</v>
      </c>
      <c r="C67" s="14">
        <v>78</v>
      </c>
      <c r="D67" s="14">
        <v>55</v>
      </c>
      <c r="E67" s="14">
        <v>30</v>
      </c>
      <c r="F67" s="24">
        <v>27</v>
      </c>
    </row>
    <row r="68" spans="1:6" x14ac:dyDescent="0.25">
      <c r="A68" s="181"/>
      <c r="B68" s="13" t="s">
        <v>1117</v>
      </c>
      <c r="C68" s="14">
        <v>4486</v>
      </c>
      <c r="D68" s="14">
        <v>1682</v>
      </c>
      <c r="E68" s="14">
        <v>255</v>
      </c>
      <c r="F68" s="24">
        <v>679</v>
      </c>
    </row>
    <row r="69" spans="1:6" x14ac:dyDescent="0.25">
      <c r="A69" s="181"/>
      <c r="B69" s="13" t="s">
        <v>1118</v>
      </c>
      <c r="C69" s="14">
        <v>424</v>
      </c>
      <c r="D69" s="14">
        <v>189</v>
      </c>
      <c r="E69" s="14">
        <v>51</v>
      </c>
      <c r="F69" s="24">
        <v>81</v>
      </c>
    </row>
    <row r="70" spans="1:6" x14ac:dyDescent="0.25">
      <c r="A70" s="181"/>
      <c r="B70" s="13" t="s">
        <v>1064</v>
      </c>
      <c r="C70" s="14">
        <v>12</v>
      </c>
      <c r="D70" s="14">
        <v>12</v>
      </c>
      <c r="E70" s="14">
        <v>11</v>
      </c>
      <c r="F70" s="24">
        <v>11</v>
      </c>
    </row>
    <row r="71" spans="1:6" x14ac:dyDescent="0.25">
      <c r="A71" s="181"/>
      <c r="B71" s="13" t="s">
        <v>1119</v>
      </c>
      <c r="C71" s="14">
        <v>0</v>
      </c>
      <c r="D71" s="14">
        <v>2</v>
      </c>
      <c r="E71" s="14">
        <v>0</v>
      </c>
      <c r="F71" s="24">
        <v>0</v>
      </c>
    </row>
    <row r="72" spans="1:6" x14ac:dyDescent="0.25">
      <c r="A72" s="181"/>
      <c r="B72" s="13" t="s">
        <v>1120</v>
      </c>
      <c r="C72" s="14">
        <v>89</v>
      </c>
      <c r="D72" s="14">
        <v>108</v>
      </c>
      <c r="E72" s="14">
        <v>30</v>
      </c>
      <c r="F72" s="24">
        <v>91</v>
      </c>
    </row>
    <row r="73" spans="1:6" x14ac:dyDescent="0.25">
      <c r="A73" s="181"/>
      <c r="B73" s="13" t="s">
        <v>1121</v>
      </c>
      <c r="C73" s="14">
        <v>24</v>
      </c>
      <c r="D73" s="14">
        <v>39</v>
      </c>
      <c r="E73" s="14">
        <v>11</v>
      </c>
      <c r="F73" s="24">
        <v>15</v>
      </c>
    </row>
    <row r="74" spans="1:6" x14ac:dyDescent="0.25">
      <c r="A74" s="181"/>
      <c r="B74" s="13" t="s">
        <v>1068</v>
      </c>
      <c r="C74" s="18"/>
      <c r="D74" s="18"/>
      <c r="E74" s="18"/>
      <c r="F74" s="23"/>
    </row>
    <row r="75" spans="1:6" x14ac:dyDescent="0.25">
      <c r="A75" s="181"/>
      <c r="B75" s="13" t="s">
        <v>400</v>
      </c>
      <c r="C75" s="14">
        <v>0</v>
      </c>
      <c r="D75" s="14">
        <v>1</v>
      </c>
      <c r="E75" s="14">
        <v>0</v>
      </c>
      <c r="F75" s="24">
        <v>0</v>
      </c>
    </row>
    <row r="76" spans="1:6" x14ac:dyDescent="0.25">
      <c r="A76" s="181"/>
      <c r="B76" s="13" t="s">
        <v>1069</v>
      </c>
      <c r="C76" s="14">
        <v>2</v>
      </c>
      <c r="D76" s="14">
        <v>2</v>
      </c>
      <c r="E76" s="14">
        <v>2</v>
      </c>
      <c r="F76" s="24">
        <v>1</v>
      </c>
    </row>
    <row r="77" spans="1:6" x14ac:dyDescent="0.25">
      <c r="A77" s="181"/>
      <c r="B77" s="13" t="s">
        <v>1070</v>
      </c>
      <c r="C77" s="14">
        <v>12</v>
      </c>
      <c r="D77" s="14">
        <v>5</v>
      </c>
      <c r="E77" s="14">
        <v>1</v>
      </c>
      <c r="F77" s="24">
        <v>1</v>
      </c>
    </row>
    <row r="78" spans="1:6" x14ac:dyDescent="0.25">
      <c r="A78" s="181"/>
      <c r="B78" s="13" t="s">
        <v>1071</v>
      </c>
      <c r="C78" s="14">
        <v>0</v>
      </c>
      <c r="D78" s="14">
        <v>5</v>
      </c>
      <c r="E78" s="14">
        <v>2</v>
      </c>
      <c r="F78" s="24">
        <v>1</v>
      </c>
    </row>
    <row r="79" spans="1:6" x14ac:dyDescent="0.25">
      <c r="A79" s="181"/>
      <c r="B79" s="13" t="s">
        <v>1072</v>
      </c>
      <c r="C79" s="14">
        <v>1127</v>
      </c>
      <c r="D79" s="14">
        <v>822</v>
      </c>
      <c r="E79" s="14">
        <v>131</v>
      </c>
      <c r="F79" s="24">
        <v>296</v>
      </c>
    </row>
    <row r="80" spans="1:6" x14ac:dyDescent="0.25">
      <c r="A80" s="181"/>
      <c r="B80" s="13" t="s">
        <v>1073</v>
      </c>
      <c r="C80" s="14">
        <v>23</v>
      </c>
      <c r="D80" s="14">
        <v>10</v>
      </c>
      <c r="E80" s="14">
        <v>1</v>
      </c>
      <c r="F80" s="24">
        <v>0</v>
      </c>
    </row>
    <row r="81" spans="1:6" x14ac:dyDescent="0.25">
      <c r="A81" s="182"/>
      <c r="B81" s="13" t="s">
        <v>1074</v>
      </c>
      <c r="C81" s="14">
        <v>2</v>
      </c>
      <c r="D81" s="14">
        <v>3</v>
      </c>
      <c r="E81" s="14">
        <v>3</v>
      </c>
      <c r="F81" s="24">
        <v>2</v>
      </c>
    </row>
    <row r="82" spans="1:6" x14ac:dyDescent="0.25">
      <c r="A82" s="202" t="s">
        <v>1075</v>
      </c>
      <c r="B82" s="203"/>
      <c r="C82" s="32">
        <v>6281</v>
      </c>
      <c r="D82" s="32">
        <v>2937</v>
      </c>
      <c r="E82" s="32">
        <v>529</v>
      </c>
      <c r="F82" s="32">
        <v>1205</v>
      </c>
    </row>
    <row r="83" spans="1:6" x14ac:dyDescent="0.25">
      <c r="A83" s="180" t="s">
        <v>1122</v>
      </c>
      <c r="B83" s="13" t="s">
        <v>1076</v>
      </c>
      <c r="C83" s="14">
        <v>11</v>
      </c>
      <c r="D83" s="14">
        <v>0</v>
      </c>
      <c r="E83" s="14">
        <v>0</v>
      </c>
      <c r="F83" s="24">
        <v>0</v>
      </c>
    </row>
    <row r="84" spans="1:6" x14ac:dyDescent="0.25">
      <c r="A84" s="181"/>
      <c r="B84" s="13" t="s">
        <v>1077</v>
      </c>
      <c r="C84" s="14">
        <v>5</v>
      </c>
      <c r="D84" s="14">
        <v>0</v>
      </c>
      <c r="E84" s="14">
        <v>0</v>
      </c>
      <c r="F84" s="24">
        <v>0</v>
      </c>
    </row>
    <row r="85" spans="1:6" x14ac:dyDescent="0.25">
      <c r="A85" s="182"/>
      <c r="B85" s="13" t="s">
        <v>106</v>
      </c>
      <c r="C85" s="14">
        <v>22</v>
      </c>
      <c r="D85" s="14">
        <v>0</v>
      </c>
      <c r="E85" s="14">
        <v>0</v>
      </c>
      <c r="F85" s="24">
        <v>0</v>
      </c>
    </row>
    <row r="86" spans="1:6" x14ac:dyDescent="0.25">
      <c r="A86" s="202" t="s">
        <v>1123</v>
      </c>
      <c r="B86" s="203"/>
      <c r="C86" s="32">
        <v>38</v>
      </c>
      <c r="D86" s="32">
        <v>0</v>
      </c>
      <c r="E86" s="32">
        <v>0</v>
      </c>
      <c r="F86" s="32">
        <v>0</v>
      </c>
    </row>
  </sheetData>
  <sheetProtection algorithmName="SHA-512" hashValue="Qh9XjEK0AmCJ+KwNhC0T++h8So5Y8iRfWad83qXNn9x2/TQ9QIKtfjz3AJSjmXw5qUHykPjJ174gzfyvO9qmlg==" saltValue="Kbjz1dvITMM9pRfT/zLsX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1</v>
      </c>
    </row>
    <row r="6" spans="1:3" x14ac:dyDescent="0.25">
      <c r="A6" s="12" t="s">
        <v>1127</v>
      </c>
      <c r="B6" s="17"/>
      <c r="C6" s="24">
        <v>57</v>
      </c>
    </row>
    <row r="7" spans="1:3" x14ac:dyDescent="0.25">
      <c r="A7" s="12" t="s">
        <v>1128</v>
      </c>
      <c r="B7" s="17"/>
      <c r="C7" s="24">
        <v>94</v>
      </c>
    </row>
    <row r="8" spans="1:3" x14ac:dyDescent="0.25">
      <c r="A8" s="12" t="s">
        <v>1129</v>
      </c>
      <c r="B8" s="17"/>
      <c r="C8" s="23"/>
    </row>
    <row r="9" spans="1:3" x14ac:dyDescent="0.25">
      <c r="A9" s="12" t="s">
        <v>1130</v>
      </c>
      <c r="B9" s="17"/>
      <c r="C9" s="23"/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7</v>
      </c>
    </row>
    <row r="14" spans="1:3" x14ac:dyDescent="0.25">
      <c r="A14" s="12" t="s">
        <v>1127</v>
      </c>
      <c r="B14" s="17"/>
      <c r="C14" s="24">
        <v>20</v>
      </c>
    </row>
    <row r="15" spans="1:3" x14ac:dyDescent="0.25">
      <c r="A15" s="12" t="s">
        <v>1132</v>
      </c>
      <c r="B15" s="17"/>
      <c r="C15" s="24">
        <v>156</v>
      </c>
    </row>
    <row r="16" spans="1:3" x14ac:dyDescent="0.25">
      <c r="A16" s="12" t="s">
        <v>1129</v>
      </c>
      <c r="B16" s="17"/>
      <c r="C16" s="23"/>
    </row>
    <row r="17" spans="1:3" x14ac:dyDescent="0.25">
      <c r="A17" s="12" t="s">
        <v>1130</v>
      </c>
      <c r="B17" s="17"/>
      <c r="C17" s="24">
        <v>1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4">
        <v>7</v>
      </c>
    </row>
    <row r="22" spans="1:3" x14ac:dyDescent="0.25">
      <c r="A22" s="12" t="s">
        <v>1134</v>
      </c>
      <c r="B22" s="17"/>
      <c r="C22" s="24">
        <v>7</v>
      </c>
    </row>
    <row r="23" spans="1:3" x14ac:dyDescent="0.25">
      <c r="A23" s="12" t="s">
        <v>1135</v>
      </c>
      <c r="B23" s="17"/>
      <c r="C23" s="23"/>
    </row>
    <row r="24" spans="1:3" x14ac:dyDescent="0.25">
      <c r="A24" s="12" t="s">
        <v>1136</v>
      </c>
      <c r="B24" s="17"/>
      <c r="C24" s="23"/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28</v>
      </c>
    </row>
    <row r="29" spans="1:3" x14ac:dyDescent="0.25">
      <c r="A29" s="12" t="s">
        <v>1139</v>
      </c>
      <c r="B29" s="17"/>
      <c r="C29" s="24">
        <v>1</v>
      </c>
    </row>
    <row r="30" spans="1:3" x14ac:dyDescent="0.25">
      <c r="A30" s="12" t="s">
        <v>1140</v>
      </c>
      <c r="B30" s="17"/>
      <c r="C30" s="23"/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/>
    </row>
    <row r="35" spans="1:3" x14ac:dyDescent="0.25">
      <c r="A35" s="12" t="s">
        <v>1143</v>
      </c>
      <c r="B35" s="17"/>
      <c r="C35" s="24">
        <v>18</v>
      </c>
    </row>
    <row r="36" spans="1:3" x14ac:dyDescent="0.25">
      <c r="A36" s="12" t="s">
        <v>1144</v>
      </c>
      <c r="B36" s="17"/>
      <c r="C36" s="24">
        <v>3</v>
      </c>
    </row>
  </sheetData>
  <sheetProtection algorithmName="SHA-512" hashValue="yUvIhExEUkFE7txXcV/wWJ0XeIxYeZvngW9iE1fml4m18Jv6NGa8NAAXJz/vKv4Noy2f7uqLY3j7hKyQd9FiFA==" saltValue="/8ADT1U0AzhnnlSoVoQYT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24</v>
      </c>
    </row>
    <row r="6" spans="1:3" x14ac:dyDescent="0.25">
      <c r="A6" s="12" t="s">
        <v>1148</v>
      </c>
      <c r="B6" s="17"/>
      <c r="C6" s="23"/>
    </row>
    <row r="7" spans="1:3" x14ac:dyDescent="0.25">
      <c r="A7" s="12" t="s">
        <v>1149</v>
      </c>
      <c r="B7" s="17"/>
      <c r="C7" s="23"/>
    </row>
    <row r="8" spans="1:3" x14ac:dyDescent="0.25">
      <c r="A8" s="12" t="s">
        <v>1150</v>
      </c>
      <c r="B8" s="17"/>
      <c r="C8" s="24">
        <v>11</v>
      </c>
    </row>
    <row r="9" spans="1:3" x14ac:dyDescent="0.25">
      <c r="A9" s="12" t="s">
        <v>1151</v>
      </c>
      <c r="B9" s="17"/>
      <c r="C9" s="24">
        <v>4</v>
      </c>
    </row>
    <row r="10" spans="1:3" x14ac:dyDescent="0.25">
      <c r="A10" s="12" t="s">
        <v>1152</v>
      </c>
      <c r="B10" s="17"/>
      <c r="C10" s="23"/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58</v>
      </c>
    </row>
    <row r="15" spans="1:3" x14ac:dyDescent="0.25">
      <c r="A15" s="12" t="s">
        <v>1155</v>
      </c>
      <c r="B15" s="17"/>
      <c r="C15" s="24">
        <v>9</v>
      </c>
    </row>
    <row r="16" spans="1:3" x14ac:dyDescent="0.25">
      <c r="A16" s="12" t="s">
        <v>1156</v>
      </c>
      <c r="B16" s="17"/>
      <c r="C16" s="23"/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4">
        <v>1</v>
      </c>
    </row>
    <row r="21" spans="1:3" x14ac:dyDescent="0.25">
      <c r="A21" s="12" t="s">
        <v>1159</v>
      </c>
      <c r="B21" s="17"/>
      <c r="C21" s="24">
        <v>10</v>
      </c>
    </row>
    <row r="22" spans="1:3" x14ac:dyDescent="0.25">
      <c r="A22" s="12" t="s">
        <v>1160</v>
      </c>
      <c r="B22" s="17"/>
      <c r="C22" s="23"/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/>
    </row>
    <row r="27" spans="1:3" x14ac:dyDescent="0.25">
      <c r="A27" s="12" t="s">
        <v>1163</v>
      </c>
      <c r="B27" s="17"/>
      <c r="C27" s="23"/>
    </row>
    <row r="28" spans="1:3" x14ac:dyDescent="0.25">
      <c r="A28" s="12" t="s">
        <v>1164</v>
      </c>
      <c r="B28" s="17"/>
      <c r="C28" s="23"/>
    </row>
    <row r="29" spans="1:3" x14ac:dyDescent="0.25">
      <c r="A29" s="12" t="s">
        <v>1165</v>
      </c>
      <c r="B29" s="17"/>
      <c r="C29" s="23"/>
    </row>
    <row r="30" spans="1:3" x14ac:dyDescent="0.25">
      <c r="A30" s="12" t="s">
        <v>1166</v>
      </c>
      <c r="B30" s="17"/>
      <c r="C30" s="23"/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/>
    </row>
    <row r="35" spans="1:3" x14ac:dyDescent="0.25">
      <c r="A35" s="12" t="s">
        <v>1169</v>
      </c>
      <c r="B35" s="17"/>
      <c r="C35" s="23"/>
    </row>
    <row r="36" spans="1:3" x14ac:dyDescent="0.25">
      <c r="A36" s="12" t="s">
        <v>1170</v>
      </c>
      <c r="B36" s="17"/>
      <c r="C36" s="24">
        <v>11</v>
      </c>
    </row>
    <row r="37" spans="1:3" x14ac:dyDescent="0.25">
      <c r="A37" s="12" t="s">
        <v>1088</v>
      </c>
      <c r="B37" s="17"/>
      <c r="C37" s="24">
        <v>1</v>
      </c>
    </row>
    <row r="38" spans="1:3" x14ac:dyDescent="0.25">
      <c r="A38" s="12" t="s">
        <v>1171</v>
      </c>
      <c r="B38" s="17"/>
      <c r="C38" s="23"/>
    </row>
    <row r="39" spans="1:3" x14ac:dyDescent="0.25">
      <c r="A39" s="12" t="s">
        <v>1172</v>
      </c>
      <c r="B39" s="17"/>
      <c r="C39" s="23"/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/>
    </row>
    <row r="44" spans="1:3" x14ac:dyDescent="0.25">
      <c r="A44" s="12" t="s">
        <v>1169</v>
      </c>
      <c r="B44" s="17"/>
      <c r="C44" s="23"/>
    </row>
    <row r="45" spans="1:3" x14ac:dyDescent="0.25">
      <c r="A45" s="12" t="s">
        <v>1170</v>
      </c>
      <c r="B45" s="17"/>
      <c r="C45" s="24">
        <v>24</v>
      </c>
    </row>
    <row r="46" spans="1:3" x14ac:dyDescent="0.25">
      <c r="A46" s="12" t="s">
        <v>1088</v>
      </c>
      <c r="B46" s="17"/>
      <c r="C46" s="24">
        <v>4</v>
      </c>
    </row>
    <row r="47" spans="1:3" x14ac:dyDescent="0.25">
      <c r="A47" s="12" t="s">
        <v>1171</v>
      </c>
      <c r="B47" s="17"/>
      <c r="C47" s="23"/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/>
    </row>
    <row r="52" spans="1:3" x14ac:dyDescent="0.25">
      <c r="A52" s="12" t="s">
        <v>1169</v>
      </c>
      <c r="B52" s="17"/>
      <c r="C52" s="23"/>
    </row>
    <row r="53" spans="1:3" x14ac:dyDescent="0.25">
      <c r="A53" s="12" t="s">
        <v>1170</v>
      </c>
      <c r="B53" s="17"/>
      <c r="C53" s="23"/>
    </row>
    <row r="54" spans="1:3" x14ac:dyDescent="0.25">
      <c r="A54" s="12" t="s">
        <v>1088</v>
      </c>
      <c r="B54" s="17"/>
      <c r="C54" s="23"/>
    </row>
    <row r="55" spans="1:3" x14ac:dyDescent="0.25">
      <c r="A55" s="12" t="s">
        <v>1171</v>
      </c>
      <c r="B55" s="17"/>
      <c r="C55" s="23"/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/>
    </row>
    <row r="60" spans="1:3" x14ac:dyDescent="0.25">
      <c r="A60" s="12" t="s">
        <v>1169</v>
      </c>
      <c r="B60" s="17"/>
      <c r="C60" s="23"/>
    </row>
    <row r="61" spans="1:3" x14ac:dyDescent="0.25">
      <c r="A61" s="12" t="s">
        <v>1170</v>
      </c>
      <c r="B61" s="17"/>
      <c r="C61" s="23"/>
    </row>
    <row r="62" spans="1:3" x14ac:dyDescent="0.25">
      <c r="A62" s="12" t="s">
        <v>1088</v>
      </c>
      <c r="B62" s="17"/>
      <c r="C62" s="23"/>
    </row>
    <row r="63" spans="1:3" x14ac:dyDescent="0.25">
      <c r="A63" s="12" t="s">
        <v>1171</v>
      </c>
      <c r="B63" s="17"/>
      <c r="C63" s="23"/>
    </row>
  </sheetData>
  <sheetProtection algorithmName="SHA-512" hashValue="dFDjvJ3vBx1jCcO+287t5czr81zHb3Exh6v9zV84HWvjaAX96nyntOwniGxZapSUfY6nfHE0ypHKaVJWVJgWfQ==" saltValue="h/n0w8dCNOxgjk3MnBlnJ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4" t="s">
        <v>640</v>
      </c>
      <c r="B4" s="205"/>
      <c r="C4" s="32">
        <v>1400</v>
      </c>
      <c r="D4" s="32">
        <v>1136</v>
      </c>
      <c r="E4" s="33">
        <v>0</v>
      </c>
      <c r="F4" s="32">
        <v>4291</v>
      </c>
      <c r="G4" s="32">
        <v>3818</v>
      </c>
      <c r="H4" s="32">
        <v>927</v>
      </c>
      <c r="I4" s="32">
        <v>949</v>
      </c>
      <c r="J4" s="32">
        <v>0</v>
      </c>
      <c r="K4" s="32">
        <v>1</v>
      </c>
      <c r="L4" s="32">
        <v>0</v>
      </c>
      <c r="M4" s="32">
        <v>0</v>
      </c>
      <c r="N4" s="32">
        <v>3</v>
      </c>
      <c r="O4" s="32">
        <v>1</v>
      </c>
      <c r="P4" s="32">
        <v>5045</v>
      </c>
    </row>
    <row r="5" spans="1:16" ht="45" x14ac:dyDescent="0.25">
      <c r="A5" s="48" t="s">
        <v>641</v>
      </c>
      <c r="B5" s="48" t="s">
        <v>642</v>
      </c>
      <c r="C5" s="14">
        <v>12</v>
      </c>
      <c r="D5" s="14">
        <v>10</v>
      </c>
      <c r="E5" s="31">
        <v>0</v>
      </c>
      <c r="F5" s="14">
        <v>24</v>
      </c>
      <c r="G5" s="14">
        <v>25</v>
      </c>
      <c r="H5" s="14">
        <v>6</v>
      </c>
      <c r="I5" s="14">
        <v>7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4">
        <v>31</v>
      </c>
    </row>
    <row r="6" spans="1:16" ht="33.75" x14ac:dyDescent="0.25">
      <c r="A6" s="48" t="s">
        <v>643</v>
      </c>
      <c r="B6" s="48" t="s">
        <v>644</v>
      </c>
      <c r="C6" s="14">
        <v>816</v>
      </c>
      <c r="D6" s="14">
        <v>640</v>
      </c>
      <c r="E6" s="31">
        <v>0</v>
      </c>
      <c r="F6" s="14">
        <v>2525</v>
      </c>
      <c r="G6" s="14">
        <v>2236</v>
      </c>
      <c r="H6" s="14">
        <v>535</v>
      </c>
      <c r="I6" s="14">
        <v>481</v>
      </c>
      <c r="J6" s="14">
        <v>0</v>
      </c>
      <c r="K6" s="14">
        <v>0</v>
      </c>
      <c r="L6" s="14">
        <v>0</v>
      </c>
      <c r="M6" s="14">
        <v>0</v>
      </c>
      <c r="N6" s="14">
        <v>2</v>
      </c>
      <c r="O6" s="14">
        <v>0</v>
      </c>
      <c r="P6" s="24">
        <v>2858</v>
      </c>
    </row>
    <row r="7" spans="1:16" ht="22.5" x14ac:dyDescent="0.25">
      <c r="A7" s="48" t="s">
        <v>645</v>
      </c>
      <c r="B7" s="48" t="s">
        <v>646</v>
      </c>
      <c r="C7" s="14">
        <v>67</v>
      </c>
      <c r="D7" s="14">
        <v>65</v>
      </c>
      <c r="E7" s="31">
        <v>0</v>
      </c>
      <c r="F7" s="14">
        <v>50</v>
      </c>
      <c r="G7" s="14">
        <v>44</v>
      </c>
      <c r="H7" s="14">
        <v>35</v>
      </c>
      <c r="I7" s="14">
        <v>57</v>
      </c>
      <c r="J7" s="14">
        <v>0</v>
      </c>
      <c r="K7" s="14">
        <v>1</v>
      </c>
      <c r="L7" s="14">
        <v>0</v>
      </c>
      <c r="M7" s="14">
        <v>0</v>
      </c>
      <c r="N7" s="14">
        <v>0</v>
      </c>
      <c r="O7" s="14">
        <v>0</v>
      </c>
      <c r="P7" s="24">
        <v>142</v>
      </c>
    </row>
    <row r="8" spans="1:16" ht="33.75" x14ac:dyDescent="0.25">
      <c r="A8" s="48" t="s">
        <v>647</v>
      </c>
      <c r="B8" s="48" t="s">
        <v>648</v>
      </c>
      <c r="C8" s="14">
        <v>3</v>
      </c>
      <c r="D8" s="14">
        <v>5</v>
      </c>
      <c r="E8" s="31">
        <v>-1</v>
      </c>
      <c r="F8" s="14">
        <v>4</v>
      </c>
      <c r="G8" s="14">
        <v>3</v>
      </c>
      <c r="H8" s="14">
        <v>3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5" x14ac:dyDescent="0.25">
      <c r="A9" s="48" t="s">
        <v>649</v>
      </c>
      <c r="B9" s="48" t="s">
        <v>650</v>
      </c>
      <c r="C9" s="14">
        <v>14</v>
      </c>
      <c r="D9" s="14">
        <v>11</v>
      </c>
      <c r="E9" s="31">
        <v>0</v>
      </c>
      <c r="F9" s="14">
        <v>33</v>
      </c>
      <c r="G9" s="14">
        <v>160</v>
      </c>
      <c r="H9" s="14">
        <v>23</v>
      </c>
      <c r="I9" s="14">
        <v>62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291</v>
      </c>
    </row>
    <row r="10" spans="1:16" ht="33.75" x14ac:dyDescent="0.25">
      <c r="A10" s="48" t="s">
        <v>651</v>
      </c>
      <c r="B10" s="48" t="s">
        <v>652</v>
      </c>
      <c r="C10" s="14">
        <v>419</v>
      </c>
      <c r="D10" s="14">
        <v>371</v>
      </c>
      <c r="E10" s="31">
        <v>0</v>
      </c>
      <c r="F10" s="14">
        <v>1647</v>
      </c>
      <c r="G10" s="14">
        <v>1349</v>
      </c>
      <c r="H10" s="14">
        <v>316</v>
      </c>
      <c r="I10" s="14">
        <v>340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24">
        <v>1721</v>
      </c>
    </row>
    <row r="11" spans="1:16" ht="45" x14ac:dyDescent="0.25">
      <c r="A11" s="48" t="s">
        <v>653</v>
      </c>
      <c r="B11" s="48" t="s">
        <v>654</v>
      </c>
      <c r="C11" s="14">
        <v>69</v>
      </c>
      <c r="D11" s="14">
        <v>34</v>
      </c>
      <c r="E11" s="31">
        <v>1</v>
      </c>
      <c r="F11" s="14">
        <v>8</v>
      </c>
      <c r="G11" s="14">
        <v>1</v>
      </c>
      <c r="H11" s="14">
        <v>9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37qtIXkEsEArV2yctD0WTnxsi4nDau5CFimBsUJgx7M40ogyv50lfHMAYnnR+3IwjXn7W9J8qlH8k2avLQvd3w==" saltValue="rFC/1qWwRerX9w90rfTAr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C054D-D2C2-4242-B9C4-B9254E4263F1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1F2E2241-EE0D-4D93-B5DA-4CCD7E0318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CC61F5-FFC0-49EB-A79F-1B69F47C7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2023-04-13T08:02:14Z</dcterms:created>
  <dcterms:modified xsi:type="dcterms:W3CDTF">2023-05-25T12:06:47Z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