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4" documentId="13_ncr:1_{BA5E3396-8C90-4E97-807F-C6FDD84FC21B}" xr6:coauthVersionLast="47" xr6:coauthVersionMax="47" xr10:uidLastSave="{89D9FCA8-0F18-40A8-A46B-DA69DC51C50E}"/>
  <workbookProtection workbookAlgorithmName="SHA-512" workbookHashValue="APv31kKOVLpzBuDQasyDme4swyX0XL7fDuUnhHcWOKr38JljLaQOeol8A3iTMHJlWetVI9e3b72zO/MFAE1BBA==" workbookSaltValue="lgE2ioYvweCgqzhP1KkBn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D43" i="16" s="1"/>
  <c r="L27" i="16"/>
  <c r="K27" i="16"/>
  <c r="J27" i="16"/>
  <c r="I27" i="16"/>
  <c r="H27" i="16"/>
  <c r="G27" i="16"/>
  <c r="G43" i="16" s="1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F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C70357B-FD73-4740-9736-282FE1D0CF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9E7CBB4-316C-4D77-BD4E-CD7AC165D5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9ECD1AB-73F8-472C-8927-A8BB7FA182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5F9AF40-095D-4A8A-A74A-00250DCFE0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738E527-A046-4E3F-BBFB-076A0CC662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47BCEB7-A22C-46C1-9528-1E4CFE3000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5A3A2B2-6589-428C-B510-71943FA031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A38E4FF-DF7E-4F06-ABBF-1228805479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09E4892-5CF4-4F22-B193-E797B92ED0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62C56A3-62E8-428C-BE36-0150654D2E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8285F4C-9592-43A1-9F38-62893C01B7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D6C4D72-E3EF-48A5-9C7C-CC48F67659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CD36797-59DB-4C3D-9278-13C6F55F5F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3B2DE79-FF15-4476-A951-A44F703196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E49B92D-4D6C-4793-8209-C8A42CD1C0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82F4F92-8685-43F8-A138-9D396D1830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ADC03BD-A576-4082-90AF-878A5FB46B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9D1E2C0-5DAE-4764-B56C-3FB64368DA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4B730DC-8CFF-4919-90C0-4FB19C8087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ADC6AF6-4123-4263-93DB-285E923337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62DB17E-EB6C-4F77-BC9C-2D7B5DD5AC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657C09A-8BD8-458E-AD83-7245A0D57E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52AB9F6-3B17-44D5-8BAC-F1FD50F314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CF6621B-B1B9-4D02-B7F7-DB347E27E5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D4BE5A4-DD1F-48D2-88A7-D2B5074F53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843AF6A-7133-4B6A-8A65-4A875932FF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E54547B-EAF6-4DA5-9D62-B1F8D23B90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5F31E06-B2A0-48ED-B40E-F01893C679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C5A5AA7-AC67-489B-AB29-423EC6655B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6BCE540-941B-4D99-910A-A6BA17EE09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175E9FF-F701-4943-A64A-3855417885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3F5E4BF-63B5-48E3-BA6D-2EB9112E6A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<sst xmlns="http://schemas.openxmlformats.org/spreadsheetml/2006/main" count="2872" uniqueCount="1831">
  <si>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</si>
  <si>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</si>
  <si>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</si>
  <si>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</si>
  <si>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</si>
  <si>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</si>
  <si>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Araba/Álava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</si>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</sst>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B8EAB567-4BE4-4953-9CB3-A2C933323B40}"/>
    <cellStyle name="Normal" xfId="0" builtinId="0"/>
    <cellStyle name="Normal 2" xfId="1" xr:uid="{51F92338-0018-4C35-B616-F43DE832E08F}"/>
    <cellStyle name="Normal 3" xfId="3" xr:uid="{93B030B4-D3E3-475D-8C25-1F83FD76CA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33-4B24-A284-94F0A8CEF9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33-4B24-A284-94F0A8CEF9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1413</c:v>
                </c:pt>
                <c:pt idx="1">
                  <c:v>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3-4B24-A284-94F0A8CE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A0-409C-ACE1-A0CE6EF0C2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A0-409C-ACE1-A0CE6EF0C2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A0-409C-ACE1-A0CE6EF0C2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91</c:v>
                </c:pt>
                <c:pt idx="1">
                  <c:v>75</c:v>
                </c:pt>
                <c:pt idx="2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0-409C-ACE1-A0CE6EF0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22-402B-A5B1-33538A5D9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22-402B-A5B1-33538A5D9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756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2-402B-A5B1-33538A5D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5E-4A21-A40C-BAC915B994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5E-4A21-A40C-BAC915B994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660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E-4A21-A40C-BAC915B9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BF-4301-9F84-E6816B1BB3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BF-4301-9F84-E6816B1BB3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492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F-4301-9F84-E6816B1BB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C3-497D-9D10-5F968E4047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C3-497D-9D10-5F968E4047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3-497D-9D10-5F968E404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30-4D32-A67C-041C7C86A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30-4D32-A67C-041C7C86A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0-4D32-A67C-041C7C86A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64-4981-8EDD-69BE76F13A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64-4981-8EDD-69BE76F13A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64-4981-8EDD-69BE76F13AC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4-4981-8EDD-69BE76F13A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64-4981-8EDD-69BE76F13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1D-42FB-BB05-B8072146F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1D-42FB-BB05-B8072146F7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288</c:v>
                </c:pt>
                <c:pt idx="1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D-42FB-BB05-B8072146F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50-4A6F-B0B8-C46ED670BD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50-4A6F-B0B8-C46ED670BD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50-4A6F-B0B8-C46ED670BD3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289</c:v>
                </c:pt>
                <c:pt idx="2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0-4A6F-B0B8-C46ED670B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A6-4349-937A-D1F3275C4A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A6-4349-937A-D1F3275C4A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A6-4349-937A-D1F3275C4A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20</c:v>
                </c:pt>
                <c:pt idx="1">
                  <c:v>366</c:v>
                </c:pt>
                <c:pt idx="2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A6-4349-937A-D1F3275C4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FC-45A8-80A9-82C1CF1476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FC-45A8-80A9-82C1CF1476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C-45A8-80A9-82C1CF147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C-45A8-80A9-82C1CF14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7B-49DA-A63C-557FA63008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7B-49DA-A63C-557FA63008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2822</c:v>
                </c:pt>
                <c:pt idx="1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B-49DA-A63C-557FA630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161</c:v>
              </c:pt>
              <c:pt idx="1">
                <c:v>1066</c:v>
              </c:pt>
              <c:pt idx="2">
                <c:v>18</c:v>
              </c:pt>
              <c:pt idx="3">
                <c:v>1</c:v>
              </c:pt>
              <c:pt idx="4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572F-4CBE-BBBA-10506C823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801</c:v>
              </c:pt>
              <c:pt idx="1">
                <c:v>863</c:v>
              </c:pt>
              <c:pt idx="2">
                <c:v>39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001-4CE3-8C28-ED3FBA120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3887769028871392"/>
          <c:w val="0.23433970753655792"/>
          <c:h val="0.615577427821522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37</c:v>
              </c:pt>
              <c:pt idx="2">
                <c:v>4</c:v>
              </c:pt>
              <c:pt idx="3">
                <c:v>1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DBC1-4D1C-A3C2-22E0A337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22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3ED4-49E4-BAEC-1919813A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1069</c:v>
              </c:pt>
              <c:pt idx="1">
                <c:v>19</c:v>
              </c:pt>
              <c:pt idx="2">
                <c:v>296</c:v>
              </c:pt>
              <c:pt idx="3">
                <c:v>13</c:v>
              </c:pt>
              <c:pt idx="4">
                <c:v>2</c:v>
              </c:pt>
              <c:pt idx="5">
                <c:v>4</c:v>
              </c:pt>
              <c:pt idx="6">
                <c:v>61</c:v>
              </c:pt>
              <c:pt idx="7">
                <c:v>197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47C-4CB6-B121-16CA2903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0"/>
          <c:w val="0.2662852362204724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Defensor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193</c:v>
              </c:pt>
              <c:pt idx="1">
                <c:v>152</c:v>
              </c:pt>
              <c:pt idx="2">
                <c:v>14</c:v>
              </c:pt>
              <c:pt idx="3">
                <c:v>14</c:v>
              </c:pt>
              <c:pt idx="4">
                <c:v>62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80C-4C74-8A25-6D8BEB9DA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969</c:v>
              </c:pt>
              <c:pt idx="1">
                <c:v>683</c:v>
              </c:pt>
              <c:pt idx="2">
                <c:v>480</c:v>
              </c:pt>
              <c:pt idx="3">
                <c:v>185</c:v>
              </c:pt>
              <c:pt idx="4">
                <c:v>104</c:v>
              </c:pt>
              <c:pt idx="5">
                <c:v>1950</c:v>
              </c:pt>
              <c:pt idx="6">
                <c:v>238</c:v>
              </c:pt>
              <c:pt idx="7">
                <c:v>158</c:v>
              </c:pt>
              <c:pt idx="8">
                <c:v>144</c:v>
              </c:pt>
              <c:pt idx="9">
                <c:v>373</c:v>
              </c:pt>
              <c:pt idx="10">
                <c:v>242</c:v>
              </c:pt>
              <c:pt idx="11">
                <c:v>709</c:v>
              </c:pt>
              <c:pt idx="12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C892-4FA8-8102-6C4A4F6C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86</c:v>
              </c:pt>
              <c:pt idx="1">
                <c:v>252</c:v>
              </c:pt>
              <c:pt idx="2">
                <c:v>100</c:v>
              </c:pt>
              <c:pt idx="3">
                <c:v>137</c:v>
              </c:pt>
              <c:pt idx="4">
                <c:v>704</c:v>
              </c:pt>
              <c:pt idx="5">
                <c:v>93</c:v>
              </c:pt>
              <c:pt idx="6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8A64-4A91-B860-131A41D7A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</c:v>
              </c:pt>
              <c:pt idx="1">
                <c:v>129</c:v>
              </c:pt>
              <c:pt idx="2">
                <c:v>78</c:v>
              </c:pt>
              <c:pt idx="3">
                <c:v>12</c:v>
              </c:pt>
              <c:pt idx="4">
                <c:v>47</c:v>
              </c:pt>
              <c:pt idx="5">
                <c:v>75</c:v>
              </c:pt>
              <c:pt idx="6">
                <c:v>466</c:v>
              </c:pt>
              <c:pt idx="7">
                <c:v>65</c:v>
              </c:pt>
              <c:pt idx="8">
                <c:v>16</c:v>
              </c:pt>
              <c:pt idx="9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94F3-42A5-A455-92B3C2BE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287</c:v>
              </c:pt>
              <c:pt idx="1">
                <c:v>239</c:v>
              </c:pt>
              <c:pt idx="2">
                <c:v>138</c:v>
              </c:pt>
              <c:pt idx="3">
                <c:v>493</c:v>
              </c:pt>
              <c:pt idx="4">
                <c:v>74</c:v>
              </c:pt>
              <c:pt idx="5">
                <c:v>91</c:v>
              </c:pt>
              <c:pt idx="6">
                <c:v>133</c:v>
              </c:pt>
              <c:pt idx="7">
                <c:v>183</c:v>
              </c:pt>
              <c:pt idx="8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84F5-468F-A2C9-116771137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140</c:v>
              </c:pt>
              <c:pt idx="1">
                <c:v>51</c:v>
              </c:pt>
              <c:pt idx="2">
                <c:v>173</c:v>
              </c:pt>
              <c:pt idx="3">
                <c:v>332</c:v>
              </c:pt>
              <c:pt idx="4">
                <c:v>103</c:v>
              </c:pt>
              <c:pt idx="5">
                <c:v>132</c:v>
              </c:pt>
              <c:pt idx="6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AEFC-49A6-A4E1-2EC168400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Ordenación territorio / patrimonio histórico / medio ambiente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5</c:v>
              </c:pt>
              <c:pt idx="2">
                <c:v>5</c:v>
              </c:pt>
              <c:pt idx="3">
                <c:v>25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491-4C19-9AB2-0B44537C3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9.464566929133858E-2"/>
          <c:w val="0.31822244094488189"/>
          <c:h val="0.9053543307086614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Libertad sexual</c:v>
                </c:pt>
                <c:pt idx="1">
                  <c:v>Falsedades</c:v>
                </c:pt>
                <c:pt idx="2">
                  <c:v>Administración Justicia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CD-4667-8622-17504BB1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C8-4D39-ADEB-18016096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706-443C-9C35-70424EA8A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368</c:v>
              </c:pt>
              <c:pt idx="1">
                <c:v>142</c:v>
              </c:pt>
              <c:pt idx="2">
                <c:v>309</c:v>
              </c:pt>
              <c:pt idx="3">
                <c:v>998</c:v>
              </c:pt>
              <c:pt idx="4">
                <c:v>529</c:v>
              </c:pt>
              <c:pt idx="5">
                <c:v>131</c:v>
              </c:pt>
              <c:pt idx="6">
                <c:v>127</c:v>
              </c:pt>
              <c:pt idx="7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0-CA01-447F-A193-930E3E7F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AE-4483-B230-3DB347B98E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AE-4483-B230-3DB347B98E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AE-4483-B230-3DB347B98E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AE-4483-B230-3DB347B98ED2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E-4483-B230-3DB347B98E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E-4483-B230-3DB347B98E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E-4483-B230-3DB347B98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AE-4483-B230-3DB347B98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92-4DAD-8359-3917C690BD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92-4DAD-8359-3917C690BD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92-4DAD-8359-3917C690BD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92-4DAD-8359-3917C690BD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692-4DAD-8359-3917C690BD3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2-4DAD-8359-3917C690BD34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2-4DAD-8359-3917C690BD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2-4DAD-8359-3917C690BD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2-4DAD-8359-3917C690B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92-4DAD-8359-3917C690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404</c:v>
              </c:pt>
              <c:pt idx="1">
                <c:v>40</c:v>
              </c:pt>
              <c:pt idx="2">
                <c:v>76</c:v>
              </c:pt>
              <c:pt idx="3">
                <c:v>216</c:v>
              </c:pt>
              <c:pt idx="4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F5DD-4050-8AD7-978B0B54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172</c:v>
              </c:pt>
              <c:pt idx="1">
                <c:v>10</c:v>
              </c:pt>
              <c:pt idx="2">
                <c:v>111</c:v>
              </c:pt>
              <c:pt idx="3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74CE-42DB-B79F-655B71D19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14</c:v>
              </c:pt>
              <c:pt idx="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1630-4A22-BFB7-0ED1AB83F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E70-49EB-8553-4FDC4B22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113</c:v>
              </c:pt>
              <c:pt idx="1">
                <c:v>3</c:v>
              </c:pt>
              <c:pt idx="2">
                <c:v>39</c:v>
              </c:pt>
              <c:pt idx="3">
                <c:v>27</c:v>
              </c:pt>
              <c:pt idx="4">
                <c:v>1</c:v>
              </c:pt>
              <c:pt idx="5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9E0F-4534-8542-5488F81E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65</c:v>
              </c:pt>
              <c:pt idx="1">
                <c:v>5</c:v>
              </c:pt>
              <c:pt idx="2">
                <c:v>3</c:v>
              </c:pt>
              <c:pt idx="3">
                <c:v>6</c:v>
              </c:pt>
              <c:pt idx="4">
                <c:v>13</c:v>
              </c:pt>
              <c:pt idx="5">
                <c:v>33</c:v>
              </c:pt>
              <c:pt idx="6">
                <c:v>9</c:v>
              </c:pt>
              <c:pt idx="7">
                <c:v>1</c:v>
              </c:pt>
              <c:pt idx="8">
                <c:v>4</c:v>
              </c:pt>
              <c:pt idx="9">
                <c:v>7</c:v>
              </c:pt>
              <c:pt idx="10">
                <c:v>10</c:v>
              </c:pt>
              <c:pt idx="11">
                <c:v>21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524-48F7-80EB-3B2C15884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Visitas a Centros</c:v>
                </c:pt>
                <c:pt idx="5">
                  <c:v>Ensayos Clínicos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68</c:v>
              </c:pt>
              <c:pt idx="1">
                <c:v>53</c:v>
              </c:pt>
              <c:pt idx="2">
                <c:v>62</c:v>
              </c:pt>
              <c:pt idx="3">
                <c:v>12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A9-439B-B08A-5D6DC902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D8-4FF5-824D-1B83026473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D8-4FF5-824D-1B83026473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8-4FF5-824D-1B8302647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4F-49DB-AF2C-9FFFB3879B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4F-49DB-AF2C-9FFFB3879B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4F-49DB-AF2C-9FFFB3879B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4F-49DB-AF2C-9FFFB3879B2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31</c:v>
                </c:pt>
                <c:pt idx="2">
                  <c:v>36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F-49DB-AF2C-9FFFB3879B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335</c:v>
              </c:pt>
              <c:pt idx="1">
                <c:v>63</c:v>
              </c:pt>
              <c:pt idx="2">
                <c:v>9</c:v>
              </c:pt>
              <c:pt idx="3">
                <c:v>1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8B60-4D7D-B739-4A6285791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59</c:v>
              </c:pt>
              <c:pt idx="1">
                <c:v>6</c:v>
              </c:pt>
              <c:pt idx="2">
                <c:v>3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ECD5-4754-889B-26DF5B8B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23</c:v>
              </c:pt>
              <c:pt idx="2">
                <c:v>47</c:v>
              </c:pt>
              <c:pt idx="3">
                <c:v>44</c:v>
              </c:pt>
              <c:pt idx="4">
                <c:v>107</c:v>
              </c:pt>
              <c:pt idx="5">
                <c:v>65</c:v>
              </c:pt>
              <c:pt idx="6">
                <c:v>3</c:v>
              </c:pt>
              <c:pt idx="7">
                <c:v>4</c:v>
              </c:pt>
              <c:pt idx="8">
                <c:v>54</c:v>
              </c:pt>
              <c:pt idx="9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1623-4860-96F3-B579BA726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99-4BA6-8613-91DB9913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87-4DE5-9DF1-16CB3DB48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87-4DE5-9DF1-16CB3DB48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46</c:v>
                </c:pt>
                <c:pt idx="1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87-4DE5-9DF1-16CB3DB48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9-44C7-A92C-559D60AF73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89-44C7-A92C-559D60AF73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89-44C7-A92C-559D60AF73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89-44C7-A92C-559D60AF738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9-44C7-A92C-559D60AF7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17</c:v>
                </c:pt>
                <c:pt idx="1">
                  <c:v>133</c:v>
                </c:pt>
                <c:pt idx="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9-44C7-A92C-559D60AF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554</c:v>
              </c:pt>
              <c:pt idx="1">
                <c:v>111</c:v>
              </c:pt>
              <c:pt idx="2">
                <c:v>9</c:v>
              </c:pt>
              <c:pt idx="3">
                <c:v>1</c:v>
              </c:pt>
              <c:pt idx="4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959E-44E0-A2C5-C14A96513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312</c:v>
              </c:pt>
              <c:pt idx="1">
                <c:v>218</c:v>
              </c:pt>
              <c:pt idx="2">
                <c:v>12</c:v>
              </c:pt>
              <c:pt idx="3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6D4E-4D39-A1CF-9F69B2710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490-4FAF-9BBB-7EF41B9B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0B4-41D6-84F8-D098F1399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7EA-4991-836F-485E3DCF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72-48E6-8790-996BA68AB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97A-4576-B677-03E75894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AC9-45C0-AA51-012FCA08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65</c:v>
              </c:pt>
              <c:pt idx="2">
                <c:v>17</c:v>
              </c:pt>
              <c:pt idx="3">
                <c:v>2</c:v>
              </c:pt>
              <c:pt idx="4">
                <c:v>5</c:v>
              </c:pt>
              <c:pt idx="5">
                <c:v>57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14D-41F2-88F9-BCCABC14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448</c:v>
              </c:pt>
              <c:pt idx="2">
                <c:v>10</c:v>
              </c:pt>
              <c:pt idx="3">
                <c:v>29</c:v>
              </c:pt>
              <c:pt idx="4">
                <c:v>209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8B4-466C-97D3-2EDC4EC48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314</c:v>
              </c:pt>
              <c:pt idx="2">
                <c:v>2</c:v>
              </c:pt>
              <c:pt idx="3">
                <c:v>25</c:v>
              </c:pt>
              <c:pt idx="4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0BB1-46AF-9084-8DFDFE83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</c:v>
              </c:pt>
              <c:pt idx="1">
                <c:v>8</c:v>
              </c:pt>
              <c:pt idx="2">
                <c:v>5</c:v>
              </c:pt>
              <c:pt idx="3">
                <c:v>39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B75-48DB-8659-84B92BDAB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9BD-4851-AD02-86C94926E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333</c:v>
              </c:pt>
              <c:pt idx="2">
                <c:v>6</c:v>
              </c:pt>
              <c:pt idx="3">
                <c:v>2</c:v>
              </c:pt>
              <c:pt idx="4">
                <c:v>27</c:v>
              </c:pt>
              <c:pt idx="5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6C43-4EA5-993A-0A55DE63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741-42DF-95A9-340E4C358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825-4951-AA16-679C9BA7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1E7-4A5B-AFFB-3AFDC4B79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A487F44-595F-4EC2-886D-944A137AC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3493702-E39D-4389-A0A4-DD4151521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F7ECA67-67D7-48D6-8D7B-D8E38A6B1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35DB3D0-17E4-4345-A8C9-0F46186BA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DDF4F44-FA47-4DBA-B812-71F868716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A326240-FA8E-4F87-9734-2605F1790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F1C9232-CA1B-4C1A-B7AF-E8059BF37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1F8B5D5-F8E8-44A4-9D1F-2792EB04C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02C4DD9-0C50-46A2-A99D-0B20402DE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834497E-F505-4C16-8946-1AE72F4EC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5A16794-4159-4096-8AC9-BE64FCE35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06B863A-4FEA-437B-8056-A30FD43C2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BAA7EE4-AF60-4BA2-BB14-0CB3EB38A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FA9EC87-A472-5CB2-F383-EE8BC1AE1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165100</xdr:colOff>
      <xdr:row>6</xdr:row>
      <xdr:rowOff>171450</xdr:rowOff>
    </xdr:from>
    <xdr:to>
      <xdr:col>21</xdr:col>
      <xdr:colOff>428625</xdr:colOff>
      <xdr:row>18</xdr:row>
      <xdr:rowOff>28575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8E59A48-99E9-C3F9-6360-FFC8EFE6E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107950</xdr:colOff>
      <xdr:row>8</xdr:row>
      <xdr:rowOff>142875</xdr:rowOff>
    </xdr:from>
    <xdr:to>
      <xdr:col>53</xdr:col>
      <xdr:colOff>231775</xdr:colOff>
      <xdr:row>18</xdr:row>
      <xdr:rowOff>47625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98C81AF-A14E-AF17-531C-BEEA74C8C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533400</xdr:colOff>
      <xdr:row>6</xdr:row>
      <xdr:rowOff>212725</xdr:rowOff>
    </xdr:from>
    <xdr:to>
      <xdr:col>60</xdr:col>
      <xdr:colOff>428625</xdr:colOff>
      <xdr:row>16</xdr:row>
      <xdr:rowOff>12700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281F87F-A3D9-BC5A-D260-46D03B6F6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19</xdr:row>
      <xdr:rowOff>142874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0FAB0AB-32E1-130E-6EE1-71C528E22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B16027A-BF5C-7A33-2944-815A7CC2C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4B5A4D4-D1B3-C8A8-DA18-AD9CAF428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DCE5164-0444-72A3-B166-278F3831F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F6F3418-3C9F-E86D-70CC-2C294AE0B7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D340F2C0-C382-53ED-E988-4C5469BF2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A5745A1-F7E8-90F9-7891-2712D697F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758B634-F02D-E35C-1E20-C0BC73FF6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396DC96-74F1-111F-FB95-58693C1AA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407D75C6-523C-BEB1-E6F0-1B39EE1DF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7FB09AF3-80D0-20B0-7257-B7298E92F7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772CA7EC-0800-F6F0-53AE-B3496E707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A4F51D-A232-4128-8E50-6F211FFB5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1FF21A1-94C3-4AC8-8F18-B941E818E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4B29A21-B6AE-FEB0-7B2B-CB636F226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3C3A47E-12D2-E415-EB1B-BD1F892D2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1FBCB79-E77E-0CCA-6CC1-41EB8A68F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DC3E43A-8079-9503-6677-034F15663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165381AD-1F01-193E-D4C8-FB9946662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951F5F71-1FE4-C682-59CF-736B7E26B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BAFD23B0-1B7D-3E66-7B3C-5D7EA775E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25CF35E-D80D-488E-A0CD-EE55522FF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BE7DA42-4D9B-4FB3-A8FF-88D6E57D5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C425AE6-2A4B-034A-8631-B5D74E746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5DE22C6-4D05-4AFB-B4E8-1B14CF744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D6FA8E6-A74C-7AA7-E62C-BC4F4211F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2B8555C-66DD-7F5B-8CDF-A19C0981C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D3975AD-BB79-47C6-AADE-1F32233D4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78BEB64-3251-429D-8D69-370983CA4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4624EAD-7B09-1009-2DA8-0E090A00B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6837E7F-12D7-C35D-4ABA-F99DC2BDEA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21D4D4A-EE0F-34A8-A7A0-9FC941A2A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A9A6EFB-7679-4F36-A101-CA6D17B29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345C8AE-3584-41B5-AA73-2BB772673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6FB2936-DC12-7BCD-4BE9-96B79E82D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66CF402-5D66-2EB2-0ED2-10A6599DE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F694305-E590-65A8-1FA8-9FF953D40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9E7BD316-1207-43F3-A113-293243827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8785621-C922-0E4B-72F8-676F4740A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3253101-9BE3-1CC3-375B-401B57AEE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EAE0618-CA72-D071-7A60-25FD74EE94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E7AE4CA-F354-FCF9-C9F3-897F50B6C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91E3021-60A9-7225-782D-77E057220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727C0E6-7E6B-C70E-5588-04DCA6081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8992BA64-8336-FBE6-A093-2E2514E7B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FBFA2C1-1389-ACDD-F8EA-BE7A20DD2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1608735-0869-8E43-2EB6-ABC3BAEFA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5EE1660-1752-B63C-E8F5-A328033A0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x14ac:dyDescent="0.25">
      <c r="A1" s="1" t="s">
        <v>0</v>
      </c>
      <c r="B1" s="2"/>
      <c r="C1" s="3"/>
    </row>
    <row r="2" spans="1:3" x14ac:dyDescent="0.25">
      <c r="A2" s="4"/>
    </row>
    <row r="3" spans="1:3" ht="25.5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wp86fxdlJAWCwCS0ULiprrn384V+hLpzY1yMceNqo0gFujo+6ZYoEEeUFct63B4bAaJszWN0Oz938GS35QqrFg==" saltValue="rqPOcf+KldGzxePcMKiQQ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67D9-0D1D-420F-B00E-9A6E91BD1E40}">
  <dimension ref="A3:E377"/>
  <sheetViews>
    <sheetView showGridLines="0" showRowColHeaders="0" workbookViewId="0"/>
  </sheetViews>
  <sheetFormatPr baseColWidth="10" defaultRowHeight="15" x14ac:dyDescent="0.25"/>
  <cols>
    <col min="1" max="1" width="33.28515625" customWidth="1"/>
    <col min="2" max="2" width="54.7109375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ht="22.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9" t="s">
        <v>13</v>
      </c>
      <c r="B7" s="13" t="s">
        <v>14</v>
      </c>
      <c r="C7" s="14">
        <v>2310</v>
      </c>
      <c r="D7" s="14">
        <v>2395</v>
      </c>
      <c r="E7" s="15">
        <v>-3.54906054279749E-2</v>
      </c>
    </row>
    <row r="8" spans="1:5" x14ac:dyDescent="0.25">
      <c r="A8" s="180"/>
      <c r="B8" s="13" t="s">
        <v>15</v>
      </c>
      <c r="C8" s="14">
        <v>5849</v>
      </c>
      <c r="D8" s="14">
        <v>5246</v>
      </c>
      <c r="E8" s="15">
        <v>0.114944719786504</v>
      </c>
    </row>
    <row r="9" spans="1:5" x14ac:dyDescent="0.25">
      <c r="A9" s="180"/>
      <c r="B9" s="13" t="s">
        <v>16</v>
      </c>
      <c r="C9" s="14">
        <v>3893</v>
      </c>
      <c r="D9" s="14">
        <v>7160</v>
      </c>
      <c r="E9" s="15">
        <v>-0.456284916201117</v>
      </c>
    </row>
    <row r="10" spans="1:5" x14ac:dyDescent="0.25">
      <c r="A10" s="180"/>
      <c r="B10" s="13" t="s">
        <v>17</v>
      </c>
      <c r="C10" s="14">
        <v>292</v>
      </c>
      <c r="D10" s="14">
        <v>358</v>
      </c>
      <c r="E10" s="15">
        <v>-0.18435754189944101</v>
      </c>
    </row>
    <row r="11" spans="1:5" x14ac:dyDescent="0.25">
      <c r="A11" s="181"/>
      <c r="B11" s="13" t="s">
        <v>18</v>
      </c>
      <c r="C11" s="14">
        <v>2664</v>
      </c>
      <c r="D11" s="14">
        <v>2313</v>
      </c>
      <c r="E11" s="15">
        <v>0.15175097276264601</v>
      </c>
    </row>
    <row r="12" spans="1:5" x14ac:dyDescent="0.25">
      <c r="A12" s="179" t="s">
        <v>19</v>
      </c>
      <c r="B12" s="13" t="s">
        <v>20</v>
      </c>
      <c r="C12" s="14">
        <v>692</v>
      </c>
      <c r="D12" s="14">
        <v>815</v>
      </c>
      <c r="E12" s="15">
        <v>-0.150920245398773</v>
      </c>
    </row>
    <row r="13" spans="1:5" x14ac:dyDescent="0.25">
      <c r="A13" s="180"/>
      <c r="B13" s="13" t="s">
        <v>21</v>
      </c>
      <c r="C13" s="14">
        <v>898</v>
      </c>
      <c r="D13" s="14">
        <v>838</v>
      </c>
      <c r="E13" s="15">
        <v>7.1599045346062096E-2</v>
      </c>
    </row>
    <row r="14" spans="1:5" x14ac:dyDescent="0.25">
      <c r="A14" s="181"/>
      <c r="B14" s="13" t="s">
        <v>22</v>
      </c>
      <c r="C14" s="14">
        <v>2107</v>
      </c>
      <c r="D14" s="14">
        <v>2656</v>
      </c>
      <c r="E14" s="15">
        <v>-0.20670180722891601</v>
      </c>
    </row>
    <row r="15" spans="1:5" x14ac:dyDescent="0.25">
      <c r="A15" s="179" t="s">
        <v>23</v>
      </c>
      <c r="B15" s="13" t="s">
        <v>24</v>
      </c>
      <c r="C15" s="14">
        <v>161</v>
      </c>
      <c r="D15" s="14">
        <v>254</v>
      </c>
      <c r="E15" s="15">
        <v>-0.36614173228346503</v>
      </c>
    </row>
    <row r="16" spans="1:5" x14ac:dyDescent="0.25">
      <c r="A16" s="180"/>
      <c r="B16" s="13" t="s">
        <v>25</v>
      </c>
      <c r="C16" s="14">
        <v>1066</v>
      </c>
      <c r="D16" s="14">
        <v>1109</v>
      </c>
      <c r="E16" s="15">
        <v>-3.87736699729486E-2</v>
      </c>
    </row>
    <row r="17" spans="1:5" x14ac:dyDescent="0.25">
      <c r="A17" s="180"/>
      <c r="B17" s="13" t="s">
        <v>26</v>
      </c>
      <c r="C17" s="14">
        <v>18</v>
      </c>
      <c r="D17" s="14">
        <v>20</v>
      </c>
      <c r="E17" s="15">
        <v>-0.1</v>
      </c>
    </row>
    <row r="18" spans="1:5" x14ac:dyDescent="0.25">
      <c r="A18" s="180"/>
      <c r="B18" s="13" t="s">
        <v>27</v>
      </c>
      <c r="C18" s="14">
        <v>1</v>
      </c>
      <c r="D18" s="14">
        <v>2</v>
      </c>
      <c r="E18" s="15">
        <v>-0.5</v>
      </c>
    </row>
    <row r="19" spans="1:5" x14ac:dyDescent="0.25">
      <c r="A19" s="181"/>
      <c r="B19" s="13" t="s">
        <v>28</v>
      </c>
      <c r="C19" s="14">
        <v>167</v>
      </c>
      <c r="D19" s="14">
        <v>246</v>
      </c>
      <c r="E19" s="15">
        <v>-0.32113821138211401</v>
      </c>
    </row>
    <row r="20" spans="1:5" x14ac:dyDescent="0.25">
      <c r="A20" s="16"/>
    </row>
    <row r="21" spans="1:5" x14ac:dyDescent="0.25">
      <c r="A21" s="8" t="s">
        <v>29</v>
      </c>
    </row>
    <row r="22" spans="1:5" ht="22.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ht="22.5" x14ac:dyDescent="0.25">
      <c r="A23" s="12" t="s">
        <v>30</v>
      </c>
      <c r="B23" s="17"/>
      <c r="C23" s="14">
        <v>0</v>
      </c>
      <c r="D23" s="14">
        <v>0</v>
      </c>
      <c r="E23" s="15">
        <v>0</v>
      </c>
    </row>
    <row r="24" spans="1:5" ht="22.5" x14ac:dyDescent="0.25">
      <c r="A24" s="12" t="s">
        <v>31</v>
      </c>
      <c r="B24" s="17"/>
      <c r="C24" s="14">
        <v>0</v>
      </c>
      <c r="D24" s="14">
        <v>0</v>
      </c>
      <c r="E24" s="15">
        <v>0</v>
      </c>
    </row>
    <row r="25" spans="1:5" ht="22.5" x14ac:dyDescent="0.25">
      <c r="A25" s="12" t="s">
        <v>32</v>
      </c>
      <c r="B25" s="17"/>
      <c r="C25" s="14">
        <v>201</v>
      </c>
      <c r="D25" s="14">
        <v>128</v>
      </c>
      <c r="E25" s="15">
        <v>0.5703125</v>
      </c>
    </row>
    <row r="26" spans="1:5" ht="33.75" x14ac:dyDescent="0.25">
      <c r="A26" s="12" t="s">
        <v>33</v>
      </c>
      <c r="B26" s="17"/>
      <c r="C26" s="14">
        <v>160</v>
      </c>
      <c r="D26" s="14">
        <v>127</v>
      </c>
      <c r="E26" s="15">
        <v>0.25984251968503902</v>
      </c>
    </row>
    <row r="27" spans="1:5" ht="33.75" x14ac:dyDescent="0.25">
      <c r="A27" s="12" t="s">
        <v>34</v>
      </c>
      <c r="B27" s="17"/>
      <c r="C27" s="14">
        <v>41</v>
      </c>
      <c r="D27" s="14">
        <v>1</v>
      </c>
      <c r="E27" s="15">
        <v>40</v>
      </c>
    </row>
    <row r="28" spans="1:5" x14ac:dyDescent="0.25">
      <c r="A28" s="16"/>
    </row>
    <row r="29" spans="1:5" x14ac:dyDescent="0.25">
      <c r="A29" s="8" t="s">
        <v>35</v>
      </c>
    </row>
    <row r="30" spans="1:5" ht="22.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1291</v>
      </c>
      <c r="D31" s="14">
        <v>1028</v>
      </c>
      <c r="E31" s="15">
        <v>0.25583657587548603</v>
      </c>
    </row>
    <row r="32" spans="1:5" x14ac:dyDescent="0.25">
      <c r="A32" s="179" t="s">
        <v>37</v>
      </c>
      <c r="B32" s="13" t="s">
        <v>38</v>
      </c>
      <c r="C32" s="14">
        <v>91</v>
      </c>
      <c r="D32" s="14">
        <v>57</v>
      </c>
      <c r="E32" s="15">
        <v>0.59649122807017496</v>
      </c>
    </row>
    <row r="33" spans="1:5" x14ac:dyDescent="0.25">
      <c r="A33" s="180"/>
      <c r="B33" s="13" t="s">
        <v>39</v>
      </c>
      <c r="C33" s="14">
        <v>71</v>
      </c>
      <c r="D33" s="14">
        <v>82</v>
      </c>
      <c r="E33" s="15">
        <v>-0.134146341463415</v>
      </c>
    </row>
    <row r="34" spans="1:5" x14ac:dyDescent="0.25">
      <c r="A34" s="180"/>
      <c r="B34" s="13" t="s">
        <v>40</v>
      </c>
      <c r="C34" s="14">
        <v>4</v>
      </c>
      <c r="D34" s="14">
        <v>6</v>
      </c>
      <c r="E34" s="15">
        <v>-0.33333333333333298</v>
      </c>
    </row>
    <row r="35" spans="1:5" x14ac:dyDescent="0.25">
      <c r="A35" s="180"/>
      <c r="B35" s="13" t="s">
        <v>41</v>
      </c>
      <c r="C35" s="14">
        <v>0</v>
      </c>
      <c r="D35" s="14">
        <v>0</v>
      </c>
      <c r="E35" s="15">
        <v>0</v>
      </c>
    </row>
    <row r="36" spans="1:5" x14ac:dyDescent="0.25">
      <c r="A36" s="181"/>
      <c r="B36" s="13" t="s">
        <v>42</v>
      </c>
      <c r="C36" s="14">
        <v>801</v>
      </c>
      <c r="D36" s="14">
        <v>923</v>
      </c>
      <c r="E36" s="15">
        <v>-0.13217768147345599</v>
      </c>
    </row>
    <row r="37" spans="1:5" x14ac:dyDescent="0.25">
      <c r="A37" s="16"/>
    </row>
    <row r="38" spans="1:5" x14ac:dyDescent="0.25">
      <c r="A38" s="8" t="s">
        <v>43</v>
      </c>
    </row>
    <row r="39" spans="1:5" ht="22.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2822</v>
      </c>
      <c r="D40" s="14">
        <v>2875</v>
      </c>
      <c r="E40" s="15">
        <v>-1.8434782608695702E-2</v>
      </c>
    </row>
    <row r="41" spans="1:5" ht="33.75" x14ac:dyDescent="0.25">
      <c r="A41" s="12" t="s">
        <v>45</v>
      </c>
      <c r="B41" s="17"/>
      <c r="C41" s="14">
        <v>1356</v>
      </c>
      <c r="D41" s="14">
        <v>1535</v>
      </c>
      <c r="E41" s="15">
        <v>-0.116612377850163</v>
      </c>
    </row>
    <row r="42" spans="1:5" x14ac:dyDescent="0.25">
      <c r="A42" s="16"/>
    </row>
    <row r="43" spans="1:5" x14ac:dyDescent="0.25">
      <c r="A43" s="182" t="s">
        <v>46</v>
      </c>
      <c r="B43" s="182"/>
      <c r="C43" s="182"/>
      <c r="D43" s="182"/>
      <c r="E43" s="182"/>
    </row>
    <row r="44" spans="1:5" ht="22.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9" t="s">
        <v>47</v>
      </c>
      <c r="B45" s="13" t="s">
        <v>14</v>
      </c>
      <c r="C45" s="14">
        <v>611</v>
      </c>
      <c r="D45" s="14">
        <v>594</v>
      </c>
      <c r="E45" s="15">
        <v>2.86195286195286E-2</v>
      </c>
    </row>
    <row r="46" spans="1:5" x14ac:dyDescent="0.25">
      <c r="A46" s="180"/>
      <c r="B46" s="13" t="s">
        <v>48</v>
      </c>
      <c r="C46" s="14">
        <v>43</v>
      </c>
      <c r="D46" s="14">
        <v>43</v>
      </c>
      <c r="E46" s="15">
        <v>0</v>
      </c>
    </row>
    <row r="47" spans="1:5" x14ac:dyDescent="0.25">
      <c r="A47" s="180"/>
      <c r="B47" s="13" t="s">
        <v>49</v>
      </c>
      <c r="C47" s="14">
        <v>1421</v>
      </c>
      <c r="D47" s="14">
        <v>1066</v>
      </c>
      <c r="E47" s="15">
        <v>0.33302063789868702</v>
      </c>
    </row>
    <row r="48" spans="1:5" x14ac:dyDescent="0.25">
      <c r="A48" s="181"/>
      <c r="B48" s="13" t="s">
        <v>18</v>
      </c>
      <c r="C48" s="14">
        <v>585</v>
      </c>
      <c r="D48" s="14">
        <v>525</v>
      </c>
      <c r="E48" s="15">
        <v>0.114285714285714</v>
      </c>
    </row>
    <row r="49" spans="1:5" x14ac:dyDescent="0.25">
      <c r="A49" s="179" t="s">
        <v>50</v>
      </c>
      <c r="B49" s="13" t="s">
        <v>51</v>
      </c>
      <c r="C49" s="14">
        <v>863</v>
      </c>
      <c r="D49" s="14">
        <v>921</v>
      </c>
      <c r="E49" s="15">
        <v>-6.2975027144408294E-2</v>
      </c>
    </row>
    <row r="50" spans="1:5" x14ac:dyDescent="0.25">
      <c r="A50" s="180"/>
      <c r="B50" s="13" t="s">
        <v>52</v>
      </c>
      <c r="C50" s="14">
        <v>39</v>
      </c>
      <c r="D50" s="14">
        <v>44</v>
      </c>
      <c r="E50" s="15">
        <v>-0.11363636363636399</v>
      </c>
    </row>
    <row r="51" spans="1:5" x14ac:dyDescent="0.25">
      <c r="A51" s="180"/>
      <c r="B51" s="13" t="s">
        <v>53</v>
      </c>
      <c r="C51" s="14">
        <v>181</v>
      </c>
      <c r="D51" s="14">
        <v>190</v>
      </c>
      <c r="E51" s="15">
        <v>-4.7368421052631601E-2</v>
      </c>
    </row>
    <row r="52" spans="1:5" x14ac:dyDescent="0.25">
      <c r="A52" s="181"/>
      <c r="B52" s="13" t="s">
        <v>54</v>
      </c>
      <c r="C52" s="14">
        <v>12</v>
      </c>
      <c r="D52" s="14">
        <v>23</v>
      </c>
      <c r="E52" s="15">
        <v>-0.47826086956521702</v>
      </c>
    </row>
    <row r="53" spans="1:5" x14ac:dyDescent="0.25">
      <c r="A53" s="16"/>
    </row>
    <row r="54" spans="1:5" x14ac:dyDescent="0.25">
      <c r="A54" s="8" t="s">
        <v>55</v>
      </c>
    </row>
    <row r="55" spans="1:5" ht="22.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9" t="s">
        <v>56</v>
      </c>
      <c r="B56" s="13" t="s">
        <v>49</v>
      </c>
      <c r="C56" s="14">
        <v>34</v>
      </c>
      <c r="D56" s="14">
        <v>20</v>
      </c>
      <c r="E56" s="15">
        <v>0.7</v>
      </c>
    </row>
    <row r="57" spans="1:5" x14ac:dyDescent="0.25">
      <c r="A57" s="180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25">
      <c r="A58" s="180"/>
      <c r="B58" s="13" t="s">
        <v>14</v>
      </c>
      <c r="C58" s="14">
        <v>13</v>
      </c>
      <c r="D58" s="14">
        <v>9</v>
      </c>
      <c r="E58" s="15">
        <v>0.44444444444444398</v>
      </c>
    </row>
    <row r="59" spans="1:5" x14ac:dyDescent="0.25">
      <c r="A59" s="180"/>
      <c r="B59" s="13" t="s">
        <v>18</v>
      </c>
      <c r="C59" s="14">
        <v>15</v>
      </c>
      <c r="D59" s="14">
        <v>13</v>
      </c>
      <c r="E59" s="15">
        <v>0.15384615384615399</v>
      </c>
    </row>
    <row r="60" spans="1:5" x14ac:dyDescent="0.25">
      <c r="A60" s="180"/>
      <c r="B60" s="13" t="s">
        <v>57</v>
      </c>
      <c r="C60" s="14">
        <v>18</v>
      </c>
      <c r="D60" s="14">
        <v>16</v>
      </c>
      <c r="E60" s="15">
        <v>0.125</v>
      </c>
    </row>
    <row r="61" spans="1:5" x14ac:dyDescent="0.25">
      <c r="A61" s="181"/>
      <c r="B61" s="13" t="s">
        <v>58</v>
      </c>
      <c r="C61" s="14">
        <v>0</v>
      </c>
      <c r="D61" s="14">
        <v>0</v>
      </c>
      <c r="E61" s="15">
        <v>0</v>
      </c>
    </row>
    <row r="62" spans="1:5" x14ac:dyDescent="0.25">
      <c r="A62" s="179" t="s">
        <v>59</v>
      </c>
      <c r="B62" s="13" t="s">
        <v>60</v>
      </c>
      <c r="C62" s="14">
        <v>3</v>
      </c>
      <c r="D62" s="14">
        <v>3</v>
      </c>
      <c r="E62" s="15">
        <v>0</v>
      </c>
    </row>
    <row r="63" spans="1:5" x14ac:dyDescent="0.25">
      <c r="A63" s="180"/>
      <c r="B63" s="13" t="s">
        <v>53</v>
      </c>
      <c r="C63" s="14">
        <v>11</v>
      </c>
      <c r="D63" s="14">
        <v>11</v>
      </c>
      <c r="E63" s="15">
        <v>0</v>
      </c>
    </row>
    <row r="64" spans="1:5" x14ac:dyDescent="0.25">
      <c r="A64" s="181"/>
      <c r="B64" s="13" t="s">
        <v>61</v>
      </c>
      <c r="C64" s="14">
        <v>1</v>
      </c>
      <c r="D64" s="14">
        <v>1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ht="22.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ht="22.5" x14ac:dyDescent="0.25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ht="22.5" x14ac:dyDescent="0.25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ht="22.5" x14ac:dyDescent="0.25">
      <c r="A70" s="12" t="s">
        <v>32</v>
      </c>
      <c r="B70" s="17"/>
      <c r="C70" s="14">
        <v>0</v>
      </c>
      <c r="D70" s="14">
        <v>0</v>
      </c>
      <c r="E70" s="15">
        <v>0</v>
      </c>
    </row>
    <row r="71" spans="1:5" ht="33.75" x14ac:dyDescent="0.25">
      <c r="A71" s="12" t="s">
        <v>33</v>
      </c>
      <c r="B71" s="17"/>
      <c r="C71" s="14">
        <v>0</v>
      </c>
      <c r="D71" s="14">
        <v>0</v>
      </c>
      <c r="E71" s="15">
        <v>0</v>
      </c>
    </row>
    <row r="72" spans="1:5" ht="33.75" x14ac:dyDescent="0.25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ht="22.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3"/>
      <c r="B76" s="13" t="s">
        <v>44</v>
      </c>
      <c r="C76" s="14">
        <v>0</v>
      </c>
      <c r="D76" s="14">
        <v>3</v>
      </c>
      <c r="E76" s="15">
        <v>-1</v>
      </c>
    </row>
    <row r="77" spans="1:5" x14ac:dyDescent="0.25">
      <c r="A77" s="184"/>
      <c r="B77" s="13" t="s">
        <v>53</v>
      </c>
      <c r="C77" s="14">
        <v>0</v>
      </c>
      <c r="D77" s="14">
        <v>1</v>
      </c>
      <c r="E77" s="15">
        <v>-1</v>
      </c>
    </row>
    <row r="78" spans="1:5" x14ac:dyDescent="0.25">
      <c r="A78" s="184"/>
      <c r="B78" s="13" t="s">
        <v>60</v>
      </c>
      <c r="C78" s="14">
        <v>2</v>
      </c>
      <c r="D78" s="14">
        <v>0</v>
      </c>
      <c r="E78" s="15">
        <v>0</v>
      </c>
    </row>
    <row r="79" spans="1:5" x14ac:dyDescent="0.25">
      <c r="A79" s="184"/>
      <c r="B79" s="13" t="s">
        <v>64</v>
      </c>
      <c r="C79" s="14">
        <v>3</v>
      </c>
      <c r="D79" s="14">
        <v>1</v>
      </c>
      <c r="E79" s="15">
        <v>2</v>
      </c>
    </row>
    <row r="80" spans="1:5" x14ac:dyDescent="0.25">
      <c r="A80" s="185"/>
      <c r="B80" s="13" t="s">
        <v>65</v>
      </c>
      <c r="C80" s="14">
        <v>0</v>
      </c>
      <c r="D80" s="14">
        <v>1</v>
      </c>
      <c r="E80" s="15">
        <v>-1</v>
      </c>
    </row>
    <row r="81" spans="1:5" x14ac:dyDescent="0.25">
      <c r="A81" s="16"/>
    </row>
    <row r="82" spans="1:5" x14ac:dyDescent="0.25">
      <c r="A82" s="8" t="s">
        <v>66</v>
      </c>
    </row>
    <row r="83" spans="1:5" ht="22.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9" t="s">
        <v>67</v>
      </c>
      <c r="B84" s="13" t="s">
        <v>68</v>
      </c>
      <c r="C84" s="14">
        <v>1356</v>
      </c>
      <c r="D84" s="14">
        <v>1535</v>
      </c>
      <c r="E84" s="15">
        <v>-0.116612377850163</v>
      </c>
    </row>
    <row r="85" spans="1:5" x14ac:dyDescent="0.25">
      <c r="A85" s="181"/>
      <c r="B85" s="13" t="s">
        <v>69</v>
      </c>
      <c r="C85" s="14">
        <v>232</v>
      </c>
      <c r="D85" s="19"/>
      <c r="E85" s="15">
        <v>0</v>
      </c>
    </row>
    <row r="86" spans="1:5" x14ac:dyDescent="0.25">
      <c r="A86" s="179" t="s">
        <v>70</v>
      </c>
      <c r="B86" s="13" t="s">
        <v>68</v>
      </c>
      <c r="C86" s="14">
        <v>878</v>
      </c>
      <c r="D86" s="14">
        <v>958</v>
      </c>
      <c r="E86" s="15">
        <v>-8.3507306889352803E-2</v>
      </c>
    </row>
    <row r="87" spans="1:5" x14ac:dyDescent="0.25">
      <c r="A87" s="181"/>
      <c r="B87" s="13" t="s">
        <v>69</v>
      </c>
      <c r="C87" s="14">
        <v>83</v>
      </c>
      <c r="D87" s="14">
        <v>146</v>
      </c>
      <c r="E87" s="15">
        <v>-0.431506849315068</v>
      </c>
    </row>
    <row r="88" spans="1:5" x14ac:dyDescent="0.25">
      <c r="A88" s="179" t="s">
        <v>71</v>
      </c>
      <c r="B88" s="13" t="s">
        <v>68</v>
      </c>
      <c r="C88" s="14">
        <v>96</v>
      </c>
      <c r="D88" s="14">
        <v>97</v>
      </c>
      <c r="E88" s="15">
        <v>-1.03092783505155E-2</v>
      </c>
    </row>
    <row r="89" spans="1:5" x14ac:dyDescent="0.25">
      <c r="A89" s="181"/>
      <c r="B89" s="13" t="s">
        <v>69</v>
      </c>
      <c r="C89" s="14">
        <v>16</v>
      </c>
      <c r="D89" s="14">
        <v>50</v>
      </c>
      <c r="E89" s="15">
        <v>-0.68</v>
      </c>
    </row>
    <row r="90" spans="1:5" x14ac:dyDescent="0.25">
      <c r="A90" s="179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25">
      <c r="A91" s="181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182" t="s">
        <v>73</v>
      </c>
      <c r="B93" s="182"/>
      <c r="C93" s="182"/>
      <c r="D93" s="182"/>
      <c r="E93" s="182"/>
    </row>
    <row r="94" spans="1:5" ht="22.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8"/>
      <c r="B95" s="17"/>
      <c r="C95" s="14">
        <v>756</v>
      </c>
      <c r="D95" s="14">
        <v>874</v>
      </c>
      <c r="E95" s="15">
        <v>-0.13501144164759701</v>
      </c>
    </row>
    <row r="96" spans="1:5" ht="22.5" x14ac:dyDescent="0.25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ht="22.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616</v>
      </c>
      <c r="D100" s="14">
        <v>955</v>
      </c>
      <c r="E100" s="15">
        <v>-0.35497382198952898</v>
      </c>
    </row>
    <row r="101" spans="1:5" x14ac:dyDescent="0.25">
      <c r="A101" s="12" t="s">
        <v>77</v>
      </c>
      <c r="B101" s="17"/>
      <c r="C101" s="14">
        <v>244</v>
      </c>
      <c r="D101" s="14">
        <v>401</v>
      </c>
      <c r="E101" s="15">
        <v>-0.391521197007481</v>
      </c>
    </row>
    <row r="102" spans="1:5" ht="22.5" x14ac:dyDescent="0.25">
      <c r="A102" s="12" t="s">
        <v>74</v>
      </c>
      <c r="B102" s="17"/>
      <c r="C102" s="14">
        <v>3</v>
      </c>
      <c r="D102" s="14">
        <v>9</v>
      </c>
      <c r="E102" s="15">
        <v>-0.66666666666666696</v>
      </c>
    </row>
    <row r="103" spans="1:5" x14ac:dyDescent="0.25">
      <c r="A103" s="16"/>
    </row>
    <row r="104" spans="1:5" x14ac:dyDescent="0.25">
      <c r="A104" s="182" t="s">
        <v>78</v>
      </c>
      <c r="B104" s="182"/>
      <c r="C104" s="182"/>
      <c r="D104" s="182"/>
      <c r="E104" s="182"/>
    </row>
    <row r="105" spans="1:5" ht="22.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9" t="s">
        <v>76</v>
      </c>
      <c r="B106" s="13" t="s">
        <v>79</v>
      </c>
      <c r="C106" s="14">
        <v>492</v>
      </c>
      <c r="D106" s="14">
        <v>580</v>
      </c>
      <c r="E106" s="15">
        <v>-0.15172413793103401</v>
      </c>
    </row>
    <row r="107" spans="1:5" x14ac:dyDescent="0.25">
      <c r="A107" s="180"/>
      <c r="B107" s="13" t="s">
        <v>80</v>
      </c>
      <c r="C107" s="14">
        <v>143</v>
      </c>
      <c r="D107" s="14">
        <v>127</v>
      </c>
      <c r="E107" s="15">
        <v>0.12598425196850399</v>
      </c>
    </row>
    <row r="108" spans="1:5" x14ac:dyDescent="0.25">
      <c r="A108" s="181"/>
      <c r="B108" s="13" t="s">
        <v>81</v>
      </c>
      <c r="C108" s="14">
        <v>14</v>
      </c>
      <c r="D108" s="14">
        <v>20</v>
      </c>
      <c r="E108" s="15">
        <v>-0.3</v>
      </c>
    </row>
    <row r="109" spans="1:5" x14ac:dyDescent="0.25">
      <c r="A109" s="179" t="s">
        <v>77</v>
      </c>
      <c r="B109" s="13" t="s">
        <v>82</v>
      </c>
      <c r="C109" s="14">
        <v>25</v>
      </c>
      <c r="D109" s="14">
        <v>24</v>
      </c>
      <c r="E109" s="15">
        <v>4.1666666666666699E-2</v>
      </c>
    </row>
    <row r="110" spans="1:5" x14ac:dyDescent="0.25">
      <c r="A110" s="181"/>
      <c r="B110" s="13" t="s">
        <v>81</v>
      </c>
      <c r="C110" s="14">
        <v>61</v>
      </c>
      <c r="D110" s="14">
        <v>80</v>
      </c>
      <c r="E110" s="15">
        <v>-0.23749999999999999</v>
      </c>
    </row>
    <row r="111" spans="1:5" ht="22.5" x14ac:dyDescent="0.25">
      <c r="A111" s="12" t="s">
        <v>74</v>
      </c>
      <c r="B111" s="17"/>
      <c r="C111" s="14">
        <v>5</v>
      </c>
      <c r="D111" s="14">
        <v>13</v>
      </c>
      <c r="E111" s="15">
        <v>-0.61538461538461497</v>
      </c>
    </row>
    <row r="112" spans="1:5" x14ac:dyDescent="0.25">
      <c r="A112" s="16"/>
    </row>
    <row r="113" spans="1:5" x14ac:dyDescent="0.25">
      <c r="A113" s="182" t="s">
        <v>83</v>
      </c>
      <c r="B113" s="182"/>
      <c r="C113" s="182"/>
      <c r="D113" s="182"/>
    </row>
    <row r="114" spans="1:5" ht="22.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9" t="s">
        <v>76</v>
      </c>
      <c r="B115" s="13" t="s">
        <v>79</v>
      </c>
      <c r="C115" s="14">
        <v>22</v>
      </c>
      <c r="D115" s="14">
        <v>36</v>
      </c>
      <c r="E115" s="15">
        <v>-0.38888888888888901</v>
      </c>
    </row>
    <row r="116" spans="1:5" x14ac:dyDescent="0.25">
      <c r="A116" s="180"/>
      <c r="B116" s="13" t="s">
        <v>80</v>
      </c>
      <c r="C116" s="14">
        <v>19</v>
      </c>
      <c r="D116" s="14">
        <v>19</v>
      </c>
      <c r="E116" s="15">
        <v>0</v>
      </c>
    </row>
    <row r="117" spans="1:5" x14ac:dyDescent="0.25">
      <c r="A117" s="181"/>
      <c r="B117" s="13" t="s">
        <v>81</v>
      </c>
      <c r="C117" s="14">
        <v>2</v>
      </c>
      <c r="D117" s="14">
        <v>4</v>
      </c>
      <c r="E117" s="15">
        <v>-0.5</v>
      </c>
    </row>
    <row r="118" spans="1:5" x14ac:dyDescent="0.25">
      <c r="A118" s="179" t="s">
        <v>77</v>
      </c>
      <c r="B118" s="13" t="s">
        <v>82</v>
      </c>
      <c r="C118" s="14">
        <v>2</v>
      </c>
      <c r="D118" s="14">
        <v>1</v>
      </c>
      <c r="E118" s="15">
        <v>1</v>
      </c>
    </row>
    <row r="119" spans="1:5" x14ac:dyDescent="0.25">
      <c r="A119" s="181"/>
      <c r="B119" s="13" t="s">
        <v>81</v>
      </c>
      <c r="C119" s="14">
        <v>4</v>
      </c>
      <c r="D119" s="14">
        <v>3</v>
      </c>
      <c r="E119" s="15">
        <v>0.33333333333333298</v>
      </c>
    </row>
    <row r="120" spans="1:5" ht="22.5" x14ac:dyDescent="0.25">
      <c r="A120" s="12" t="s">
        <v>74</v>
      </c>
      <c r="B120" s="17"/>
      <c r="C120" s="14">
        <v>0</v>
      </c>
      <c r="D120" s="14">
        <v>3</v>
      </c>
      <c r="E120" s="15">
        <v>-1</v>
      </c>
    </row>
    <row r="121" spans="1:5" x14ac:dyDescent="0.25">
      <c r="A121" s="16"/>
    </row>
    <row r="122" spans="1:5" x14ac:dyDescent="0.25">
      <c r="A122" s="8" t="s">
        <v>84</v>
      </c>
    </row>
    <row r="123" spans="1:5" ht="22.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9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181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179" t="s">
        <v>88</v>
      </c>
      <c r="B126" s="13" t="s">
        <v>86</v>
      </c>
      <c r="C126" s="14">
        <v>44</v>
      </c>
      <c r="D126" s="14">
        <v>62</v>
      </c>
      <c r="E126" s="15">
        <v>-0.29032258064516098</v>
      </c>
    </row>
    <row r="127" spans="1:5" x14ac:dyDescent="0.25">
      <c r="A127" s="181"/>
      <c r="B127" s="13" t="s">
        <v>87</v>
      </c>
      <c r="C127" s="14">
        <v>200</v>
      </c>
      <c r="D127" s="14">
        <v>316</v>
      </c>
      <c r="E127" s="15">
        <v>-0.367088607594937</v>
      </c>
    </row>
    <row r="128" spans="1:5" x14ac:dyDescent="0.25">
      <c r="A128" s="179" t="s">
        <v>89</v>
      </c>
      <c r="B128" s="13" t="s">
        <v>86</v>
      </c>
      <c r="C128" s="14">
        <v>1374</v>
      </c>
      <c r="D128" s="14">
        <v>1648</v>
      </c>
      <c r="E128" s="15">
        <v>-0.16626213592233</v>
      </c>
    </row>
    <row r="129" spans="1:5" x14ac:dyDescent="0.25">
      <c r="A129" s="181"/>
      <c r="B129" s="13" t="s">
        <v>87</v>
      </c>
      <c r="C129" s="14">
        <v>4292</v>
      </c>
      <c r="D129" s="14">
        <v>4806</v>
      </c>
      <c r="E129" s="15">
        <v>-0.106949646275489</v>
      </c>
    </row>
    <row r="130" spans="1:5" x14ac:dyDescent="0.25">
      <c r="A130" s="179" t="s">
        <v>90</v>
      </c>
      <c r="B130" s="13" t="s">
        <v>86</v>
      </c>
      <c r="C130" s="14">
        <v>1699</v>
      </c>
      <c r="D130" s="14">
        <v>1899</v>
      </c>
      <c r="E130" s="15">
        <v>-0.105318588730911</v>
      </c>
    </row>
    <row r="131" spans="1:5" x14ac:dyDescent="0.25">
      <c r="A131" s="181"/>
      <c r="B131" s="13" t="s">
        <v>87</v>
      </c>
      <c r="C131" s="19"/>
      <c r="D131" s="19"/>
      <c r="E131" s="15">
        <v>0</v>
      </c>
    </row>
    <row r="132" spans="1:5" x14ac:dyDescent="0.25">
      <c r="A132" s="16"/>
    </row>
    <row r="133" spans="1:5" x14ac:dyDescent="0.25">
      <c r="A133" s="8" t="s">
        <v>91</v>
      </c>
    </row>
    <row r="134" spans="1:5" ht="22.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9" t="s">
        <v>92</v>
      </c>
      <c r="B135" s="13" t="s">
        <v>93</v>
      </c>
      <c r="C135" s="14">
        <v>53</v>
      </c>
      <c r="D135" s="14">
        <v>62</v>
      </c>
      <c r="E135" s="15">
        <v>-0.14516129032258099</v>
      </c>
    </row>
    <row r="136" spans="1:5" x14ac:dyDescent="0.25">
      <c r="A136" s="181"/>
      <c r="B136" s="13" t="s">
        <v>94</v>
      </c>
      <c r="C136" s="14">
        <v>3</v>
      </c>
      <c r="D136" s="14">
        <v>3</v>
      </c>
      <c r="E136" s="15">
        <v>0</v>
      </c>
    </row>
    <row r="137" spans="1:5" x14ac:dyDescent="0.25">
      <c r="A137" s="179" t="s">
        <v>95</v>
      </c>
      <c r="B137" s="13" t="s">
        <v>93</v>
      </c>
      <c r="C137" s="14">
        <v>0</v>
      </c>
      <c r="D137" s="14">
        <v>0</v>
      </c>
      <c r="E137" s="15">
        <v>0</v>
      </c>
    </row>
    <row r="138" spans="1:5" x14ac:dyDescent="0.25">
      <c r="A138" s="181"/>
      <c r="B138" s="13" t="s">
        <v>94</v>
      </c>
      <c r="C138" s="14">
        <v>0</v>
      </c>
      <c r="D138" s="14">
        <v>0</v>
      </c>
      <c r="E138" s="15">
        <v>0</v>
      </c>
    </row>
    <row r="139" spans="1:5" x14ac:dyDescent="0.25">
      <c r="A139" s="179" t="s">
        <v>96</v>
      </c>
      <c r="B139" s="13" t="s">
        <v>93</v>
      </c>
      <c r="C139" s="14">
        <v>2</v>
      </c>
      <c r="D139" s="14">
        <v>1</v>
      </c>
      <c r="E139" s="15">
        <v>1</v>
      </c>
    </row>
    <row r="140" spans="1:5" x14ac:dyDescent="0.25">
      <c r="A140" s="181"/>
      <c r="B140" s="13" t="s">
        <v>97</v>
      </c>
      <c r="C140" s="14">
        <v>0</v>
      </c>
      <c r="D140" s="14">
        <v>1</v>
      </c>
      <c r="E140" s="15">
        <v>-1</v>
      </c>
    </row>
    <row r="141" spans="1:5" x14ac:dyDescent="0.25">
      <c r="A141" s="16"/>
    </row>
    <row r="142" spans="1:5" x14ac:dyDescent="0.25">
      <c r="A142" s="8" t="s">
        <v>98</v>
      </c>
    </row>
    <row r="143" spans="1:5" ht="22.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86</v>
      </c>
      <c r="D144" s="14">
        <v>101</v>
      </c>
      <c r="E144" s="15">
        <v>-0.14851485148514801</v>
      </c>
    </row>
    <row r="145" spans="1:5" x14ac:dyDescent="0.25">
      <c r="A145" s="179" t="s">
        <v>100</v>
      </c>
      <c r="B145" s="13" t="s">
        <v>101</v>
      </c>
      <c r="C145" s="14">
        <v>3</v>
      </c>
      <c r="D145" s="14">
        <v>3</v>
      </c>
      <c r="E145" s="15">
        <v>0</v>
      </c>
    </row>
    <row r="146" spans="1:5" x14ac:dyDescent="0.25">
      <c r="A146" s="180"/>
      <c r="B146" s="13" t="s">
        <v>102</v>
      </c>
      <c r="C146" s="14">
        <v>37</v>
      </c>
      <c r="D146" s="14">
        <v>54</v>
      </c>
      <c r="E146" s="15">
        <v>-0.31481481481481499</v>
      </c>
    </row>
    <row r="147" spans="1:5" x14ac:dyDescent="0.25">
      <c r="A147" s="180"/>
      <c r="B147" s="13" t="s">
        <v>103</v>
      </c>
      <c r="C147" s="14">
        <v>4</v>
      </c>
      <c r="D147" s="14">
        <v>10</v>
      </c>
      <c r="E147" s="15">
        <v>-0.6</v>
      </c>
    </row>
    <row r="148" spans="1:5" x14ac:dyDescent="0.25">
      <c r="A148" s="180"/>
      <c r="B148" s="13" t="s">
        <v>104</v>
      </c>
      <c r="C148" s="14">
        <v>1</v>
      </c>
      <c r="D148" s="14">
        <v>2</v>
      </c>
      <c r="E148" s="15">
        <v>-0.5</v>
      </c>
    </row>
    <row r="149" spans="1:5" x14ac:dyDescent="0.25">
      <c r="A149" s="180"/>
      <c r="B149" s="13" t="s">
        <v>105</v>
      </c>
      <c r="C149" s="14">
        <v>41</v>
      </c>
      <c r="D149" s="14">
        <v>32</v>
      </c>
      <c r="E149" s="15">
        <v>0.28125</v>
      </c>
    </row>
    <row r="150" spans="1:5" x14ac:dyDescent="0.25">
      <c r="A150" s="181"/>
      <c r="B150" s="13" t="s">
        <v>106</v>
      </c>
      <c r="C150" s="14">
        <v>0</v>
      </c>
      <c r="D150" s="14">
        <v>0</v>
      </c>
      <c r="E150" s="15">
        <v>0</v>
      </c>
    </row>
    <row r="151" spans="1:5" x14ac:dyDescent="0.25">
      <c r="A151" s="179" t="s">
        <v>107</v>
      </c>
      <c r="B151" s="13" t="s">
        <v>108</v>
      </c>
      <c r="C151" s="14">
        <v>42</v>
      </c>
      <c r="D151" s="14">
        <v>40</v>
      </c>
      <c r="E151" s="15">
        <v>0.05</v>
      </c>
    </row>
    <row r="152" spans="1:5" x14ac:dyDescent="0.25">
      <c r="A152" s="181"/>
      <c r="B152" s="13" t="s">
        <v>109</v>
      </c>
      <c r="C152" s="14">
        <v>22</v>
      </c>
      <c r="D152" s="14">
        <v>59</v>
      </c>
      <c r="E152" s="15">
        <v>-0.62711864406779705</v>
      </c>
    </row>
    <row r="153" spans="1:5" x14ac:dyDescent="0.25">
      <c r="A153" s="179" t="s">
        <v>110</v>
      </c>
      <c r="B153" s="13" t="s">
        <v>14</v>
      </c>
      <c r="C153" s="14">
        <v>7</v>
      </c>
      <c r="D153" s="14">
        <v>5</v>
      </c>
      <c r="E153" s="15">
        <v>0.4</v>
      </c>
    </row>
    <row r="154" spans="1:5" x14ac:dyDescent="0.25">
      <c r="A154" s="181"/>
      <c r="B154" s="13" t="s">
        <v>18</v>
      </c>
      <c r="C154" s="14">
        <v>16</v>
      </c>
      <c r="D154" s="14">
        <v>7</v>
      </c>
      <c r="E154" s="15">
        <v>1.28571428571429</v>
      </c>
    </row>
    <row r="155" spans="1:5" ht="45" x14ac:dyDescent="0.25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ht="22.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9" t="s">
        <v>113</v>
      </c>
      <c r="B159" s="13" t="s">
        <v>114</v>
      </c>
      <c r="C159" s="14">
        <v>0</v>
      </c>
      <c r="D159" s="19"/>
      <c r="E159" s="15">
        <v>0</v>
      </c>
    </row>
    <row r="160" spans="1:5" x14ac:dyDescent="0.25">
      <c r="A160" s="180"/>
      <c r="B160" s="13" t="s">
        <v>115</v>
      </c>
      <c r="C160" s="14">
        <v>0</v>
      </c>
      <c r="D160" s="19"/>
      <c r="E160" s="15">
        <v>0</v>
      </c>
    </row>
    <row r="161" spans="1:5" x14ac:dyDescent="0.25">
      <c r="A161" s="180"/>
      <c r="B161" s="13" t="s">
        <v>116</v>
      </c>
      <c r="C161" s="14">
        <v>0</v>
      </c>
      <c r="D161" s="19"/>
      <c r="E161" s="15">
        <v>0</v>
      </c>
    </row>
    <row r="162" spans="1:5" x14ac:dyDescent="0.25">
      <c r="A162" s="180"/>
      <c r="B162" s="13" t="s">
        <v>117</v>
      </c>
      <c r="C162" s="14">
        <v>0</v>
      </c>
      <c r="D162" s="19"/>
      <c r="E162" s="15">
        <v>0</v>
      </c>
    </row>
    <row r="163" spans="1:5" x14ac:dyDescent="0.25">
      <c r="A163" s="180"/>
      <c r="B163" s="13" t="s">
        <v>118</v>
      </c>
      <c r="C163" s="14">
        <v>0</v>
      </c>
      <c r="D163" s="19"/>
      <c r="E163" s="15">
        <v>0</v>
      </c>
    </row>
    <row r="164" spans="1:5" x14ac:dyDescent="0.25">
      <c r="A164" s="180"/>
      <c r="B164" s="13" t="s">
        <v>119</v>
      </c>
      <c r="C164" s="14">
        <v>0</v>
      </c>
      <c r="D164" s="19"/>
      <c r="E164" s="15">
        <v>0</v>
      </c>
    </row>
    <row r="165" spans="1:5" x14ac:dyDescent="0.25">
      <c r="A165" s="180"/>
      <c r="B165" s="13" t="s">
        <v>120</v>
      </c>
      <c r="C165" s="14">
        <v>0</v>
      </c>
      <c r="D165" s="19"/>
      <c r="E165" s="15">
        <v>0</v>
      </c>
    </row>
    <row r="166" spans="1:5" x14ac:dyDescent="0.25">
      <c r="A166" s="180"/>
      <c r="B166" s="13" t="s">
        <v>121</v>
      </c>
      <c r="C166" s="14">
        <v>0</v>
      </c>
      <c r="D166" s="19"/>
      <c r="E166" s="15">
        <v>0</v>
      </c>
    </row>
    <row r="167" spans="1:5" x14ac:dyDescent="0.25">
      <c r="A167" s="180"/>
      <c r="B167" s="13" t="s">
        <v>122</v>
      </c>
      <c r="C167" s="14">
        <v>0</v>
      </c>
      <c r="D167" s="19"/>
      <c r="E167" s="15">
        <v>0</v>
      </c>
    </row>
    <row r="168" spans="1:5" x14ac:dyDescent="0.25">
      <c r="A168" s="180"/>
      <c r="B168" s="13" t="s">
        <v>123</v>
      </c>
      <c r="C168" s="14">
        <v>0</v>
      </c>
      <c r="D168" s="19"/>
      <c r="E168" s="15">
        <v>0</v>
      </c>
    </row>
    <row r="169" spans="1:5" x14ac:dyDescent="0.25">
      <c r="A169" s="180"/>
      <c r="B169" s="13" t="s">
        <v>124</v>
      </c>
      <c r="C169" s="14">
        <v>0</v>
      </c>
      <c r="D169" s="19"/>
      <c r="E169" s="15">
        <v>0</v>
      </c>
    </row>
    <row r="170" spans="1:5" x14ac:dyDescent="0.25">
      <c r="A170" s="180"/>
      <c r="B170" s="13" t="s">
        <v>125</v>
      </c>
      <c r="C170" s="14">
        <v>0</v>
      </c>
      <c r="D170" s="19"/>
      <c r="E170" s="15">
        <v>0</v>
      </c>
    </row>
    <row r="171" spans="1:5" x14ac:dyDescent="0.25">
      <c r="A171" s="180"/>
      <c r="B171" s="13" t="s">
        <v>126</v>
      </c>
      <c r="C171" s="14">
        <v>0</v>
      </c>
      <c r="D171" s="19"/>
      <c r="E171" s="15">
        <v>0</v>
      </c>
    </row>
    <row r="172" spans="1:5" x14ac:dyDescent="0.25">
      <c r="A172" s="180"/>
      <c r="B172" s="13" t="s">
        <v>127</v>
      </c>
      <c r="C172" s="14">
        <v>0</v>
      </c>
      <c r="D172" s="19"/>
      <c r="E172" s="15">
        <v>0</v>
      </c>
    </row>
    <row r="173" spans="1:5" x14ac:dyDescent="0.25">
      <c r="A173" s="180"/>
      <c r="B173" s="13" t="s">
        <v>128</v>
      </c>
      <c r="C173" s="14">
        <v>0</v>
      </c>
      <c r="D173" s="19"/>
      <c r="E173" s="15">
        <v>0</v>
      </c>
    </row>
    <row r="174" spans="1:5" x14ac:dyDescent="0.25">
      <c r="A174" s="180"/>
      <c r="B174" s="13" t="s">
        <v>129</v>
      </c>
      <c r="C174" s="14">
        <v>0</v>
      </c>
      <c r="D174" s="19"/>
      <c r="E174" s="15">
        <v>0</v>
      </c>
    </row>
    <row r="175" spans="1:5" x14ac:dyDescent="0.25">
      <c r="A175" s="180"/>
      <c r="B175" s="13" t="s">
        <v>130</v>
      </c>
      <c r="C175" s="14">
        <v>0</v>
      </c>
      <c r="D175" s="19"/>
      <c r="E175" s="15">
        <v>0</v>
      </c>
    </row>
    <row r="176" spans="1:5" x14ac:dyDescent="0.25">
      <c r="A176" s="180"/>
      <c r="B176" s="13" t="s">
        <v>131</v>
      </c>
      <c r="C176" s="14">
        <v>0</v>
      </c>
      <c r="D176" s="19"/>
      <c r="E176" s="15">
        <v>0</v>
      </c>
    </row>
    <row r="177" spans="1:5" x14ac:dyDescent="0.25">
      <c r="A177" s="180"/>
      <c r="B177" s="13" t="s">
        <v>132</v>
      </c>
      <c r="C177" s="14">
        <v>0</v>
      </c>
      <c r="D177" s="19"/>
      <c r="E177" s="15">
        <v>0</v>
      </c>
    </row>
    <row r="178" spans="1:5" x14ac:dyDescent="0.25">
      <c r="A178" s="180"/>
      <c r="B178" s="13" t="s">
        <v>133</v>
      </c>
      <c r="C178" s="14">
        <v>0</v>
      </c>
      <c r="D178" s="19"/>
      <c r="E178" s="15">
        <v>0</v>
      </c>
    </row>
    <row r="179" spans="1:5" x14ac:dyDescent="0.25">
      <c r="A179" s="180"/>
      <c r="B179" s="13" t="s">
        <v>134</v>
      </c>
      <c r="C179" s="14">
        <v>0</v>
      </c>
      <c r="D179" s="19"/>
      <c r="E179" s="15">
        <v>0</v>
      </c>
    </row>
    <row r="180" spans="1:5" x14ac:dyDescent="0.25">
      <c r="A180" s="180"/>
      <c r="B180" s="13" t="s">
        <v>135</v>
      </c>
      <c r="C180" s="14">
        <v>0</v>
      </c>
      <c r="D180" s="19"/>
      <c r="E180" s="15">
        <v>0</v>
      </c>
    </row>
    <row r="181" spans="1:5" x14ac:dyDescent="0.25">
      <c r="A181" s="180"/>
      <c r="B181" s="13" t="s">
        <v>136</v>
      </c>
      <c r="C181" s="14">
        <v>0</v>
      </c>
      <c r="D181" s="19"/>
      <c r="E181" s="15">
        <v>0</v>
      </c>
    </row>
    <row r="182" spans="1:5" x14ac:dyDescent="0.25">
      <c r="A182" s="180"/>
      <c r="B182" s="13" t="s">
        <v>137</v>
      </c>
      <c r="C182" s="14">
        <v>0</v>
      </c>
      <c r="D182" s="19"/>
      <c r="E182" s="15">
        <v>0</v>
      </c>
    </row>
    <row r="183" spans="1:5" x14ac:dyDescent="0.25">
      <c r="A183" s="180"/>
      <c r="B183" s="13" t="s">
        <v>138</v>
      </c>
      <c r="C183" s="14">
        <v>0</v>
      </c>
      <c r="D183" s="19"/>
      <c r="E183" s="15">
        <v>0</v>
      </c>
    </row>
    <row r="184" spans="1:5" x14ac:dyDescent="0.25">
      <c r="A184" s="180"/>
      <c r="B184" s="13" t="s">
        <v>139</v>
      </c>
      <c r="C184" s="14">
        <v>0</v>
      </c>
      <c r="D184" s="19"/>
      <c r="E184" s="15">
        <v>0</v>
      </c>
    </row>
    <row r="185" spans="1:5" x14ac:dyDescent="0.25">
      <c r="A185" s="180"/>
      <c r="B185" s="13" t="s">
        <v>140</v>
      </c>
      <c r="C185" s="14">
        <v>0</v>
      </c>
      <c r="D185" s="19"/>
      <c r="E185" s="15">
        <v>0</v>
      </c>
    </row>
    <row r="186" spans="1:5" x14ac:dyDescent="0.25">
      <c r="A186" s="180"/>
      <c r="B186" s="13" t="s">
        <v>141</v>
      </c>
      <c r="C186" s="14">
        <v>0</v>
      </c>
      <c r="D186" s="19"/>
      <c r="E186" s="15">
        <v>0</v>
      </c>
    </row>
    <row r="187" spans="1:5" x14ac:dyDescent="0.25">
      <c r="A187" s="180"/>
      <c r="B187" s="13" t="s">
        <v>142</v>
      </c>
      <c r="C187" s="14">
        <v>0</v>
      </c>
      <c r="D187" s="19"/>
      <c r="E187" s="15">
        <v>0</v>
      </c>
    </row>
    <row r="188" spans="1:5" x14ac:dyDescent="0.25">
      <c r="A188" s="180"/>
      <c r="B188" s="13" t="s">
        <v>143</v>
      </c>
      <c r="C188" s="14">
        <v>0</v>
      </c>
      <c r="D188" s="19"/>
      <c r="E188" s="15">
        <v>0</v>
      </c>
    </row>
    <row r="189" spans="1:5" x14ac:dyDescent="0.25">
      <c r="A189" s="180"/>
      <c r="B189" s="13" t="s">
        <v>144</v>
      </c>
      <c r="C189" s="14">
        <v>0</v>
      </c>
      <c r="D189" s="19"/>
      <c r="E189" s="15">
        <v>0</v>
      </c>
    </row>
    <row r="190" spans="1:5" x14ac:dyDescent="0.25">
      <c r="A190" s="180"/>
      <c r="B190" s="13" t="s">
        <v>145</v>
      </c>
      <c r="C190" s="14">
        <v>0</v>
      </c>
      <c r="D190" s="19"/>
      <c r="E190" s="15">
        <v>0</v>
      </c>
    </row>
    <row r="191" spans="1:5" x14ac:dyDescent="0.25">
      <c r="A191" s="180"/>
      <c r="B191" s="13" t="s">
        <v>146</v>
      </c>
      <c r="C191" s="14">
        <v>0</v>
      </c>
      <c r="D191" s="19"/>
      <c r="E191" s="15">
        <v>0</v>
      </c>
    </row>
    <row r="192" spans="1:5" x14ac:dyDescent="0.25">
      <c r="A192" s="180"/>
      <c r="B192" s="13" t="s">
        <v>147</v>
      </c>
      <c r="C192" s="14">
        <v>0</v>
      </c>
      <c r="D192" s="19"/>
      <c r="E192" s="15">
        <v>0</v>
      </c>
    </row>
    <row r="193" spans="1:5" x14ac:dyDescent="0.25">
      <c r="A193" s="180"/>
      <c r="B193" s="13" t="s">
        <v>148</v>
      </c>
      <c r="C193" s="14">
        <v>0</v>
      </c>
      <c r="D193" s="19"/>
      <c r="E193" s="15">
        <v>0</v>
      </c>
    </row>
    <row r="194" spans="1:5" x14ac:dyDescent="0.25">
      <c r="A194" s="180"/>
      <c r="B194" s="13" t="s">
        <v>149</v>
      </c>
      <c r="C194" s="14">
        <v>0</v>
      </c>
      <c r="D194" s="19"/>
      <c r="E194" s="15">
        <v>0</v>
      </c>
    </row>
    <row r="195" spans="1:5" x14ac:dyDescent="0.25">
      <c r="A195" s="180"/>
      <c r="B195" s="13" t="s">
        <v>150</v>
      </c>
      <c r="C195" s="14">
        <v>0</v>
      </c>
      <c r="D195" s="19"/>
      <c r="E195" s="15">
        <v>0</v>
      </c>
    </row>
    <row r="196" spans="1:5" x14ac:dyDescent="0.25">
      <c r="A196" s="180"/>
      <c r="B196" s="13" t="s">
        <v>151</v>
      </c>
      <c r="C196" s="14">
        <v>0</v>
      </c>
      <c r="D196" s="19"/>
      <c r="E196" s="15">
        <v>0</v>
      </c>
    </row>
    <row r="197" spans="1:5" x14ac:dyDescent="0.25">
      <c r="A197" s="180"/>
      <c r="B197" s="13" t="s">
        <v>152</v>
      </c>
      <c r="C197" s="14">
        <v>0</v>
      </c>
      <c r="D197" s="19"/>
      <c r="E197" s="15">
        <v>0</v>
      </c>
    </row>
    <row r="198" spans="1:5" x14ac:dyDescent="0.25">
      <c r="A198" s="180"/>
      <c r="B198" s="13" t="s">
        <v>153</v>
      </c>
      <c r="C198" s="14">
        <v>0</v>
      </c>
      <c r="D198" s="19"/>
      <c r="E198" s="15">
        <v>0</v>
      </c>
    </row>
    <row r="199" spans="1:5" x14ac:dyDescent="0.25">
      <c r="A199" s="180"/>
      <c r="B199" s="13" t="s">
        <v>154</v>
      </c>
      <c r="C199" s="14">
        <v>0</v>
      </c>
      <c r="D199" s="19"/>
      <c r="E199" s="15">
        <v>0</v>
      </c>
    </row>
    <row r="200" spans="1:5" x14ac:dyDescent="0.25">
      <c r="A200" s="181"/>
      <c r="B200" s="13" t="s">
        <v>155</v>
      </c>
      <c r="C200" s="14">
        <v>0</v>
      </c>
      <c r="D200" s="19"/>
      <c r="E200" s="15">
        <v>0</v>
      </c>
    </row>
    <row r="201" spans="1:5" x14ac:dyDescent="0.25">
      <c r="A201" s="179" t="s">
        <v>156</v>
      </c>
      <c r="B201" s="13" t="s">
        <v>157</v>
      </c>
      <c r="C201" s="14">
        <v>0</v>
      </c>
      <c r="D201" s="19"/>
      <c r="E201" s="15">
        <v>0</v>
      </c>
    </row>
    <row r="202" spans="1:5" x14ac:dyDescent="0.25">
      <c r="A202" s="180"/>
      <c r="B202" s="13" t="s">
        <v>115</v>
      </c>
      <c r="C202" s="14">
        <v>0</v>
      </c>
      <c r="D202" s="19"/>
      <c r="E202" s="15">
        <v>0</v>
      </c>
    </row>
    <row r="203" spans="1:5" x14ac:dyDescent="0.25">
      <c r="A203" s="180"/>
      <c r="B203" s="13" t="s">
        <v>158</v>
      </c>
      <c r="C203" s="14">
        <v>0</v>
      </c>
      <c r="D203" s="19"/>
      <c r="E203" s="15">
        <v>0</v>
      </c>
    </row>
    <row r="204" spans="1:5" x14ac:dyDescent="0.25">
      <c r="A204" s="180"/>
      <c r="B204" s="13" t="s">
        <v>117</v>
      </c>
      <c r="C204" s="14">
        <v>0</v>
      </c>
      <c r="D204" s="19"/>
      <c r="E204" s="15">
        <v>0</v>
      </c>
    </row>
    <row r="205" spans="1:5" x14ac:dyDescent="0.25">
      <c r="A205" s="180"/>
      <c r="B205" s="13" t="s">
        <v>118</v>
      </c>
      <c r="C205" s="14">
        <v>0</v>
      </c>
      <c r="D205" s="19"/>
      <c r="E205" s="15">
        <v>0</v>
      </c>
    </row>
    <row r="206" spans="1:5" x14ac:dyDescent="0.25">
      <c r="A206" s="180"/>
      <c r="B206" s="13" t="s">
        <v>119</v>
      </c>
      <c r="C206" s="14">
        <v>0</v>
      </c>
      <c r="D206" s="19"/>
      <c r="E206" s="15">
        <v>0</v>
      </c>
    </row>
    <row r="207" spans="1:5" x14ac:dyDescent="0.25">
      <c r="A207" s="180"/>
      <c r="B207" s="13" t="s">
        <v>120</v>
      </c>
      <c r="C207" s="14">
        <v>0</v>
      </c>
      <c r="D207" s="19"/>
      <c r="E207" s="15">
        <v>0</v>
      </c>
    </row>
    <row r="208" spans="1:5" x14ac:dyDescent="0.25">
      <c r="A208" s="180"/>
      <c r="B208" s="13" t="s">
        <v>159</v>
      </c>
      <c r="C208" s="14">
        <v>0</v>
      </c>
      <c r="D208" s="19"/>
      <c r="E208" s="15">
        <v>0</v>
      </c>
    </row>
    <row r="209" spans="1:5" x14ac:dyDescent="0.25">
      <c r="A209" s="180"/>
      <c r="B209" s="13" t="s">
        <v>122</v>
      </c>
      <c r="C209" s="14">
        <v>0</v>
      </c>
      <c r="D209" s="19"/>
      <c r="E209" s="15">
        <v>0</v>
      </c>
    </row>
    <row r="210" spans="1:5" x14ac:dyDescent="0.25">
      <c r="A210" s="180"/>
      <c r="B210" s="13" t="s">
        <v>160</v>
      </c>
      <c r="C210" s="14">
        <v>0</v>
      </c>
      <c r="D210" s="19"/>
      <c r="E210" s="15">
        <v>0</v>
      </c>
    </row>
    <row r="211" spans="1:5" x14ac:dyDescent="0.25">
      <c r="A211" s="180"/>
      <c r="B211" s="13" t="s">
        <v>124</v>
      </c>
      <c r="C211" s="14">
        <v>0</v>
      </c>
      <c r="D211" s="19"/>
      <c r="E211" s="15">
        <v>0</v>
      </c>
    </row>
    <row r="212" spans="1:5" x14ac:dyDescent="0.25">
      <c r="A212" s="180"/>
      <c r="B212" s="13" t="s">
        <v>125</v>
      </c>
      <c r="C212" s="14">
        <v>0</v>
      </c>
      <c r="D212" s="19"/>
      <c r="E212" s="15">
        <v>0</v>
      </c>
    </row>
    <row r="213" spans="1:5" x14ac:dyDescent="0.25">
      <c r="A213" s="180"/>
      <c r="B213" s="13" t="s">
        <v>126</v>
      </c>
      <c r="C213" s="14">
        <v>0</v>
      </c>
      <c r="D213" s="19"/>
      <c r="E213" s="15">
        <v>0</v>
      </c>
    </row>
    <row r="214" spans="1:5" x14ac:dyDescent="0.25">
      <c r="A214" s="180"/>
      <c r="B214" s="13" t="s">
        <v>127</v>
      </c>
      <c r="C214" s="14">
        <v>0</v>
      </c>
      <c r="D214" s="19"/>
      <c r="E214" s="15">
        <v>0</v>
      </c>
    </row>
    <row r="215" spans="1:5" x14ac:dyDescent="0.25">
      <c r="A215" s="180"/>
      <c r="B215" s="13" t="s">
        <v>128</v>
      </c>
      <c r="C215" s="14">
        <v>0</v>
      </c>
      <c r="D215" s="19"/>
      <c r="E215" s="15">
        <v>0</v>
      </c>
    </row>
    <row r="216" spans="1:5" x14ac:dyDescent="0.25">
      <c r="A216" s="180"/>
      <c r="B216" s="13" t="s">
        <v>129</v>
      </c>
      <c r="C216" s="14">
        <v>0</v>
      </c>
      <c r="D216" s="19"/>
      <c r="E216" s="15">
        <v>0</v>
      </c>
    </row>
    <row r="217" spans="1:5" x14ac:dyDescent="0.25">
      <c r="A217" s="180"/>
      <c r="B217" s="13" t="s">
        <v>130</v>
      </c>
      <c r="C217" s="14">
        <v>0</v>
      </c>
      <c r="D217" s="19"/>
      <c r="E217" s="15">
        <v>0</v>
      </c>
    </row>
    <row r="218" spans="1:5" x14ac:dyDescent="0.25">
      <c r="A218" s="180"/>
      <c r="B218" s="13" t="s">
        <v>131</v>
      </c>
      <c r="C218" s="14">
        <v>0</v>
      </c>
      <c r="D218" s="19"/>
      <c r="E218" s="15">
        <v>0</v>
      </c>
    </row>
    <row r="219" spans="1:5" x14ac:dyDescent="0.25">
      <c r="A219" s="180"/>
      <c r="B219" s="13" t="s">
        <v>132</v>
      </c>
      <c r="C219" s="14">
        <v>0</v>
      </c>
      <c r="D219" s="19"/>
      <c r="E219" s="15">
        <v>0</v>
      </c>
    </row>
    <row r="220" spans="1:5" x14ac:dyDescent="0.25">
      <c r="A220" s="180"/>
      <c r="B220" s="13" t="s">
        <v>133</v>
      </c>
      <c r="C220" s="14">
        <v>0</v>
      </c>
      <c r="D220" s="19"/>
      <c r="E220" s="15">
        <v>0</v>
      </c>
    </row>
    <row r="221" spans="1:5" x14ac:dyDescent="0.25">
      <c r="A221" s="180"/>
      <c r="B221" s="13" t="s">
        <v>134</v>
      </c>
      <c r="C221" s="14">
        <v>0</v>
      </c>
      <c r="D221" s="19"/>
      <c r="E221" s="15">
        <v>0</v>
      </c>
    </row>
    <row r="222" spans="1:5" x14ac:dyDescent="0.25">
      <c r="A222" s="180"/>
      <c r="B222" s="13" t="s">
        <v>161</v>
      </c>
      <c r="C222" s="14">
        <v>0</v>
      </c>
      <c r="D222" s="19"/>
      <c r="E222" s="15">
        <v>0</v>
      </c>
    </row>
    <row r="223" spans="1:5" x14ac:dyDescent="0.25">
      <c r="A223" s="180"/>
      <c r="B223" s="13" t="s">
        <v>136</v>
      </c>
      <c r="C223" s="14">
        <v>0</v>
      </c>
      <c r="D223" s="19"/>
      <c r="E223" s="15">
        <v>0</v>
      </c>
    </row>
    <row r="224" spans="1:5" x14ac:dyDescent="0.25">
      <c r="A224" s="180"/>
      <c r="B224" s="13" t="s">
        <v>137</v>
      </c>
      <c r="C224" s="14">
        <v>0</v>
      </c>
      <c r="D224" s="19"/>
      <c r="E224" s="15">
        <v>0</v>
      </c>
    </row>
    <row r="225" spans="1:5" x14ac:dyDescent="0.25">
      <c r="A225" s="180"/>
      <c r="B225" s="13" t="s">
        <v>138</v>
      </c>
      <c r="C225" s="14">
        <v>0</v>
      </c>
      <c r="D225" s="19"/>
      <c r="E225" s="15">
        <v>0</v>
      </c>
    </row>
    <row r="226" spans="1:5" x14ac:dyDescent="0.25">
      <c r="A226" s="180"/>
      <c r="B226" s="13" t="s">
        <v>139</v>
      </c>
      <c r="C226" s="14">
        <v>0</v>
      </c>
      <c r="D226" s="19"/>
      <c r="E226" s="15">
        <v>0</v>
      </c>
    </row>
    <row r="227" spans="1:5" x14ac:dyDescent="0.25">
      <c r="A227" s="180"/>
      <c r="B227" s="13" t="s">
        <v>162</v>
      </c>
      <c r="C227" s="14">
        <v>0</v>
      </c>
      <c r="D227" s="19"/>
      <c r="E227" s="15">
        <v>0</v>
      </c>
    </row>
    <row r="228" spans="1:5" x14ac:dyDescent="0.25">
      <c r="A228" s="180"/>
      <c r="B228" s="13" t="s">
        <v>141</v>
      </c>
      <c r="C228" s="14">
        <v>0</v>
      </c>
      <c r="D228" s="19"/>
      <c r="E228" s="15">
        <v>0</v>
      </c>
    </row>
    <row r="229" spans="1:5" x14ac:dyDescent="0.25">
      <c r="A229" s="180"/>
      <c r="B229" s="13" t="s">
        <v>142</v>
      </c>
      <c r="C229" s="14">
        <v>0</v>
      </c>
      <c r="D229" s="19"/>
      <c r="E229" s="15">
        <v>0</v>
      </c>
    </row>
    <row r="230" spans="1:5" x14ac:dyDescent="0.25">
      <c r="A230" s="180"/>
      <c r="B230" s="13" t="s">
        <v>143</v>
      </c>
      <c r="C230" s="14">
        <v>0</v>
      </c>
      <c r="D230" s="19"/>
      <c r="E230" s="15">
        <v>0</v>
      </c>
    </row>
    <row r="231" spans="1:5" x14ac:dyDescent="0.25">
      <c r="A231" s="180"/>
      <c r="B231" s="13" t="s">
        <v>144</v>
      </c>
      <c r="C231" s="14">
        <v>0</v>
      </c>
      <c r="D231" s="19"/>
      <c r="E231" s="15">
        <v>0</v>
      </c>
    </row>
    <row r="232" spans="1:5" x14ac:dyDescent="0.25">
      <c r="A232" s="180"/>
      <c r="B232" s="13" t="s">
        <v>145</v>
      </c>
      <c r="C232" s="14">
        <v>0</v>
      </c>
      <c r="D232" s="19"/>
      <c r="E232" s="15">
        <v>0</v>
      </c>
    </row>
    <row r="233" spans="1:5" x14ac:dyDescent="0.25">
      <c r="A233" s="180"/>
      <c r="B233" s="13" t="s">
        <v>146</v>
      </c>
      <c r="C233" s="14">
        <v>0</v>
      </c>
      <c r="D233" s="19"/>
      <c r="E233" s="15">
        <v>0</v>
      </c>
    </row>
    <row r="234" spans="1:5" x14ac:dyDescent="0.25">
      <c r="A234" s="180"/>
      <c r="B234" s="13" t="s">
        <v>147</v>
      </c>
      <c r="C234" s="14">
        <v>0</v>
      </c>
      <c r="D234" s="19"/>
      <c r="E234" s="15">
        <v>0</v>
      </c>
    </row>
    <row r="235" spans="1:5" x14ac:dyDescent="0.25">
      <c r="A235" s="180"/>
      <c r="B235" s="13" t="s">
        <v>148</v>
      </c>
      <c r="C235" s="14">
        <v>0</v>
      </c>
      <c r="D235" s="19"/>
      <c r="E235" s="15">
        <v>0</v>
      </c>
    </row>
    <row r="236" spans="1:5" x14ac:dyDescent="0.25">
      <c r="A236" s="180"/>
      <c r="B236" s="13" t="s">
        <v>149</v>
      </c>
      <c r="C236" s="14">
        <v>0</v>
      </c>
      <c r="D236" s="19"/>
      <c r="E236" s="15">
        <v>0</v>
      </c>
    </row>
    <row r="237" spans="1:5" x14ac:dyDescent="0.25">
      <c r="A237" s="180"/>
      <c r="B237" s="13" t="s">
        <v>150</v>
      </c>
      <c r="C237" s="14">
        <v>0</v>
      </c>
      <c r="D237" s="19"/>
      <c r="E237" s="15">
        <v>0</v>
      </c>
    </row>
    <row r="238" spans="1:5" x14ac:dyDescent="0.25">
      <c r="A238" s="180"/>
      <c r="B238" s="13" t="s">
        <v>151</v>
      </c>
      <c r="C238" s="14">
        <v>0</v>
      </c>
      <c r="D238" s="19"/>
      <c r="E238" s="15">
        <v>0</v>
      </c>
    </row>
    <row r="239" spans="1:5" x14ac:dyDescent="0.25">
      <c r="A239" s="180"/>
      <c r="B239" s="13" t="s">
        <v>152</v>
      </c>
      <c r="C239" s="14">
        <v>0</v>
      </c>
      <c r="D239" s="19"/>
      <c r="E239" s="15">
        <v>0</v>
      </c>
    </row>
    <row r="240" spans="1:5" x14ac:dyDescent="0.25">
      <c r="A240" s="180"/>
      <c r="B240" s="13" t="s">
        <v>153</v>
      </c>
      <c r="C240" s="14">
        <v>0</v>
      </c>
      <c r="D240" s="19"/>
      <c r="E240" s="15">
        <v>0</v>
      </c>
    </row>
    <row r="241" spans="1:5" x14ac:dyDescent="0.25">
      <c r="A241" s="180"/>
      <c r="B241" s="13" t="s">
        <v>154</v>
      </c>
      <c r="C241" s="14">
        <v>0</v>
      </c>
      <c r="D241" s="19"/>
      <c r="E241" s="15">
        <v>0</v>
      </c>
    </row>
    <row r="242" spans="1:5" x14ac:dyDescent="0.25">
      <c r="A242" s="181"/>
      <c r="B242" s="13" t="s">
        <v>155</v>
      </c>
      <c r="C242" s="14">
        <v>0</v>
      </c>
      <c r="D242" s="19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ht="22.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ht="33.75" x14ac:dyDescent="0.25">
      <c r="A246" s="12" t="s">
        <v>164</v>
      </c>
      <c r="B246" s="17"/>
      <c r="C246" s="14">
        <v>20</v>
      </c>
      <c r="D246" s="14">
        <v>778</v>
      </c>
      <c r="E246" s="15">
        <v>-0.97429305912596398</v>
      </c>
    </row>
    <row r="247" spans="1:5" ht="22.5" x14ac:dyDescent="0.25">
      <c r="A247" s="12" t="s">
        <v>165</v>
      </c>
      <c r="B247" s="17"/>
      <c r="C247" s="14">
        <v>366</v>
      </c>
      <c r="D247" s="14">
        <v>1659</v>
      </c>
      <c r="E247" s="15">
        <v>-0.77938517179023503</v>
      </c>
    </row>
    <row r="248" spans="1:5" ht="22.5" x14ac:dyDescent="0.25">
      <c r="A248" s="12" t="s">
        <v>166</v>
      </c>
      <c r="B248" s="17"/>
      <c r="C248" s="14">
        <v>812</v>
      </c>
      <c r="D248" s="14">
        <v>1195</v>
      </c>
      <c r="E248" s="15">
        <v>-0.32050209205020902</v>
      </c>
    </row>
    <row r="249" spans="1:5" x14ac:dyDescent="0.25">
      <c r="A249" s="16"/>
    </row>
    <row r="250" spans="1:5" x14ac:dyDescent="0.25">
      <c r="A250" s="8" t="s">
        <v>167</v>
      </c>
    </row>
    <row r="251" spans="1:5" ht="22.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ht="22.5" x14ac:dyDescent="0.25">
      <c r="A252" s="12" t="s">
        <v>168</v>
      </c>
      <c r="B252" s="17"/>
      <c r="C252" s="14">
        <v>61</v>
      </c>
      <c r="D252" s="14">
        <v>34</v>
      </c>
      <c r="E252" s="15">
        <v>0.79411764705882304</v>
      </c>
    </row>
    <row r="253" spans="1:5" x14ac:dyDescent="0.25">
      <c r="A253" s="179" t="s">
        <v>169</v>
      </c>
      <c r="B253" s="13" t="s">
        <v>170</v>
      </c>
      <c r="C253" s="14">
        <v>4</v>
      </c>
      <c r="D253" s="14">
        <v>4</v>
      </c>
      <c r="E253" s="15">
        <v>0</v>
      </c>
    </row>
    <row r="254" spans="1:5" x14ac:dyDescent="0.25">
      <c r="A254" s="180"/>
      <c r="B254" s="13" t="s">
        <v>171</v>
      </c>
      <c r="C254" s="14">
        <v>1</v>
      </c>
      <c r="D254" s="14">
        <v>0</v>
      </c>
      <c r="E254" s="15">
        <v>0</v>
      </c>
    </row>
    <row r="255" spans="1:5" x14ac:dyDescent="0.25">
      <c r="A255" s="181"/>
      <c r="B255" s="13" t="s">
        <v>172</v>
      </c>
      <c r="C255" s="14">
        <v>0</v>
      </c>
      <c r="D255" s="14">
        <v>2</v>
      </c>
      <c r="E255" s="15">
        <v>-1</v>
      </c>
    </row>
    <row r="256" spans="1:5" ht="22.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ht="22.5" x14ac:dyDescent="0.25">
      <c r="A257" s="12" t="s">
        <v>174</v>
      </c>
      <c r="B257" s="17"/>
      <c r="C257" s="14">
        <v>2</v>
      </c>
      <c r="D257" s="14">
        <v>2</v>
      </c>
      <c r="E257" s="15">
        <v>0</v>
      </c>
    </row>
    <row r="258" spans="1:5" x14ac:dyDescent="0.25">
      <c r="A258" s="12" t="s">
        <v>106</v>
      </c>
      <c r="B258" s="17"/>
      <c r="C258" s="14">
        <v>7</v>
      </c>
      <c r="D258" s="14">
        <v>39</v>
      </c>
      <c r="E258" s="15">
        <v>-0.82051282051282004</v>
      </c>
    </row>
    <row r="259" spans="1:5" x14ac:dyDescent="0.25">
      <c r="A259" s="16"/>
    </row>
    <row r="260" spans="1:5" x14ac:dyDescent="0.25">
      <c r="A260" s="8" t="s">
        <v>175</v>
      </c>
    </row>
    <row r="261" spans="1:5" ht="22.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ht="22.5" x14ac:dyDescent="0.25">
      <c r="A262" s="12" t="s">
        <v>176</v>
      </c>
      <c r="B262" s="17"/>
      <c r="C262" s="14">
        <v>14</v>
      </c>
      <c r="D262" s="14">
        <v>25</v>
      </c>
      <c r="E262" s="15">
        <v>-0.44</v>
      </c>
    </row>
    <row r="263" spans="1:5" x14ac:dyDescent="0.25">
      <c r="A263" s="179" t="s">
        <v>64</v>
      </c>
      <c r="B263" s="13" t="s">
        <v>177</v>
      </c>
      <c r="C263" s="14">
        <v>0</v>
      </c>
      <c r="D263" s="14">
        <v>0</v>
      </c>
      <c r="E263" s="15">
        <v>0</v>
      </c>
    </row>
    <row r="264" spans="1:5" x14ac:dyDescent="0.25">
      <c r="A264" s="181"/>
      <c r="B264" s="13" t="s">
        <v>106</v>
      </c>
      <c r="C264" s="14">
        <v>0</v>
      </c>
      <c r="D264" s="14">
        <v>0</v>
      </c>
      <c r="E264" s="15">
        <v>0</v>
      </c>
    </row>
    <row r="265" spans="1:5" ht="22.5" x14ac:dyDescent="0.25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2</v>
      </c>
      <c r="D266" s="14">
        <v>9</v>
      </c>
      <c r="E266" s="15">
        <v>-0.77777777777777801</v>
      </c>
    </row>
    <row r="267" spans="1:5" ht="33.7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ht="22.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9" t="s">
        <v>182</v>
      </c>
      <c r="B271" s="13" t="s">
        <v>183</v>
      </c>
      <c r="C271" s="14">
        <v>2</v>
      </c>
      <c r="D271" s="14">
        <v>0</v>
      </c>
      <c r="E271" s="15">
        <v>0</v>
      </c>
    </row>
    <row r="272" spans="1:5" x14ac:dyDescent="0.25">
      <c r="A272" s="181"/>
      <c r="B272" s="13" t="s">
        <v>184</v>
      </c>
      <c r="C272" s="14">
        <v>4</v>
      </c>
      <c r="D272" s="14">
        <v>8</v>
      </c>
      <c r="E272" s="15">
        <v>-0.5</v>
      </c>
    </row>
    <row r="273" spans="1:5" ht="33.75" x14ac:dyDescent="0.25">
      <c r="A273" s="12" t="s">
        <v>185</v>
      </c>
      <c r="B273" s="17"/>
      <c r="C273" s="14">
        <v>6</v>
      </c>
      <c r="D273" s="14">
        <v>9</v>
      </c>
      <c r="E273" s="15">
        <v>-0.33333333333333298</v>
      </c>
    </row>
    <row r="274" spans="1:5" ht="45" x14ac:dyDescent="0.25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ht="22.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ht="22.5" x14ac:dyDescent="0.25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ht="33.75" x14ac:dyDescent="0.25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6" t="s">
        <v>193</v>
      </c>
      <c r="B283" s="13" t="s">
        <v>194</v>
      </c>
      <c r="C283" s="14">
        <v>0</v>
      </c>
      <c r="D283" s="14">
        <v>0</v>
      </c>
      <c r="E283" s="23">
        <v>0</v>
      </c>
    </row>
    <row r="284" spans="1:5" x14ac:dyDescent="0.25">
      <c r="A284" s="187"/>
      <c r="B284" s="13" t="s">
        <v>195</v>
      </c>
      <c r="C284" s="14">
        <v>197</v>
      </c>
      <c r="D284" s="14">
        <v>197</v>
      </c>
      <c r="E284" s="23">
        <v>0</v>
      </c>
    </row>
    <row r="285" spans="1:5" x14ac:dyDescent="0.25">
      <c r="A285" s="188"/>
      <c r="B285" s="13" t="s">
        <v>196</v>
      </c>
      <c r="C285" s="14">
        <v>0</v>
      </c>
      <c r="D285" s="14">
        <v>0</v>
      </c>
      <c r="E285" s="23">
        <v>0</v>
      </c>
    </row>
    <row r="286" spans="1:5" x14ac:dyDescent="0.25">
      <c r="A286" s="186" t="s">
        <v>197</v>
      </c>
      <c r="B286" s="13" t="s">
        <v>198</v>
      </c>
      <c r="C286" s="14">
        <v>0</v>
      </c>
      <c r="D286" s="14">
        <v>0</v>
      </c>
      <c r="E286" s="23">
        <v>0</v>
      </c>
    </row>
    <row r="287" spans="1:5" x14ac:dyDescent="0.25">
      <c r="A287" s="187"/>
      <c r="B287" s="13" t="s">
        <v>199</v>
      </c>
      <c r="C287" s="14">
        <v>0</v>
      </c>
      <c r="D287" s="14">
        <v>0</v>
      </c>
      <c r="E287" s="23">
        <v>0</v>
      </c>
    </row>
    <row r="288" spans="1:5" x14ac:dyDescent="0.25">
      <c r="A288" s="188"/>
      <c r="B288" s="13" t="s">
        <v>200</v>
      </c>
      <c r="C288" s="14">
        <v>0</v>
      </c>
      <c r="D288" s="14">
        <v>0</v>
      </c>
      <c r="E288" s="23">
        <v>0</v>
      </c>
    </row>
    <row r="289" spans="1:5" x14ac:dyDescent="0.25">
      <c r="A289" s="22" t="s">
        <v>201</v>
      </c>
      <c r="B289" s="13" t="s">
        <v>202</v>
      </c>
      <c r="C289" s="14">
        <v>13</v>
      </c>
      <c r="D289" s="14">
        <v>13</v>
      </c>
      <c r="E289" s="23">
        <v>13</v>
      </c>
    </row>
    <row r="290" spans="1:5" x14ac:dyDescent="0.25">
      <c r="A290" s="186" t="s">
        <v>203</v>
      </c>
      <c r="B290" s="13" t="s">
        <v>204</v>
      </c>
      <c r="C290" s="14">
        <v>39</v>
      </c>
      <c r="D290" s="14">
        <v>39</v>
      </c>
      <c r="E290" s="23">
        <v>4</v>
      </c>
    </row>
    <row r="291" spans="1:5" x14ac:dyDescent="0.25">
      <c r="A291" s="187"/>
      <c r="B291" s="13" t="s">
        <v>205</v>
      </c>
      <c r="C291" s="14">
        <v>22</v>
      </c>
      <c r="D291" s="14">
        <v>22</v>
      </c>
      <c r="E291" s="23">
        <v>0</v>
      </c>
    </row>
    <row r="292" spans="1:5" x14ac:dyDescent="0.25">
      <c r="A292" s="188"/>
      <c r="B292" s="13" t="s">
        <v>206</v>
      </c>
      <c r="C292" s="14">
        <v>0</v>
      </c>
      <c r="D292" s="14">
        <v>0</v>
      </c>
      <c r="E292" s="23">
        <v>0</v>
      </c>
    </row>
    <row r="293" spans="1:5" x14ac:dyDescent="0.25">
      <c r="A293" s="22" t="s">
        <v>207</v>
      </c>
      <c r="B293" s="13" t="s">
        <v>208</v>
      </c>
      <c r="C293" s="14">
        <v>0</v>
      </c>
      <c r="D293" s="14">
        <v>0</v>
      </c>
      <c r="E293" s="23">
        <v>0</v>
      </c>
    </row>
    <row r="294" spans="1:5" x14ac:dyDescent="0.25">
      <c r="A294" s="186" t="s">
        <v>209</v>
      </c>
      <c r="B294" s="13" t="s">
        <v>200</v>
      </c>
      <c r="C294" s="14">
        <v>0</v>
      </c>
      <c r="D294" s="14">
        <v>0</v>
      </c>
      <c r="E294" s="23">
        <v>0</v>
      </c>
    </row>
    <row r="295" spans="1:5" x14ac:dyDescent="0.25">
      <c r="A295" s="187"/>
      <c r="B295" s="13" t="s">
        <v>210</v>
      </c>
      <c r="C295" s="14">
        <v>19</v>
      </c>
      <c r="D295" s="14">
        <v>19</v>
      </c>
      <c r="E295" s="23">
        <v>9</v>
      </c>
    </row>
    <row r="296" spans="1:5" x14ac:dyDescent="0.25">
      <c r="A296" s="188"/>
      <c r="B296" s="13" t="s">
        <v>211</v>
      </c>
      <c r="C296" s="14">
        <v>0</v>
      </c>
      <c r="D296" s="14">
        <v>0</v>
      </c>
      <c r="E296" s="23">
        <v>0</v>
      </c>
    </row>
    <row r="297" spans="1:5" x14ac:dyDescent="0.25">
      <c r="A297" s="186" t="s">
        <v>212</v>
      </c>
      <c r="B297" s="13" t="s">
        <v>213</v>
      </c>
      <c r="C297" s="14">
        <v>50</v>
      </c>
      <c r="D297" s="14">
        <v>50</v>
      </c>
      <c r="E297" s="23">
        <v>17</v>
      </c>
    </row>
    <row r="298" spans="1:5" x14ac:dyDescent="0.25">
      <c r="A298" s="187"/>
      <c r="B298" s="13" t="s">
        <v>214</v>
      </c>
      <c r="C298" s="14">
        <v>0</v>
      </c>
      <c r="D298" s="14">
        <v>0</v>
      </c>
      <c r="E298" s="23">
        <v>0</v>
      </c>
    </row>
    <row r="299" spans="1:5" x14ac:dyDescent="0.25">
      <c r="A299" s="187"/>
      <c r="B299" s="13" t="s">
        <v>215</v>
      </c>
      <c r="C299" s="14">
        <v>92</v>
      </c>
      <c r="D299" s="14">
        <v>19</v>
      </c>
      <c r="E299" s="23">
        <v>66</v>
      </c>
    </row>
    <row r="300" spans="1:5" x14ac:dyDescent="0.25">
      <c r="A300" s="187"/>
      <c r="B300" s="13" t="s">
        <v>216</v>
      </c>
      <c r="C300" s="14">
        <v>197</v>
      </c>
      <c r="D300" s="14">
        <v>197</v>
      </c>
      <c r="E300" s="23">
        <v>0</v>
      </c>
    </row>
    <row r="301" spans="1:5" x14ac:dyDescent="0.25">
      <c r="A301" s="187"/>
      <c r="B301" s="13" t="s">
        <v>217</v>
      </c>
      <c r="C301" s="14">
        <v>53</v>
      </c>
      <c r="D301" s="14">
        <v>53</v>
      </c>
      <c r="E301" s="23">
        <v>0</v>
      </c>
    </row>
    <row r="302" spans="1:5" x14ac:dyDescent="0.25">
      <c r="A302" s="187"/>
      <c r="B302" s="13" t="s">
        <v>218</v>
      </c>
      <c r="C302" s="14">
        <v>199</v>
      </c>
      <c r="D302" s="14">
        <v>199</v>
      </c>
      <c r="E302" s="23">
        <v>122</v>
      </c>
    </row>
    <row r="303" spans="1:5" x14ac:dyDescent="0.25">
      <c r="A303" s="187"/>
      <c r="B303" s="13" t="s">
        <v>219</v>
      </c>
      <c r="C303" s="14">
        <v>56</v>
      </c>
      <c r="D303" s="14">
        <v>56</v>
      </c>
      <c r="E303" s="23">
        <v>0</v>
      </c>
    </row>
    <row r="304" spans="1:5" x14ac:dyDescent="0.25">
      <c r="A304" s="187"/>
      <c r="B304" s="13" t="s">
        <v>220</v>
      </c>
      <c r="C304" s="14">
        <v>0</v>
      </c>
      <c r="D304" s="14">
        <v>0</v>
      </c>
      <c r="E304" s="23">
        <v>0</v>
      </c>
    </row>
    <row r="305" spans="1:5" x14ac:dyDescent="0.25">
      <c r="A305" s="187"/>
      <c r="B305" s="13" t="s">
        <v>221</v>
      </c>
      <c r="C305" s="14">
        <v>67</v>
      </c>
      <c r="D305" s="14">
        <v>6</v>
      </c>
      <c r="E305" s="23">
        <v>24</v>
      </c>
    </row>
    <row r="306" spans="1:5" x14ac:dyDescent="0.25">
      <c r="A306" s="187"/>
      <c r="B306" s="13" t="s">
        <v>222</v>
      </c>
      <c r="C306" s="14">
        <v>0</v>
      </c>
      <c r="D306" s="14">
        <v>0</v>
      </c>
      <c r="E306" s="23">
        <v>0</v>
      </c>
    </row>
    <row r="307" spans="1:5" x14ac:dyDescent="0.25">
      <c r="A307" s="187"/>
      <c r="B307" s="13" t="s">
        <v>223</v>
      </c>
      <c r="C307" s="14">
        <v>0</v>
      </c>
      <c r="D307" s="14">
        <v>0</v>
      </c>
      <c r="E307" s="23">
        <v>0</v>
      </c>
    </row>
    <row r="308" spans="1:5" x14ac:dyDescent="0.25">
      <c r="A308" s="187"/>
      <c r="B308" s="13" t="s">
        <v>224</v>
      </c>
      <c r="C308" s="14">
        <v>193</v>
      </c>
      <c r="D308" s="14">
        <v>193</v>
      </c>
      <c r="E308" s="23">
        <v>136</v>
      </c>
    </row>
    <row r="309" spans="1:5" x14ac:dyDescent="0.25">
      <c r="A309" s="187"/>
      <c r="B309" s="13" t="s">
        <v>225</v>
      </c>
      <c r="C309" s="14">
        <v>152</v>
      </c>
      <c r="D309" s="14">
        <v>152</v>
      </c>
      <c r="E309" s="23">
        <v>0</v>
      </c>
    </row>
    <row r="310" spans="1:5" x14ac:dyDescent="0.25">
      <c r="A310" s="187"/>
      <c r="B310" s="13" t="s">
        <v>226</v>
      </c>
      <c r="C310" s="14">
        <v>3</v>
      </c>
      <c r="D310" s="14">
        <v>1</v>
      </c>
      <c r="E310" s="23">
        <v>2</v>
      </c>
    </row>
    <row r="311" spans="1:5" x14ac:dyDescent="0.25">
      <c r="A311" s="188"/>
      <c r="B311" s="13" t="s">
        <v>227</v>
      </c>
      <c r="C311" s="14">
        <v>7</v>
      </c>
      <c r="D311" s="14">
        <v>7</v>
      </c>
      <c r="E311" s="23">
        <v>0</v>
      </c>
    </row>
    <row r="312" spans="1:5" x14ac:dyDescent="0.25">
      <c r="A312" s="186" t="s">
        <v>228</v>
      </c>
      <c r="B312" s="13" t="s">
        <v>229</v>
      </c>
      <c r="C312" s="14">
        <v>0</v>
      </c>
      <c r="D312" s="14">
        <v>0</v>
      </c>
      <c r="E312" s="23">
        <v>0</v>
      </c>
    </row>
    <row r="313" spans="1:5" x14ac:dyDescent="0.25">
      <c r="A313" s="187"/>
      <c r="B313" s="13" t="s">
        <v>230</v>
      </c>
      <c r="C313" s="14">
        <v>0</v>
      </c>
      <c r="D313" s="14">
        <v>0</v>
      </c>
      <c r="E313" s="23">
        <v>0</v>
      </c>
    </row>
    <row r="314" spans="1:5" x14ac:dyDescent="0.25">
      <c r="A314" s="187"/>
      <c r="B314" s="13" t="s">
        <v>231</v>
      </c>
      <c r="C314" s="14">
        <v>0</v>
      </c>
      <c r="D314" s="14">
        <v>0</v>
      </c>
      <c r="E314" s="23">
        <v>0</v>
      </c>
    </row>
    <row r="315" spans="1:5" x14ac:dyDescent="0.25">
      <c r="A315" s="187"/>
      <c r="B315" s="13" t="s">
        <v>232</v>
      </c>
      <c r="C315" s="14">
        <v>0</v>
      </c>
      <c r="D315" s="14">
        <v>0</v>
      </c>
      <c r="E315" s="23">
        <v>0</v>
      </c>
    </row>
    <row r="316" spans="1:5" x14ac:dyDescent="0.25">
      <c r="A316" s="187"/>
      <c r="B316" s="13" t="s">
        <v>233</v>
      </c>
      <c r="C316" s="14">
        <v>14</v>
      </c>
      <c r="D316" s="14">
        <v>14</v>
      </c>
      <c r="E316" s="23">
        <v>0</v>
      </c>
    </row>
    <row r="317" spans="1:5" x14ac:dyDescent="0.25">
      <c r="A317" s="187"/>
      <c r="B317" s="13" t="s">
        <v>234</v>
      </c>
      <c r="C317" s="14">
        <v>0</v>
      </c>
      <c r="D317" s="14">
        <v>0</v>
      </c>
      <c r="E317" s="23">
        <v>0</v>
      </c>
    </row>
    <row r="318" spans="1:5" x14ac:dyDescent="0.25">
      <c r="A318" s="187"/>
      <c r="B318" s="13" t="s">
        <v>235</v>
      </c>
      <c r="C318" s="14">
        <v>0</v>
      </c>
      <c r="D318" s="14">
        <v>0</v>
      </c>
      <c r="E318" s="23">
        <v>0</v>
      </c>
    </row>
    <row r="319" spans="1:5" x14ac:dyDescent="0.25">
      <c r="A319" s="187"/>
      <c r="B319" s="13" t="s">
        <v>236</v>
      </c>
      <c r="C319" s="14">
        <v>14</v>
      </c>
      <c r="D319" s="14">
        <v>14</v>
      </c>
      <c r="E319" s="23">
        <v>1</v>
      </c>
    </row>
    <row r="320" spans="1:5" x14ac:dyDescent="0.25">
      <c r="A320" s="187"/>
      <c r="B320" s="13" t="s">
        <v>237</v>
      </c>
      <c r="C320" s="14">
        <v>0</v>
      </c>
      <c r="D320" s="14">
        <v>0</v>
      </c>
      <c r="E320" s="23">
        <v>0</v>
      </c>
    </row>
    <row r="321" spans="1:5" x14ac:dyDescent="0.25">
      <c r="A321" s="187"/>
      <c r="B321" s="13" t="s">
        <v>238</v>
      </c>
      <c r="C321" s="14">
        <v>62</v>
      </c>
      <c r="D321" s="14">
        <v>22</v>
      </c>
      <c r="E321" s="23">
        <v>0</v>
      </c>
    </row>
    <row r="322" spans="1:5" x14ac:dyDescent="0.25">
      <c r="A322" s="187"/>
      <c r="B322" s="13" t="s">
        <v>239</v>
      </c>
      <c r="C322" s="14">
        <v>0</v>
      </c>
      <c r="D322" s="14">
        <v>0</v>
      </c>
      <c r="E322" s="23">
        <v>0</v>
      </c>
    </row>
    <row r="323" spans="1:5" x14ac:dyDescent="0.25">
      <c r="A323" s="187"/>
      <c r="B323" s="13" t="s">
        <v>240</v>
      </c>
      <c r="C323" s="14">
        <v>0</v>
      </c>
      <c r="D323" s="14">
        <v>0</v>
      </c>
      <c r="E323" s="23">
        <v>0</v>
      </c>
    </row>
    <row r="324" spans="1:5" x14ac:dyDescent="0.25">
      <c r="A324" s="187"/>
      <c r="B324" s="13" t="s">
        <v>241</v>
      </c>
      <c r="C324" s="14">
        <v>0</v>
      </c>
      <c r="D324" s="14">
        <v>0</v>
      </c>
      <c r="E324" s="23">
        <v>0</v>
      </c>
    </row>
    <row r="325" spans="1:5" x14ac:dyDescent="0.25">
      <c r="A325" s="187"/>
      <c r="B325" s="13" t="s">
        <v>242</v>
      </c>
      <c r="C325" s="14">
        <v>1</v>
      </c>
      <c r="D325" s="14">
        <v>1</v>
      </c>
      <c r="E325" s="23">
        <v>0</v>
      </c>
    </row>
    <row r="326" spans="1:5" x14ac:dyDescent="0.25">
      <c r="A326" s="187"/>
      <c r="B326" s="13" t="s">
        <v>243</v>
      </c>
      <c r="C326" s="14">
        <v>11</v>
      </c>
      <c r="D326" s="14">
        <v>11</v>
      </c>
      <c r="E326" s="23">
        <v>1</v>
      </c>
    </row>
    <row r="327" spans="1:5" x14ac:dyDescent="0.25">
      <c r="A327" s="187"/>
      <c r="B327" s="13" t="s">
        <v>244</v>
      </c>
      <c r="C327" s="14">
        <v>0</v>
      </c>
      <c r="D327" s="14">
        <v>0</v>
      </c>
      <c r="E327" s="23">
        <v>0</v>
      </c>
    </row>
    <row r="328" spans="1:5" x14ac:dyDescent="0.25">
      <c r="A328" s="187"/>
      <c r="B328" s="13" t="s">
        <v>245</v>
      </c>
      <c r="C328" s="14">
        <v>0</v>
      </c>
      <c r="D328" s="14">
        <v>0</v>
      </c>
      <c r="E328" s="23">
        <v>0</v>
      </c>
    </row>
    <row r="329" spans="1:5" x14ac:dyDescent="0.25">
      <c r="A329" s="187"/>
      <c r="B329" s="13" t="s">
        <v>246</v>
      </c>
      <c r="C329" s="14">
        <v>1</v>
      </c>
      <c r="D329" s="14">
        <v>1</v>
      </c>
      <c r="E329" s="23">
        <v>1</v>
      </c>
    </row>
    <row r="330" spans="1:5" x14ac:dyDescent="0.25">
      <c r="A330" s="187"/>
      <c r="B330" s="13" t="s">
        <v>247</v>
      </c>
      <c r="C330" s="14">
        <v>0</v>
      </c>
      <c r="D330" s="14">
        <v>0</v>
      </c>
      <c r="E330" s="23">
        <v>0</v>
      </c>
    </row>
    <row r="331" spans="1:5" x14ac:dyDescent="0.25">
      <c r="A331" s="187"/>
      <c r="B331" s="13" t="s">
        <v>248</v>
      </c>
      <c r="C331" s="14">
        <v>0</v>
      </c>
      <c r="D331" s="14">
        <v>0</v>
      </c>
      <c r="E331" s="23">
        <v>0</v>
      </c>
    </row>
    <row r="332" spans="1:5" x14ac:dyDescent="0.25">
      <c r="A332" s="187"/>
      <c r="B332" s="13" t="s">
        <v>249</v>
      </c>
      <c r="C332" s="14">
        <v>0</v>
      </c>
      <c r="D332" s="14">
        <v>0</v>
      </c>
      <c r="E332" s="23">
        <v>0</v>
      </c>
    </row>
    <row r="333" spans="1:5" x14ac:dyDescent="0.25">
      <c r="A333" s="187"/>
      <c r="B333" s="13" t="s">
        <v>250</v>
      </c>
      <c r="C333" s="14">
        <v>1</v>
      </c>
      <c r="D333" s="14">
        <v>1</v>
      </c>
      <c r="E333" s="23">
        <v>1</v>
      </c>
    </row>
    <row r="334" spans="1:5" x14ac:dyDescent="0.25">
      <c r="A334" s="187"/>
      <c r="B334" s="13" t="s">
        <v>251</v>
      </c>
      <c r="C334" s="14">
        <v>62</v>
      </c>
      <c r="D334" s="14">
        <v>22</v>
      </c>
      <c r="E334" s="23">
        <v>0</v>
      </c>
    </row>
    <row r="335" spans="1:5" x14ac:dyDescent="0.25">
      <c r="A335" s="187"/>
      <c r="B335" s="13" t="s">
        <v>252</v>
      </c>
      <c r="C335" s="14">
        <v>12</v>
      </c>
      <c r="D335" s="14">
        <v>12</v>
      </c>
      <c r="E335" s="23">
        <v>3</v>
      </c>
    </row>
    <row r="336" spans="1:5" x14ac:dyDescent="0.25">
      <c r="A336" s="187"/>
      <c r="B336" s="13" t="s">
        <v>253</v>
      </c>
      <c r="C336" s="14">
        <v>89</v>
      </c>
      <c r="D336" s="14">
        <v>30</v>
      </c>
      <c r="E336" s="23">
        <v>1</v>
      </c>
    </row>
    <row r="337" spans="1:5" x14ac:dyDescent="0.25">
      <c r="A337" s="187"/>
      <c r="B337" s="13" t="s">
        <v>254</v>
      </c>
      <c r="C337" s="14">
        <v>22</v>
      </c>
      <c r="D337" s="14">
        <v>0</v>
      </c>
      <c r="E337" s="23">
        <v>22</v>
      </c>
    </row>
    <row r="338" spans="1:5" x14ac:dyDescent="0.25">
      <c r="A338" s="187"/>
      <c r="B338" s="13" t="s">
        <v>255</v>
      </c>
      <c r="C338" s="14">
        <v>0</v>
      </c>
      <c r="D338" s="14">
        <v>0</v>
      </c>
      <c r="E338" s="23">
        <v>0</v>
      </c>
    </row>
    <row r="339" spans="1:5" x14ac:dyDescent="0.25">
      <c r="A339" s="187"/>
      <c r="B339" s="13" t="s">
        <v>256</v>
      </c>
      <c r="C339" s="14">
        <v>0</v>
      </c>
      <c r="D339" s="14">
        <v>0</v>
      </c>
      <c r="E339" s="23">
        <v>0</v>
      </c>
    </row>
    <row r="340" spans="1:5" x14ac:dyDescent="0.25">
      <c r="A340" s="187"/>
      <c r="B340" s="13" t="s">
        <v>257</v>
      </c>
      <c r="C340" s="14">
        <v>0</v>
      </c>
      <c r="D340" s="14">
        <v>0</v>
      </c>
      <c r="E340" s="23">
        <v>0</v>
      </c>
    </row>
    <row r="341" spans="1:5" x14ac:dyDescent="0.25">
      <c r="A341" s="187"/>
      <c r="B341" s="13" t="s">
        <v>258</v>
      </c>
      <c r="C341" s="14">
        <v>2</v>
      </c>
      <c r="D341" s="14">
        <v>2</v>
      </c>
      <c r="E341" s="23">
        <v>0</v>
      </c>
    </row>
    <row r="342" spans="1:5" x14ac:dyDescent="0.25">
      <c r="A342" s="187"/>
      <c r="B342" s="13" t="s">
        <v>259</v>
      </c>
      <c r="C342" s="14">
        <v>4</v>
      </c>
      <c r="D342" s="14">
        <v>4</v>
      </c>
      <c r="E342" s="23">
        <v>0</v>
      </c>
    </row>
    <row r="343" spans="1:5" x14ac:dyDescent="0.25">
      <c r="A343" s="187"/>
      <c r="B343" s="13" t="s">
        <v>260</v>
      </c>
      <c r="C343" s="14">
        <v>0</v>
      </c>
      <c r="D343" s="14">
        <v>0</v>
      </c>
      <c r="E343" s="23">
        <v>0</v>
      </c>
    </row>
    <row r="344" spans="1:5" x14ac:dyDescent="0.25">
      <c r="A344" s="188"/>
      <c r="B344" s="13" t="s">
        <v>261</v>
      </c>
      <c r="C344" s="14">
        <v>1</v>
      </c>
      <c r="D344" s="14">
        <v>1</v>
      </c>
      <c r="E344" s="23">
        <v>0</v>
      </c>
    </row>
    <row r="345" spans="1:5" x14ac:dyDescent="0.25">
      <c r="A345" s="186" t="s">
        <v>262</v>
      </c>
      <c r="B345" s="13" t="s">
        <v>263</v>
      </c>
      <c r="C345" s="14">
        <v>0</v>
      </c>
      <c r="D345" s="14">
        <v>0</v>
      </c>
      <c r="E345" s="23">
        <v>0</v>
      </c>
    </row>
    <row r="346" spans="1:5" x14ac:dyDescent="0.25">
      <c r="A346" s="187"/>
      <c r="B346" s="13" t="s">
        <v>264</v>
      </c>
      <c r="C346" s="14">
        <v>0</v>
      </c>
      <c r="D346" s="14">
        <v>0</v>
      </c>
      <c r="E346" s="23">
        <v>0</v>
      </c>
    </row>
    <row r="347" spans="1:5" x14ac:dyDescent="0.25">
      <c r="A347" s="187"/>
      <c r="B347" s="13" t="s">
        <v>265</v>
      </c>
      <c r="C347" s="14">
        <v>4</v>
      </c>
      <c r="D347" s="14">
        <v>4</v>
      </c>
      <c r="E347" s="23">
        <v>0</v>
      </c>
    </row>
    <row r="348" spans="1:5" x14ac:dyDescent="0.25">
      <c r="A348" s="187"/>
      <c r="B348" s="13" t="s">
        <v>266</v>
      </c>
      <c r="C348" s="14">
        <v>0</v>
      </c>
      <c r="D348" s="14">
        <v>0</v>
      </c>
      <c r="E348" s="23">
        <v>0</v>
      </c>
    </row>
    <row r="349" spans="1:5" x14ac:dyDescent="0.25">
      <c r="A349" s="187"/>
      <c r="B349" s="13" t="s">
        <v>267</v>
      </c>
      <c r="C349" s="14">
        <v>0</v>
      </c>
      <c r="D349" s="14">
        <v>0</v>
      </c>
      <c r="E349" s="23">
        <v>0</v>
      </c>
    </row>
    <row r="350" spans="1:5" x14ac:dyDescent="0.25">
      <c r="A350" s="187"/>
      <c r="B350" s="13" t="s">
        <v>268</v>
      </c>
      <c r="C350" s="14">
        <v>0</v>
      </c>
      <c r="D350" s="14">
        <v>0</v>
      </c>
      <c r="E350" s="23">
        <v>0</v>
      </c>
    </row>
    <row r="351" spans="1:5" x14ac:dyDescent="0.25">
      <c r="A351" s="187"/>
      <c r="B351" s="13" t="s">
        <v>269</v>
      </c>
      <c r="C351" s="14">
        <v>0</v>
      </c>
      <c r="D351" s="14">
        <v>0</v>
      </c>
      <c r="E351" s="23">
        <v>0</v>
      </c>
    </row>
    <row r="352" spans="1:5" x14ac:dyDescent="0.25">
      <c r="A352" s="187"/>
      <c r="B352" s="13" t="s">
        <v>270</v>
      </c>
      <c r="C352" s="14">
        <v>0</v>
      </c>
      <c r="D352" s="14">
        <v>0</v>
      </c>
      <c r="E352" s="23">
        <v>0</v>
      </c>
    </row>
    <row r="353" spans="1:5" x14ac:dyDescent="0.25">
      <c r="A353" s="187"/>
      <c r="B353" s="13" t="s">
        <v>271</v>
      </c>
      <c r="C353" s="14">
        <v>0</v>
      </c>
      <c r="D353" s="14">
        <v>0</v>
      </c>
      <c r="E353" s="23">
        <v>0</v>
      </c>
    </row>
    <row r="354" spans="1:5" x14ac:dyDescent="0.25">
      <c r="A354" s="187"/>
      <c r="B354" s="13" t="s">
        <v>272</v>
      </c>
      <c r="C354" s="14">
        <v>0</v>
      </c>
      <c r="D354" s="14">
        <v>0</v>
      </c>
      <c r="E354" s="23">
        <v>0</v>
      </c>
    </row>
    <row r="355" spans="1:5" x14ac:dyDescent="0.25">
      <c r="A355" s="188"/>
      <c r="B355" s="13" t="s">
        <v>273</v>
      </c>
      <c r="C355" s="14">
        <v>0</v>
      </c>
      <c r="D355" s="14">
        <v>0</v>
      </c>
      <c r="E355" s="23">
        <v>0</v>
      </c>
    </row>
    <row r="356" spans="1:5" x14ac:dyDescent="0.25">
      <c r="A356" s="186" t="s">
        <v>274</v>
      </c>
      <c r="B356" s="13" t="s">
        <v>275</v>
      </c>
      <c r="C356" s="14">
        <v>1</v>
      </c>
      <c r="D356" s="14">
        <v>1</v>
      </c>
      <c r="E356" s="23">
        <v>0</v>
      </c>
    </row>
    <row r="357" spans="1:5" x14ac:dyDescent="0.25">
      <c r="A357" s="187"/>
      <c r="B357" s="13" t="s">
        <v>276</v>
      </c>
      <c r="C357" s="14">
        <v>0</v>
      </c>
      <c r="D357" s="14">
        <v>0</v>
      </c>
      <c r="E357" s="23">
        <v>0</v>
      </c>
    </row>
    <row r="358" spans="1:5" x14ac:dyDescent="0.25">
      <c r="A358" s="187"/>
      <c r="B358" s="13" t="s">
        <v>277</v>
      </c>
      <c r="C358" s="14">
        <v>0</v>
      </c>
      <c r="D358" s="14">
        <v>0</v>
      </c>
      <c r="E358" s="23">
        <v>0</v>
      </c>
    </row>
    <row r="359" spans="1:5" x14ac:dyDescent="0.25">
      <c r="A359" s="187"/>
      <c r="B359" s="13" t="s">
        <v>278</v>
      </c>
      <c r="C359" s="14">
        <v>1</v>
      </c>
      <c r="D359" s="14">
        <v>1</v>
      </c>
      <c r="E359" s="23">
        <v>0</v>
      </c>
    </row>
    <row r="360" spans="1:5" x14ac:dyDescent="0.25">
      <c r="A360" s="187"/>
      <c r="B360" s="13" t="s">
        <v>279</v>
      </c>
      <c r="C360" s="14">
        <v>0</v>
      </c>
      <c r="D360" s="14">
        <v>0</v>
      </c>
      <c r="E360" s="23">
        <v>0</v>
      </c>
    </row>
    <row r="361" spans="1:5" x14ac:dyDescent="0.25">
      <c r="A361" s="187"/>
      <c r="B361" s="13" t="s">
        <v>280</v>
      </c>
      <c r="C361" s="14">
        <v>0</v>
      </c>
      <c r="D361" s="14">
        <v>0</v>
      </c>
      <c r="E361" s="23">
        <v>0</v>
      </c>
    </row>
    <row r="362" spans="1:5" x14ac:dyDescent="0.25">
      <c r="A362" s="187"/>
      <c r="B362" s="13" t="s">
        <v>281</v>
      </c>
      <c r="C362" s="14">
        <v>0</v>
      </c>
      <c r="D362" s="14">
        <v>0</v>
      </c>
      <c r="E362" s="23">
        <v>0</v>
      </c>
    </row>
    <row r="363" spans="1:5" x14ac:dyDescent="0.25">
      <c r="A363" s="187"/>
      <c r="B363" s="13" t="s">
        <v>282</v>
      </c>
      <c r="C363" s="14">
        <v>0</v>
      </c>
      <c r="D363" s="14">
        <v>0</v>
      </c>
      <c r="E363" s="23">
        <v>0</v>
      </c>
    </row>
    <row r="364" spans="1:5" x14ac:dyDescent="0.25">
      <c r="A364" s="188"/>
      <c r="B364" s="13" t="s">
        <v>283</v>
      </c>
      <c r="C364" s="14">
        <v>0</v>
      </c>
      <c r="D364" s="14">
        <v>0</v>
      </c>
      <c r="E364" s="23">
        <v>0</v>
      </c>
    </row>
    <row r="365" spans="1:5" x14ac:dyDescent="0.25">
      <c r="A365" s="186" t="s">
        <v>284</v>
      </c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87"/>
      <c r="B366" s="13" t="s">
        <v>286</v>
      </c>
      <c r="C366" s="14">
        <v>7</v>
      </c>
      <c r="D366" s="14">
        <v>7</v>
      </c>
      <c r="E366" s="23">
        <v>0</v>
      </c>
    </row>
    <row r="367" spans="1:5" x14ac:dyDescent="0.25">
      <c r="A367" s="187"/>
      <c r="B367" s="13" t="s">
        <v>287</v>
      </c>
      <c r="C367" s="14">
        <v>0</v>
      </c>
      <c r="D367" s="14">
        <v>0</v>
      </c>
      <c r="E367" s="23">
        <v>0</v>
      </c>
    </row>
    <row r="368" spans="1:5" x14ac:dyDescent="0.25">
      <c r="A368" s="187"/>
      <c r="B368" s="13" t="s">
        <v>288</v>
      </c>
      <c r="C368" s="14">
        <v>1</v>
      </c>
      <c r="D368" s="14">
        <v>1</v>
      </c>
      <c r="E368" s="23">
        <v>0</v>
      </c>
    </row>
    <row r="369" spans="1:5" x14ac:dyDescent="0.25">
      <c r="A369" s="187"/>
      <c r="B369" s="13" t="s">
        <v>204</v>
      </c>
      <c r="C369" s="14">
        <v>0</v>
      </c>
      <c r="D369" s="14">
        <v>0</v>
      </c>
      <c r="E369" s="23">
        <v>0</v>
      </c>
    </row>
    <row r="370" spans="1:5" x14ac:dyDescent="0.25">
      <c r="A370" s="187"/>
      <c r="B370" s="13" t="s">
        <v>289</v>
      </c>
      <c r="C370" s="14">
        <v>0</v>
      </c>
      <c r="D370" s="14">
        <v>0</v>
      </c>
      <c r="E370" s="23">
        <v>0</v>
      </c>
    </row>
    <row r="371" spans="1:5" x14ac:dyDescent="0.25">
      <c r="A371" s="187"/>
      <c r="B371" s="13" t="s">
        <v>290</v>
      </c>
      <c r="C371" s="14">
        <v>0</v>
      </c>
      <c r="D371" s="14">
        <v>0</v>
      </c>
      <c r="E371" s="23">
        <v>0</v>
      </c>
    </row>
    <row r="372" spans="1:5" x14ac:dyDescent="0.25">
      <c r="A372" s="187"/>
      <c r="B372" s="13" t="s">
        <v>291</v>
      </c>
      <c r="C372" s="14">
        <v>8</v>
      </c>
      <c r="D372" s="14">
        <v>8</v>
      </c>
      <c r="E372" s="23">
        <v>0</v>
      </c>
    </row>
    <row r="373" spans="1:5" x14ac:dyDescent="0.25">
      <c r="A373" s="187"/>
      <c r="B373" s="13" t="s">
        <v>292</v>
      </c>
      <c r="C373" s="14">
        <v>0</v>
      </c>
      <c r="D373" s="14">
        <v>0</v>
      </c>
      <c r="E373" s="23">
        <v>0</v>
      </c>
    </row>
    <row r="374" spans="1:5" x14ac:dyDescent="0.25">
      <c r="A374" s="187"/>
      <c r="B374" s="13" t="s">
        <v>293</v>
      </c>
      <c r="C374" s="14">
        <v>0</v>
      </c>
      <c r="D374" s="14">
        <v>0</v>
      </c>
      <c r="E374" s="23">
        <v>0</v>
      </c>
    </row>
    <row r="375" spans="1:5" x14ac:dyDescent="0.25">
      <c r="A375" s="187"/>
      <c r="B375" s="13" t="s">
        <v>294</v>
      </c>
      <c r="C375" s="14">
        <v>0</v>
      </c>
      <c r="D375" s="14">
        <v>0</v>
      </c>
      <c r="E375" s="23">
        <v>0</v>
      </c>
    </row>
    <row r="376" spans="1:5" x14ac:dyDescent="0.25">
      <c r="A376" s="187"/>
      <c r="B376" s="13" t="s">
        <v>295</v>
      </c>
      <c r="C376" s="14">
        <v>0</v>
      </c>
      <c r="D376" s="14">
        <v>0</v>
      </c>
      <c r="E376" s="23">
        <v>0</v>
      </c>
    </row>
    <row r="377" spans="1:5" x14ac:dyDescent="0.25">
      <c r="A377" s="188"/>
      <c r="B377" s="13" t="s">
        <v>296</v>
      </c>
      <c r="C377" s="14">
        <v>0</v>
      </c>
      <c r="D377" s="14">
        <v>0</v>
      </c>
      <c r="E377" s="23">
        <v>0</v>
      </c>
    </row>
  </sheetData>
  <sheetProtection algorithmName="SHA-512" hashValue="SmhHS+tMNdgSsZt6++rEnO+Xa86+dyCuUAf7xcpnPdYojVPeM+eOnoiQGvCx1ZuwSOKR5gvKKwjjwtqLaQCbHw==" saltValue="E43J9qaoWykDyDOih5kMNQ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4"/>
    </row>
    <row r="4" spans="1:16" ht="45" x14ac:dyDescent="0.25">
      <c r="A4" s="9" t="s">
        <v>298</v>
      </c>
      <c r="B4" s="9" t="s">
        <v>10</v>
      </c>
      <c r="C4" s="25" t="s">
        <v>299</v>
      </c>
      <c r="D4" s="25" t="s">
        <v>300</v>
      </c>
      <c r="E4" s="25" t="s">
        <v>301</v>
      </c>
      <c r="F4" s="25" t="s">
        <v>302</v>
      </c>
      <c r="G4" s="25" t="s">
        <v>303</v>
      </c>
      <c r="H4" s="25" t="s">
        <v>304</v>
      </c>
      <c r="I4" s="25" t="s">
        <v>305</v>
      </c>
      <c r="J4" s="25" t="s">
        <v>306</v>
      </c>
      <c r="K4" s="25" t="s">
        <v>307</v>
      </c>
      <c r="L4" s="25" t="s">
        <v>308</v>
      </c>
      <c r="M4" s="25" t="s">
        <v>309</v>
      </c>
      <c r="N4" s="25" t="s">
        <v>310</v>
      </c>
      <c r="O4" s="25" t="s">
        <v>311</v>
      </c>
      <c r="P4" s="25" t="s">
        <v>312</v>
      </c>
    </row>
    <row r="5" spans="1:16" x14ac:dyDescent="0.25">
      <c r="A5" s="189" t="s">
        <v>313</v>
      </c>
      <c r="B5" s="190"/>
      <c r="C5" s="26">
        <v>12</v>
      </c>
      <c r="D5" s="26">
        <v>11</v>
      </c>
      <c r="E5" s="27">
        <v>9.0909090909090898E-2</v>
      </c>
      <c r="F5" s="26">
        <v>0</v>
      </c>
      <c r="G5" s="26">
        <v>0</v>
      </c>
      <c r="H5" s="26">
        <v>0</v>
      </c>
      <c r="I5" s="26">
        <v>1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8">
        <v>6</v>
      </c>
    </row>
    <row r="6" spans="1:16" x14ac:dyDescent="0.25">
      <c r="A6" s="29" t="s">
        <v>314</v>
      </c>
      <c r="B6" s="29" t="s">
        <v>315</v>
      </c>
      <c r="C6" s="14">
        <v>4</v>
      </c>
      <c r="D6" s="14">
        <v>11</v>
      </c>
      <c r="E6" s="30">
        <v>-0.63636363636363602</v>
      </c>
      <c r="F6" s="14">
        <v>0</v>
      </c>
      <c r="G6" s="14">
        <v>0</v>
      </c>
      <c r="H6" s="14">
        <v>0</v>
      </c>
      <c r="I6" s="14">
        <v>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6</v>
      </c>
    </row>
    <row r="7" spans="1:16" x14ac:dyDescent="0.25">
      <c r="A7" s="29" t="s">
        <v>316</v>
      </c>
      <c r="B7" s="29" t="s">
        <v>317</v>
      </c>
      <c r="C7" s="14">
        <v>0</v>
      </c>
      <c r="D7" s="14">
        <v>0</v>
      </c>
      <c r="E7" s="30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0</v>
      </c>
    </row>
    <row r="8" spans="1:16" x14ac:dyDescent="0.25">
      <c r="A8" s="29" t="s">
        <v>318</v>
      </c>
      <c r="B8" s="29" t="s">
        <v>319</v>
      </c>
      <c r="C8" s="14">
        <v>8</v>
      </c>
      <c r="D8" s="14">
        <v>0</v>
      </c>
      <c r="E8" s="30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x14ac:dyDescent="0.25">
      <c r="A9" s="29" t="s">
        <v>320</v>
      </c>
      <c r="B9" s="29" t="s">
        <v>321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9" t="s">
        <v>322</v>
      </c>
      <c r="B10" s="190"/>
      <c r="C10" s="26">
        <v>1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323</v>
      </c>
      <c r="B11" s="29" t="s">
        <v>324</v>
      </c>
      <c r="C11" s="14">
        <v>1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325</v>
      </c>
      <c r="B12" s="29" t="s">
        <v>326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9" t="s">
        <v>327</v>
      </c>
      <c r="B13" s="190"/>
      <c r="C13" s="26">
        <v>1547</v>
      </c>
      <c r="D13" s="26">
        <v>1156</v>
      </c>
      <c r="E13" s="27">
        <v>0.33823529411764702</v>
      </c>
      <c r="F13" s="26">
        <v>307</v>
      </c>
      <c r="G13" s="26">
        <v>137</v>
      </c>
      <c r="H13" s="26">
        <v>524</v>
      </c>
      <c r="I13" s="26">
        <v>323</v>
      </c>
      <c r="J13" s="26">
        <v>9</v>
      </c>
      <c r="K13" s="26">
        <v>0</v>
      </c>
      <c r="L13" s="26">
        <v>0</v>
      </c>
      <c r="M13" s="26">
        <v>1</v>
      </c>
      <c r="N13" s="26">
        <v>0</v>
      </c>
      <c r="O13" s="26">
        <v>0</v>
      </c>
      <c r="P13" s="28">
        <v>492</v>
      </c>
    </row>
    <row r="14" spans="1:16" x14ac:dyDescent="0.25">
      <c r="A14" s="29" t="s">
        <v>328</v>
      </c>
      <c r="B14" s="29" t="s">
        <v>329</v>
      </c>
      <c r="C14" s="14">
        <v>761</v>
      </c>
      <c r="D14" s="14">
        <v>599</v>
      </c>
      <c r="E14" s="30">
        <v>0.27045075125208701</v>
      </c>
      <c r="F14" s="14">
        <v>60</v>
      </c>
      <c r="G14" s="14">
        <v>13</v>
      </c>
      <c r="H14" s="14">
        <v>266</v>
      </c>
      <c r="I14" s="14">
        <v>120</v>
      </c>
      <c r="J14" s="14">
        <v>4</v>
      </c>
      <c r="K14" s="14">
        <v>0</v>
      </c>
      <c r="L14" s="14">
        <v>0</v>
      </c>
      <c r="M14" s="14">
        <v>1</v>
      </c>
      <c r="N14" s="14">
        <v>0</v>
      </c>
      <c r="O14" s="14">
        <v>0</v>
      </c>
      <c r="P14" s="23">
        <v>354</v>
      </c>
    </row>
    <row r="15" spans="1:16" x14ac:dyDescent="0.25">
      <c r="A15" s="29" t="s">
        <v>330</v>
      </c>
      <c r="B15" s="29" t="s">
        <v>331</v>
      </c>
      <c r="C15" s="14">
        <v>4</v>
      </c>
      <c r="D15" s="14">
        <v>2</v>
      </c>
      <c r="E15" s="30">
        <v>1</v>
      </c>
      <c r="F15" s="14">
        <v>0</v>
      </c>
      <c r="G15" s="14">
        <v>0</v>
      </c>
      <c r="H15" s="14">
        <v>2</v>
      </c>
      <c r="I15" s="14">
        <v>11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2</v>
      </c>
    </row>
    <row r="16" spans="1:16" x14ac:dyDescent="0.25">
      <c r="A16" s="29" t="s">
        <v>332</v>
      </c>
      <c r="B16" s="29" t="s">
        <v>333</v>
      </c>
      <c r="C16" s="14">
        <v>188</v>
      </c>
      <c r="D16" s="14">
        <v>67</v>
      </c>
      <c r="E16" s="30">
        <v>1.8059701492537299</v>
      </c>
      <c r="F16" s="14">
        <v>26</v>
      </c>
      <c r="G16" s="14">
        <v>7</v>
      </c>
      <c r="H16" s="14">
        <v>19</v>
      </c>
      <c r="I16" s="14">
        <v>8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6</v>
      </c>
    </row>
    <row r="17" spans="1:16" ht="33.75" x14ac:dyDescent="0.25">
      <c r="A17" s="29" t="s">
        <v>334</v>
      </c>
      <c r="B17" s="29" t="s">
        <v>335</v>
      </c>
      <c r="C17" s="14">
        <v>590</v>
      </c>
      <c r="D17" s="14">
        <v>487</v>
      </c>
      <c r="E17" s="30">
        <v>0.21149897330595499</v>
      </c>
      <c r="F17" s="14">
        <v>221</v>
      </c>
      <c r="G17" s="14">
        <v>117</v>
      </c>
      <c r="H17" s="14">
        <v>237</v>
      </c>
      <c r="I17" s="14">
        <v>184</v>
      </c>
      <c r="J17" s="14">
        <v>5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3">
        <v>130</v>
      </c>
    </row>
    <row r="18" spans="1:16" x14ac:dyDescent="0.25">
      <c r="A18" s="29" t="s">
        <v>336</v>
      </c>
      <c r="B18" s="29" t="s">
        <v>337</v>
      </c>
      <c r="C18" s="14">
        <v>4</v>
      </c>
      <c r="D18" s="14">
        <v>1</v>
      </c>
      <c r="E18" s="30">
        <v>3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338</v>
      </c>
      <c r="B19" s="29" t="s">
        <v>339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9" t="s">
        <v>340</v>
      </c>
      <c r="B20" s="190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2</v>
      </c>
    </row>
    <row r="21" spans="1:16" x14ac:dyDescent="0.25">
      <c r="A21" s="29" t="s">
        <v>341</v>
      </c>
      <c r="B21" s="29" t="s">
        <v>342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343</v>
      </c>
      <c r="B22" s="29" t="s">
        <v>344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2</v>
      </c>
    </row>
    <row r="23" spans="1:16" x14ac:dyDescent="0.25">
      <c r="A23" s="189" t="s">
        <v>345</v>
      </c>
      <c r="B23" s="190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346</v>
      </c>
      <c r="B24" s="29" t="s">
        <v>347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348</v>
      </c>
      <c r="B25" s="29" t="s">
        <v>349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350</v>
      </c>
      <c r="B26" s="29" t="s">
        <v>351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352</v>
      </c>
      <c r="B27" s="29" t="s">
        <v>353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354</v>
      </c>
      <c r="B28" s="29" t="s">
        <v>355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356</v>
      </c>
      <c r="B29" s="29" t="s">
        <v>357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9" t="s">
        <v>358</v>
      </c>
      <c r="B30" s="190"/>
      <c r="C30" s="26">
        <v>480</v>
      </c>
      <c r="D30" s="26">
        <v>358</v>
      </c>
      <c r="E30" s="27">
        <v>0.34078212290502802</v>
      </c>
      <c r="F30" s="26">
        <v>100</v>
      </c>
      <c r="G30" s="26">
        <v>78</v>
      </c>
      <c r="H30" s="26">
        <v>138</v>
      </c>
      <c r="I30" s="26">
        <v>173</v>
      </c>
      <c r="J30" s="26">
        <v>5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8">
        <v>309</v>
      </c>
    </row>
    <row r="31" spans="1:16" x14ac:dyDescent="0.25">
      <c r="A31" s="29" t="s">
        <v>359</v>
      </c>
      <c r="B31" s="29" t="s">
        <v>360</v>
      </c>
      <c r="C31" s="14">
        <v>14</v>
      </c>
      <c r="D31" s="14">
        <v>5</v>
      </c>
      <c r="E31" s="30">
        <v>1.8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1</v>
      </c>
    </row>
    <row r="32" spans="1:16" x14ac:dyDescent="0.25">
      <c r="A32" s="29" t="s">
        <v>361</v>
      </c>
      <c r="B32" s="29" t="s">
        <v>362</v>
      </c>
      <c r="C32" s="14">
        <v>1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363</v>
      </c>
      <c r="B33" s="29" t="s">
        <v>364</v>
      </c>
      <c r="C33" s="14">
        <v>180</v>
      </c>
      <c r="D33" s="14">
        <v>172</v>
      </c>
      <c r="E33" s="30">
        <v>4.6511627906976702E-2</v>
      </c>
      <c r="F33" s="14">
        <v>58</v>
      </c>
      <c r="G33" s="14">
        <v>5</v>
      </c>
      <c r="H33" s="14">
        <v>69</v>
      </c>
      <c r="I33" s="14">
        <v>9</v>
      </c>
      <c r="J33" s="14">
        <v>2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3">
        <v>154</v>
      </c>
    </row>
    <row r="34" spans="1:16" x14ac:dyDescent="0.25">
      <c r="A34" s="29" t="s">
        <v>365</v>
      </c>
      <c r="B34" s="29" t="s">
        <v>366</v>
      </c>
      <c r="C34" s="14">
        <v>2</v>
      </c>
      <c r="D34" s="14">
        <v>3</v>
      </c>
      <c r="E34" s="30">
        <v>-0.33333333333333298</v>
      </c>
      <c r="F34" s="14">
        <v>0</v>
      </c>
      <c r="G34" s="14">
        <v>0</v>
      </c>
      <c r="H34" s="14">
        <v>1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6</v>
      </c>
    </row>
    <row r="35" spans="1:16" x14ac:dyDescent="0.25">
      <c r="A35" s="29" t="s">
        <v>367</v>
      </c>
      <c r="B35" s="29" t="s">
        <v>368</v>
      </c>
      <c r="C35" s="14">
        <v>173</v>
      </c>
      <c r="D35" s="14">
        <v>135</v>
      </c>
      <c r="E35" s="30">
        <v>0.281481481481481</v>
      </c>
      <c r="F35" s="14">
        <v>17</v>
      </c>
      <c r="G35" s="14">
        <v>2</v>
      </c>
      <c r="H35" s="14">
        <v>38</v>
      </c>
      <c r="I35" s="14">
        <v>16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86</v>
      </c>
    </row>
    <row r="36" spans="1:16" ht="22.5" x14ac:dyDescent="0.25">
      <c r="A36" s="29" t="s">
        <v>369</v>
      </c>
      <c r="B36" s="29" t="s">
        <v>370</v>
      </c>
      <c r="C36" s="14">
        <v>14</v>
      </c>
      <c r="D36" s="14">
        <v>0</v>
      </c>
      <c r="E36" s="30">
        <v>0</v>
      </c>
      <c r="F36" s="14">
        <v>1</v>
      </c>
      <c r="G36" s="14">
        <v>36</v>
      </c>
      <c r="H36" s="14">
        <v>0</v>
      </c>
      <c r="I36" s="14">
        <v>83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23</v>
      </c>
    </row>
    <row r="37" spans="1:16" ht="22.5" x14ac:dyDescent="0.25">
      <c r="A37" s="29" t="s">
        <v>371</v>
      </c>
      <c r="B37" s="29" t="s">
        <v>372</v>
      </c>
      <c r="C37" s="14">
        <v>17</v>
      </c>
      <c r="D37" s="14">
        <v>2</v>
      </c>
      <c r="E37" s="30">
        <v>7.5</v>
      </c>
      <c r="F37" s="14">
        <v>5</v>
      </c>
      <c r="G37" s="14">
        <v>26</v>
      </c>
      <c r="H37" s="14">
        <v>0</v>
      </c>
      <c r="I37" s="14">
        <v>50</v>
      </c>
      <c r="J37" s="14">
        <v>2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14</v>
      </c>
    </row>
    <row r="38" spans="1:16" ht="22.5" x14ac:dyDescent="0.25">
      <c r="A38" s="29" t="s">
        <v>373</v>
      </c>
      <c r="B38" s="29" t="s">
        <v>374</v>
      </c>
      <c r="C38" s="14">
        <v>8</v>
      </c>
      <c r="D38" s="14">
        <v>0</v>
      </c>
      <c r="E38" s="30">
        <v>0</v>
      </c>
      <c r="F38" s="14">
        <v>0</v>
      </c>
      <c r="G38" s="14">
        <v>9</v>
      </c>
      <c r="H38" s="14">
        <v>0</v>
      </c>
      <c r="I38" s="14">
        <v>11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5</v>
      </c>
    </row>
    <row r="39" spans="1:16" ht="33.75" x14ac:dyDescent="0.25">
      <c r="A39" s="29" t="s">
        <v>375</v>
      </c>
      <c r="B39" s="29" t="s">
        <v>376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377</v>
      </c>
      <c r="B40" s="29" t="s">
        <v>378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379</v>
      </c>
      <c r="B41" s="29" t="s">
        <v>380</v>
      </c>
      <c r="C41" s="14">
        <v>71</v>
      </c>
      <c r="D41" s="14">
        <v>41</v>
      </c>
      <c r="E41" s="30">
        <v>0.73170731707317105</v>
      </c>
      <c r="F41" s="14">
        <v>19</v>
      </c>
      <c r="G41" s="14">
        <v>0</v>
      </c>
      <c r="H41" s="14">
        <v>30</v>
      </c>
      <c r="I41" s="14">
        <v>1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20</v>
      </c>
    </row>
    <row r="42" spans="1:16" x14ac:dyDescent="0.25">
      <c r="A42" s="189" t="s">
        <v>381</v>
      </c>
      <c r="B42" s="190"/>
      <c r="C42" s="26">
        <v>95</v>
      </c>
      <c r="D42" s="26">
        <v>7</v>
      </c>
      <c r="E42" s="27">
        <v>12.5714285714286</v>
      </c>
      <c r="F42" s="26">
        <v>31</v>
      </c>
      <c r="G42" s="26">
        <v>12</v>
      </c>
      <c r="H42" s="26">
        <v>2</v>
      </c>
      <c r="I42" s="26">
        <v>44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8">
        <v>14</v>
      </c>
    </row>
    <row r="43" spans="1:16" x14ac:dyDescent="0.25">
      <c r="A43" s="29" t="s">
        <v>382</v>
      </c>
      <c r="B43" s="29" t="s">
        <v>383</v>
      </c>
      <c r="C43" s="14">
        <v>0</v>
      </c>
      <c r="D43" s="14">
        <v>0</v>
      </c>
      <c r="E43" s="30">
        <v>0</v>
      </c>
      <c r="F43" s="14">
        <v>0</v>
      </c>
      <c r="G43" s="14">
        <v>0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2</v>
      </c>
    </row>
    <row r="44" spans="1:16" ht="22.5" x14ac:dyDescent="0.25">
      <c r="A44" s="29" t="s">
        <v>384</v>
      </c>
      <c r="B44" s="29" t="s">
        <v>385</v>
      </c>
      <c r="C44" s="14">
        <v>93</v>
      </c>
      <c r="D44" s="14">
        <v>7</v>
      </c>
      <c r="E44" s="30">
        <v>12.285714285714301</v>
      </c>
      <c r="F44" s="14">
        <v>31</v>
      </c>
      <c r="G44" s="14">
        <v>12</v>
      </c>
      <c r="H44" s="14">
        <v>2</v>
      </c>
      <c r="I44" s="14">
        <v>43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3">
        <v>12</v>
      </c>
    </row>
    <row r="45" spans="1:16" x14ac:dyDescent="0.25">
      <c r="A45" s="29" t="s">
        <v>386</v>
      </c>
      <c r="B45" s="29" t="s">
        <v>387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388</v>
      </c>
      <c r="B46" s="29" t="s">
        <v>389</v>
      </c>
      <c r="C46" s="14">
        <v>2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390</v>
      </c>
      <c r="B47" s="29" t="s">
        <v>391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392</v>
      </c>
      <c r="B48" s="29" t="s">
        <v>393</v>
      </c>
      <c r="C48" s="14">
        <v>0</v>
      </c>
      <c r="D48" s="14">
        <v>0</v>
      </c>
      <c r="E48" s="30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394</v>
      </c>
      <c r="B49" s="29" t="s">
        <v>395</v>
      </c>
      <c r="C49" s="14">
        <v>0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9" t="s">
        <v>396</v>
      </c>
      <c r="B50" s="190"/>
      <c r="C50" s="26">
        <v>185</v>
      </c>
      <c r="D50" s="26">
        <v>114</v>
      </c>
      <c r="E50" s="27">
        <v>0.62280701754386003</v>
      </c>
      <c r="F50" s="26">
        <v>14</v>
      </c>
      <c r="G50" s="26">
        <v>12</v>
      </c>
      <c r="H50" s="26">
        <v>35</v>
      </c>
      <c r="I50" s="26">
        <v>14</v>
      </c>
      <c r="J50" s="26">
        <v>25</v>
      </c>
      <c r="K50" s="26">
        <v>17</v>
      </c>
      <c r="L50" s="26">
        <v>0</v>
      </c>
      <c r="M50" s="26">
        <v>0</v>
      </c>
      <c r="N50" s="26">
        <v>0</v>
      </c>
      <c r="O50" s="26">
        <v>0</v>
      </c>
      <c r="P50" s="28">
        <v>30</v>
      </c>
    </row>
    <row r="51" spans="1:16" x14ac:dyDescent="0.25">
      <c r="A51" s="29" t="s">
        <v>397</v>
      </c>
      <c r="B51" s="29" t="s">
        <v>398</v>
      </c>
      <c r="C51" s="14">
        <v>70</v>
      </c>
      <c r="D51" s="14">
        <v>33</v>
      </c>
      <c r="E51" s="30">
        <v>1.12121212121212</v>
      </c>
      <c r="F51" s="14">
        <v>1</v>
      </c>
      <c r="G51" s="14">
        <v>2</v>
      </c>
      <c r="H51" s="14">
        <v>5</v>
      </c>
      <c r="I51" s="14">
        <v>2</v>
      </c>
      <c r="J51" s="14">
        <v>11</v>
      </c>
      <c r="K51" s="14">
        <v>5</v>
      </c>
      <c r="L51" s="14">
        <v>0</v>
      </c>
      <c r="M51" s="14">
        <v>0</v>
      </c>
      <c r="N51" s="14">
        <v>0</v>
      </c>
      <c r="O51" s="14">
        <v>0</v>
      </c>
      <c r="P51" s="23">
        <v>4</v>
      </c>
    </row>
    <row r="52" spans="1:16" x14ac:dyDescent="0.25">
      <c r="A52" s="29" t="s">
        <v>399</v>
      </c>
      <c r="B52" s="29" t="s">
        <v>400</v>
      </c>
      <c r="C52" s="14">
        <v>2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1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9" t="s">
        <v>401</v>
      </c>
      <c r="B53" s="29" t="s">
        <v>402</v>
      </c>
      <c r="C53" s="14">
        <v>67</v>
      </c>
      <c r="D53" s="14">
        <v>59</v>
      </c>
      <c r="E53" s="30">
        <v>0.13559322033898299</v>
      </c>
      <c r="F53" s="14">
        <v>11</v>
      </c>
      <c r="G53" s="14">
        <v>8</v>
      </c>
      <c r="H53" s="14">
        <v>24</v>
      </c>
      <c r="I53" s="14">
        <v>6</v>
      </c>
      <c r="J53" s="14">
        <v>9</v>
      </c>
      <c r="K53" s="14">
        <v>4</v>
      </c>
      <c r="L53" s="14">
        <v>0</v>
      </c>
      <c r="M53" s="14">
        <v>0</v>
      </c>
      <c r="N53" s="14">
        <v>0</v>
      </c>
      <c r="O53" s="14">
        <v>0</v>
      </c>
      <c r="P53" s="23">
        <v>15</v>
      </c>
    </row>
    <row r="54" spans="1:16" ht="22.5" x14ac:dyDescent="0.25">
      <c r="A54" s="29" t="s">
        <v>403</v>
      </c>
      <c r="B54" s="29" t="s">
        <v>404</v>
      </c>
      <c r="C54" s="14">
        <v>3</v>
      </c>
      <c r="D54" s="14">
        <v>0</v>
      </c>
      <c r="E54" s="30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25">
      <c r="A55" s="29" t="s">
        <v>405</v>
      </c>
      <c r="B55" s="29" t="s">
        <v>406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1</v>
      </c>
    </row>
    <row r="56" spans="1:16" x14ac:dyDescent="0.25">
      <c r="A56" s="29" t="s">
        <v>407</v>
      </c>
      <c r="B56" s="29" t="s">
        <v>408</v>
      </c>
      <c r="C56" s="14">
        <v>1</v>
      </c>
      <c r="D56" s="14">
        <v>2</v>
      </c>
      <c r="E56" s="30">
        <v>-0.5</v>
      </c>
      <c r="F56" s="14">
        <v>0</v>
      </c>
      <c r="G56" s="14">
        <v>0</v>
      </c>
      <c r="H56" s="14">
        <v>0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409</v>
      </c>
      <c r="B57" s="29" t="s">
        <v>410</v>
      </c>
      <c r="C57" s="14">
        <v>5</v>
      </c>
      <c r="D57" s="14">
        <v>5</v>
      </c>
      <c r="E57" s="30">
        <v>0</v>
      </c>
      <c r="F57" s="14">
        <v>2</v>
      </c>
      <c r="G57" s="14">
        <v>1</v>
      </c>
      <c r="H57" s="14">
        <v>2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2</v>
      </c>
    </row>
    <row r="58" spans="1:16" ht="22.5" x14ac:dyDescent="0.25">
      <c r="A58" s="29" t="s">
        <v>411</v>
      </c>
      <c r="B58" s="29" t="s">
        <v>412</v>
      </c>
      <c r="C58" s="14">
        <v>0</v>
      </c>
      <c r="D58" s="14">
        <v>2</v>
      </c>
      <c r="E58" s="30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9" t="s">
        <v>413</v>
      </c>
      <c r="B59" s="29" t="s">
        <v>414</v>
      </c>
      <c r="C59" s="14">
        <v>0</v>
      </c>
      <c r="D59" s="14">
        <v>0</v>
      </c>
      <c r="E59" s="30">
        <v>0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415</v>
      </c>
      <c r="B60" s="29" t="s">
        <v>416</v>
      </c>
      <c r="C60" s="14">
        <v>1</v>
      </c>
      <c r="D60" s="14">
        <v>0</v>
      </c>
      <c r="E60" s="30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9" t="s">
        <v>417</v>
      </c>
      <c r="B61" s="29" t="s">
        <v>418</v>
      </c>
      <c r="C61" s="14">
        <v>1</v>
      </c>
      <c r="D61" s="14">
        <v>2</v>
      </c>
      <c r="E61" s="30">
        <v>-0.5</v>
      </c>
      <c r="F61" s="14">
        <v>0</v>
      </c>
      <c r="G61" s="14">
        <v>1</v>
      </c>
      <c r="H61" s="14">
        <v>0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2</v>
      </c>
    </row>
    <row r="62" spans="1:16" x14ac:dyDescent="0.25">
      <c r="A62" s="29" t="s">
        <v>419</v>
      </c>
      <c r="B62" s="29" t="s">
        <v>420</v>
      </c>
      <c r="C62" s="14">
        <v>3</v>
      </c>
      <c r="D62" s="14">
        <v>0</v>
      </c>
      <c r="E62" s="30">
        <v>0</v>
      </c>
      <c r="F62" s="14">
        <v>0</v>
      </c>
      <c r="G62" s="14">
        <v>0</v>
      </c>
      <c r="H62" s="14">
        <v>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29" t="s">
        <v>421</v>
      </c>
      <c r="B63" s="29" t="s">
        <v>422</v>
      </c>
      <c r="C63" s="14">
        <v>8</v>
      </c>
      <c r="D63" s="14">
        <v>4</v>
      </c>
      <c r="E63" s="30">
        <v>1</v>
      </c>
      <c r="F63" s="14">
        <v>0</v>
      </c>
      <c r="G63" s="14">
        <v>0</v>
      </c>
      <c r="H63" s="14">
        <v>2</v>
      </c>
      <c r="I63" s="14">
        <v>1</v>
      </c>
      <c r="J63" s="14">
        <v>3</v>
      </c>
      <c r="K63" s="14">
        <v>4</v>
      </c>
      <c r="L63" s="14">
        <v>0</v>
      </c>
      <c r="M63" s="14">
        <v>0</v>
      </c>
      <c r="N63" s="14">
        <v>0</v>
      </c>
      <c r="O63" s="14">
        <v>0</v>
      </c>
      <c r="P63" s="23">
        <v>4</v>
      </c>
    </row>
    <row r="64" spans="1:16" ht="22.5" x14ac:dyDescent="0.25">
      <c r="A64" s="29" t="s">
        <v>423</v>
      </c>
      <c r="B64" s="29" t="s">
        <v>424</v>
      </c>
      <c r="C64" s="14">
        <v>13</v>
      </c>
      <c r="D64" s="14">
        <v>4</v>
      </c>
      <c r="E64" s="30">
        <v>2.25</v>
      </c>
      <c r="F64" s="14">
        <v>0</v>
      </c>
      <c r="G64" s="14">
        <v>0</v>
      </c>
      <c r="H64" s="14">
        <v>0</v>
      </c>
      <c r="I64" s="14">
        <v>0</v>
      </c>
      <c r="J64" s="14">
        <v>2</v>
      </c>
      <c r="K64" s="14">
        <v>3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33.75" x14ac:dyDescent="0.25">
      <c r="A65" s="29" t="s">
        <v>425</v>
      </c>
      <c r="B65" s="29" t="s">
        <v>426</v>
      </c>
      <c r="C65" s="14">
        <v>2</v>
      </c>
      <c r="D65" s="14">
        <v>0</v>
      </c>
      <c r="E65" s="30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427</v>
      </c>
      <c r="B66" s="29" t="s">
        <v>428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429</v>
      </c>
      <c r="B67" s="29" t="s">
        <v>430</v>
      </c>
      <c r="C67" s="14">
        <v>4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431</v>
      </c>
      <c r="B68" s="29" t="s">
        <v>432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433</v>
      </c>
      <c r="B69" s="29" t="s">
        <v>434</v>
      </c>
      <c r="C69" s="14">
        <v>2</v>
      </c>
      <c r="D69" s="14">
        <v>1</v>
      </c>
      <c r="E69" s="30">
        <v>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435</v>
      </c>
      <c r="B70" s="29" t="s">
        <v>436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437</v>
      </c>
      <c r="B71" s="29" t="s">
        <v>438</v>
      </c>
      <c r="C71" s="14">
        <v>3</v>
      </c>
      <c r="D71" s="14">
        <v>2</v>
      </c>
      <c r="E71" s="30">
        <v>0.5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9" t="s">
        <v>439</v>
      </c>
      <c r="B72" s="190"/>
      <c r="C72" s="26">
        <v>2</v>
      </c>
      <c r="D72" s="26">
        <v>2</v>
      </c>
      <c r="E72" s="27">
        <v>0</v>
      </c>
      <c r="F72" s="26">
        <v>0</v>
      </c>
      <c r="G72" s="26">
        <v>0</v>
      </c>
      <c r="H72" s="26">
        <v>1</v>
      </c>
      <c r="I72" s="26">
        <v>1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</row>
    <row r="73" spans="1:16" x14ac:dyDescent="0.25">
      <c r="A73" s="29" t="s">
        <v>440</v>
      </c>
      <c r="B73" s="29" t="s">
        <v>441</v>
      </c>
      <c r="C73" s="14">
        <v>2</v>
      </c>
      <c r="D73" s="14">
        <v>2</v>
      </c>
      <c r="E73" s="30">
        <v>0</v>
      </c>
      <c r="F73" s="14">
        <v>0</v>
      </c>
      <c r="G73" s="14">
        <v>0</v>
      </c>
      <c r="H73" s="14">
        <v>1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25">
      <c r="A74" s="189" t="s">
        <v>442</v>
      </c>
      <c r="B74" s="190"/>
      <c r="C74" s="26">
        <v>49</v>
      </c>
      <c r="D74" s="26">
        <v>36</v>
      </c>
      <c r="E74" s="27">
        <v>0.36111111111111099</v>
      </c>
      <c r="F74" s="26">
        <v>4</v>
      </c>
      <c r="G74" s="26">
        <v>0</v>
      </c>
      <c r="H74" s="26">
        <v>10</v>
      </c>
      <c r="I74" s="26">
        <v>8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2</v>
      </c>
    </row>
    <row r="75" spans="1:16" x14ac:dyDescent="0.25">
      <c r="A75" s="29" t="s">
        <v>443</v>
      </c>
      <c r="B75" s="29" t="s">
        <v>444</v>
      </c>
      <c r="C75" s="14">
        <v>16</v>
      </c>
      <c r="D75" s="14">
        <v>19</v>
      </c>
      <c r="E75" s="30">
        <v>-0.157894736842105</v>
      </c>
      <c r="F75" s="14">
        <v>0</v>
      </c>
      <c r="G75" s="14">
        <v>0</v>
      </c>
      <c r="H75" s="14">
        <v>7</v>
      </c>
      <c r="I75" s="14">
        <v>5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0</v>
      </c>
    </row>
    <row r="76" spans="1:16" ht="33.75" x14ac:dyDescent="0.25">
      <c r="A76" s="29" t="s">
        <v>445</v>
      </c>
      <c r="B76" s="29" t="s">
        <v>446</v>
      </c>
      <c r="C76" s="14">
        <v>0</v>
      </c>
      <c r="D76" s="14">
        <v>1</v>
      </c>
      <c r="E76" s="30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9" t="s">
        <v>447</v>
      </c>
      <c r="B77" s="29" t="s">
        <v>448</v>
      </c>
      <c r="C77" s="14">
        <v>20</v>
      </c>
      <c r="D77" s="14">
        <v>11</v>
      </c>
      <c r="E77" s="30">
        <v>0.81818181818181801</v>
      </c>
      <c r="F77" s="14">
        <v>4</v>
      </c>
      <c r="G77" s="14">
        <v>0</v>
      </c>
      <c r="H77" s="14">
        <v>2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449</v>
      </c>
      <c r="B78" s="29" t="s">
        <v>450</v>
      </c>
      <c r="C78" s="14">
        <v>4</v>
      </c>
      <c r="D78" s="14">
        <v>1</v>
      </c>
      <c r="E78" s="30">
        <v>3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451</v>
      </c>
      <c r="B79" s="29" t="s">
        <v>452</v>
      </c>
      <c r="C79" s="14">
        <v>9</v>
      </c>
      <c r="D79" s="14">
        <v>4</v>
      </c>
      <c r="E79" s="30">
        <v>1.25</v>
      </c>
      <c r="F79" s="14">
        <v>0</v>
      </c>
      <c r="G79" s="14">
        <v>0</v>
      </c>
      <c r="H79" s="14">
        <v>0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2</v>
      </c>
    </row>
    <row r="80" spans="1:16" ht="33.75" x14ac:dyDescent="0.25">
      <c r="A80" s="29" t="s">
        <v>453</v>
      </c>
      <c r="B80" s="29" t="s">
        <v>454</v>
      </c>
      <c r="C80" s="14">
        <v>0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455</v>
      </c>
      <c r="B81" s="29" t="s">
        <v>456</v>
      </c>
      <c r="C81" s="14">
        <v>0</v>
      </c>
      <c r="D81" s="14">
        <v>0</v>
      </c>
      <c r="E81" s="30">
        <v>0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9" t="s">
        <v>457</v>
      </c>
      <c r="B82" s="190"/>
      <c r="C82" s="26">
        <v>67</v>
      </c>
      <c r="D82" s="26">
        <v>81</v>
      </c>
      <c r="E82" s="27">
        <v>-0.172839506172839</v>
      </c>
      <c r="F82" s="26">
        <v>5</v>
      </c>
      <c r="G82" s="26">
        <v>0</v>
      </c>
      <c r="H82" s="26">
        <v>33</v>
      </c>
      <c r="I82" s="26">
        <v>5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11</v>
      </c>
    </row>
    <row r="83" spans="1:16" x14ac:dyDescent="0.25">
      <c r="A83" s="29" t="s">
        <v>458</v>
      </c>
      <c r="B83" s="29" t="s">
        <v>459</v>
      </c>
      <c r="C83" s="14">
        <v>19</v>
      </c>
      <c r="D83" s="14">
        <v>25</v>
      </c>
      <c r="E83" s="30">
        <v>-0.24</v>
      </c>
      <c r="F83" s="14">
        <v>0</v>
      </c>
      <c r="G83" s="14">
        <v>0</v>
      </c>
      <c r="H83" s="14">
        <v>8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1</v>
      </c>
    </row>
    <row r="84" spans="1:16" x14ac:dyDescent="0.25">
      <c r="A84" s="29" t="s">
        <v>460</v>
      </c>
      <c r="B84" s="29" t="s">
        <v>461</v>
      </c>
      <c r="C84" s="14">
        <v>48</v>
      </c>
      <c r="D84" s="14">
        <v>56</v>
      </c>
      <c r="E84" s="30">
        <v>-0.14285714285714299</v>
      </c>
      <c r="F84" s="14">
        <v>5</v>
      </c>
      <c r="G84" s="14">
        <v>0</v>
      </c>
      <c r="H84" s="14">
        <v>25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10</v>
      </c>
    </row>
    <row r="85" spans="1:16" x14ac:dyDescent="0.25">
      <c r="A85" s="189" t="s">
        <v>462</v>
      </c>
      <c r="B85" s="190"/>
      <c r="C85" s="26">
        <v>104</v>
      </c>
      <c r="D85" s="26">
        <v>66</v>
      </c>
      <c r="E85" s="27">
        <v>0.57575757575757602</v>
      </c>
      <c r="F85" s="26">
        <v>5</v>
      </c>
      <c r="G85" s="26">
        <v>1</v>
      </c>
      <c r="H85" s="26">
        <v>20</v>
      </c>
      <c r="I85" s="26">
        <v>7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8">
        <v>12</v>
      </c>
    </row>
    <row r="86" spans="1:16" x14ac:dyDescent="0.25">
      <c r="A86" s="29" t="s">
        <v>463</v>
      </c>
      <c r="B86" s="29" t="s">
        <v>464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465</v>
      </c>
      <c r="B87" s="29" t="s">
        <v>466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467</v>
      </c>
      <c r="B88" s="29" t="s">
        <v>468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469</v>
      </c>
      <c r="B89" s="29" t="s">
        <v>470</v>
      </c>
      <c r="C89" s="14">
        <v>2</v>
      </c>
      <c r="D89" s="14">
        <v>2</v>
      </c>
      <c r="E89" s="30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471</v>
      </c>
      <c r="B90" s="29" t="s">
        <v>472</v>
      </c>
      <c r="C90" s="14">
        <v>2</v>
      </c>
      <c r="D90" s="14">
        <v>0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473</v>
      </c>
      <c r="B91" s="29" t="s">
        <v>474</v>
      </c>
      <c r="C91" s="14">
        <v>21</v>
      </c>
      <c r="D91" s="14">
        <v>10</v>
      </c>
      <c r="E91" s="30">
        <v>1.1000000000000001</v>
      </c>
      <c r="F91" s="14">
        <v>0</v>
      </c>
      <c r="G91" s="14">
        <v>0</v>
      </c>
      <c r="H91" s="14">
        <v>3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475</v>
      </c>
      <c r="B92" s="29" t="s">
        <v>476</v>
      </c>
      <c r="C92" s="14">
        <v>15</v>
      </c>
      <c r="D92" s="14">
        <v>10</v>
      </c>
      <c r="E92" s="30">
        <v>0.5</v>
      </c>
      <c r="F92" s="14">
        <v>0</v>
      </c>
      <c r="G92" s="14">
        <v>0</v>
      </c>
      <c r="H92" s="14">
        <v>5</v>
      </c>
      <c r="I92" s="14">
        <v>3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5</v>
      </c>
    </row>
    <row r="93" spans="1:16" x14ac:dyDescent="0.25">
      <c r="A93" s="29" t="s">
        <v>477</v>
      </c>
      <c r="B93" s="29" t="s">
        <v>478</v>
      </c>
      <c r="C93" s="14">
        <v>4</v>
      </c>
      <c r="D93" s="14">
        <v>6</v>
      </c>
      <c r="E93" s="30">
        <v>-0.33333333333333298</v>
      </c>
      <c r="F93" s="14">
        <v>2</v>
      </c>
      <c r="G93" s="14">
        <v>1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1</v>
      </c>
    </row>
    <row r="94" spans="1:16" x14ac:dyDescent="0.25">
      <c r="A94" s="29" t="s">
        <v>479</v>
      </c>
      <c r="B94" s="29" t="s">
        <v>480</v>
      </c>
      <c r="C94" s="14">
        <v>60</v>
      </c>
      <c r="D94" s="14">
        <v>38</v>
      </c>
      <c r="E94" s="30">
        <v>0.57894736842105299</v>
      </c>
      <c r="F94" s="14">
        <v>3</v>
      </c>
      <c r="G94" s="14">
        <v>0</v>
      </c>
      <c r="H94" s="14">
        <v>12</v>
      </c>
      <c r="I94" s="14">
        <v>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6</v>
      </c>
    </row>
    <row r="95" spans="1:16" ht="22.5" x14ac:dyDescent="0.25">
      <c r="A95" s="29" t="s">
        <v>481</v>
      </c>
      <c r="B95" s="29" t="s">
        <v>482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483</v>
      </c>
      <c r="B96" s="29" t="s">
        <v>484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9" t="s">
        <v>485</v>
      </c>
      <c r="B97" s="190"/>
      <c r="C97" s="26">
        <v>1950</v>
      </c>
      <c r="D97" s="26">
        <v>1963</v>
      </c>
      <c r="E97" s="27">
        <v>-6.6225165562913899E-3</v>
      </c>
      <c r="F97" s="26">
        <v>137</v>
      </c>
      <c r="G97" s="26">
        <v>47</v>
      </c>
      <c r="H97" s="26">
        <v>493</v>
      </c>
      <c r="I97" s="26">
        <v>332</v>
      </c>
      <c r="J97" s="26">
        <v>0</v>
      </c>
      <c r="K97" s="26">
        <v>0</v>
      </c>
      <c r="L97" s="26">
        <v>0</v>
      </c>
      <c r="M97" s="26">
        <v>1</v>
      </c>
      <c r="N97" s="26">
        <v>1</v>
      </c>
      <c r="O97" s="26">
        <v>0</v>
      </c>
      <c r="P97" s="28">
        <v>998</v>
      </c>
    </row>
    <row r="98" spans="1:16" x14ac:dyDescent="0.25">
      <c r="A98" s="29" t="s">
        <v>486</v>
      </c>
      <c r="B98" s="29" t="s">
        <v>487</v>
      </c>
      <c r="C98" s="14">
        <v>449</v>
      </c>
      <c r="D98" s="14">
        <v>352</v>
      </c>
      <c r="E98" s="30">
        <v>0.27556818181818199</v>
      </c>
      <c r="F98" s="14">
        <v>72</v>
      </c>
      <c r="G98" s="14">
        <v>31</v>
      </c>
      <c r="H98" s="14">
        <v>110</v>
      </c>
      <c r="I98" s="14">
        <v>108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560</v>
      </c>
    </row>
    <row r="99" spans="1:16" x14ac:dyDescent="0.25">
      <c r="A99" s="29" t="s">
        <v>488</v>
      </c>
      <c r="B99" s="29" t="s">
        <v>489</v>
      </c>
      <c r="C99" s="14">
        <v>149</v>
      </c>
      <c r="D99" s="14">
        <v>161</v>
      </c>
      <c r="E99" s="30">
        <v>-7.4534161490683204E-2</v>
      </c>
      <c r="F99" s="14">
        <v>8</v>
      </c>
      <c r="G99" s="14">
        <v>3</v>
      </c>
      <c r="H99" s="14">
        <v>80</v>
      </c>
      <c r="I99" s="14">
        <v>34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3">
        <v>17</v>
      </c>
    </row>
    <row r="100" spans="1:16" ht="33.75" x14ac:dyDescent="0.25">
      <c r="A100" s="29" t="s">
        <v>490</v>
      </c>
      <c r="B100" s="29" t="s">
        <v>491</v>
      </c>
      <c r="C100" s="14">
        <v>42</v>
      </c>
      <c r="D100" s="14">
        <v>31</v>
      </c>
      <c r="E100" s="30">
        <v>0.35483870967741898</v>
      </c>
      <c r="F100" s="14">
        <v>0</v>
      </c>
      <c r="G100" s="14">
        <v>0</v>
      </c>
      <c r="H100" s="14">
        <v>11</v>
      </c>
      <c r="I100" s="14">
        <v>18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26</v>
      </c>
    </row>
    <row r="101" spans="1:16" ht="22.5" x14ac:dyDescent="0.25">
      <c r="A101" s="29" t="s">
        <v>492</v>
      </c>
      <c r="B101" s="29" t="s">
        <v>493</v>
      </c>
      <c r="C101" s="14">
        <v>77</v>
      </c>
      <c r="D101" s="14">
        <v>137</v>
      </c>
      <c r="E101" s="30">
        <v>-0.43795620437956201</v>
      </c>
      <c r="F101" s="14">
        <v>6</v>
      </c>
      <c r="G101" s="14">
        <v>1</v>
      </c>
      <c r="H101" s="14">
        <v>38</v>
      </c>
      <c r="I101" s="14">
        <v>35</v>
      </c>
      <c r="J101" s="14">
        <v>0</v>
      </c>
      <c r="K101" s="14">
        <v>0</v>
      </c>
      <c r="L101" s="14">
        <v>0</v>
      </c>
      <c r="M101" s="14">
        <v>1</v>
      </c>
      <c r="N101" s="14">
        <v>0</v>
      </c>
      <c r="O101" s="14">
        <v>0</v>
      </c>
      <c r="P101" s="23">
        <v>34</v>
      </c>
    </row>
    <row r="102" spans="1:16" x14ac:dyDescent="0.25">
      <c r="A102" s="29" t="s">
        <v>494</v>
      </c>
      <c r="B102" s="29" t="s">
        <v>495</v>
      </c>
      <c r="C102" s="14">
        <v>40</v>
      </c>
      <c r="D102" s="14">
        <v>22</v>
      </c>
      <c r="E102" s="30">
        <v>0.81818181818181801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0</v>
      </c>
    </row>
    <row r="103" spans="1:16" ht="22.5" x14ac:dyDescent="0.25">
      <c r="A103" s="29" t="s">
        <v>496</v>
      </c>
      <c r="B103" s="29" t="s">
        <v>497</v>
      </c>
      <c r="C103" s="14">
        <v>7</v>
      </c>
      <c r="D103" s="14">
        <v>13</v>
      </c>
      <c r="E103" s="30">
        <v>-0.46153846153846101</v>
      </c>
      <c r="F103" s="14">
        <v>3</v>
      </c>
      <c r="G103" s="14">
        <v>0</v>
      </c>
      <c r="H103" s="14">
        <v>8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5</v>
      </c>
    </row>
    <row r="104" spans="1:16" x14ac:dyDescent="0.25">
      <c r="A104" s="29" t="s">
        <v>498</v>
      </c>
      <c r="B104" s="29" t="s">
        <v>499</v>
      </c>
      <c r="C104" s="14">
        <v>28</v>
      </c>
      <c r="D104" s="14">
        <v>34</v>
      </c>
      <c r="E104" s="30">
        <v>-0.17647058823529399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6</v>
      </c>
    </row>
    <row r="105" spans="1:16" x14ac:dyDescent="0.25">
      <c r="A105" s="29" t="s">
        <v>500</v>
      </c>
      <c r="B105" s="29" t="s">
        <v>501</v>
      </c>
      <c r="C105" s="14">
        <v>730</v>
      </c>
      <c r="D105" s="14">
        <v>835</v>
      </c>
      <c r="E105" s="30">
        <v>-0.125748502994012</v>
      </c>
      <c r="F105" s="14">
        <v>6</v>
      </c>
      <c r="G105" s="14">
        <v>4</v>
      </c>
      <c r="H105" s="14">
        <v>131</v>
      </c>
      <c r="I105" s="14">
        <v>85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3">
        <v>203</v>
      </c>
    </row>
    <row r="106" spans="1:16" ht="22.5" x14ac:dyDescent="0.25">
      <c r="A106" s="29" t="s">
        <v>502</v>
      </c>
      <c r="B106" s="29" t="s">
        <v>503</v>
      </c>
      <c r="C106" s="14">
        <v>118</v>
      </c>
      <c r="D106" s="14">
        <v>131</v>
      </c>
      <c r="E106" s="30">
        <v>-9.9236641221374003E-2</v>
      </c>
      <c r="F106" s="14">
        <v>5</v>
      </c>
      <c r="G106" s="14">
        <v>3</v>
      </c>
      <c r="H106" s="14">
        <v>58</v>
      </c>
      <c r="I106" s="14">
        <v>13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3">
        <v>45</v>
      </c>
    </row>
    <row r="107" spans="1:16" ht="22.5" x14ac:dyDescent="0.25">
      <c r="A107" s="29" t="s">
        <v>504</v>
      </c>
      <c r="B107" s="29" t="s">
        <v>505</v>
      </c>
      <c r="C107" s="14">
        <v>7</v>
      </c>
      <c r="D107" s="14">
        <v>2</v>
      </c>
      <c r="E107" s="30">
        <v>2.5</v>
      </c>
      <c r="F107" s="14">
        <v>0</v>
      </c>
      <c r="G107" s="14">
        <v>0</v>
      </c>
      <c r="H107" s="14">
        <v>2</v>
      </c>
      <c r="I107" s="14">
        <v>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6</v>
      </c>
    </row>
    <row r="108" spans="1:16" x14ac:dyDescent="0.25">
      <c r="A108" s="29" t="s">
        <v>506</v>
      </c>
      <c r="B108" s="29" t="s">
        <v>507</v>
      </c>
      <c r="C108" s="14">
        <v>5</v>
      </c>
      <c r="D108" s="14">
        <v>7</v>
      </c>
      <c r="E108" s="30">
        <v>-0.28571428571428598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4</v>
      </c>
    </row>
    <row r="109" spans="1:16" x14ac:dyDescent="0.25">
      <c r="A109" s="29" t="s">
        <v>508</v>
      </c>
      <c r="B109" s="29" t="s">
        <v>509</v>
      </c>
      <c r="C109" s="14">
        <v>2</v>
      </c>
      <c r="D109" s="14">
        <v>3</v>
      </c>
      <c r="E109" s="30">
        <v>-0.33333333333333298</v>
      </c>
      <c r="F109" s="14">
        <v>0</v>
      </c>
      <c r="G109" s="14">
        <v>0</v>
      </c>
      <c r="H109" s="14">
        <v>1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</v>
      </c>
    </row>
    <row r="110" spans="1:16" ht="33.75" x14ac:dyDescent="0.25">
      <c r="A110" s="29" t="s">
        <v>510</v>
      </c>
      <c r="B110" s="29" t="s">
        <v>511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512</v>
      </c>
      <c r="B111" s="29" t="s">
        <v>513</v>
      </c>
      <c r="C111" s="14">
        <v>272</v>
      </c>
      <c r="D111" s="14">
        <v>215</v>
      </c>
      <c r="E111" s="30">
        <v>0.26511627906976698</v>
      </c>
      <c r="F111" s="14">
        <v>35</v>
      </c>
      <c r="G111" s="14">
        <v>5</v>
      </c>
      <c r="H111" s="14">
        <v>43</v>
      </c>
      <c r="I111" s="14">
        <v>26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82</v>
      </c>
    </row>
    <row r="112" spans="1:16" ht="22.5" x14ac:dyDescent="0.25">
      <c r="A112" s="29" t="s">
        <v>514</v>
      </c>
      <c r="B112" s="29" t="s">
        <v>515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516</v>
      </c>
      <c r="B113" s="29" t="s">
        <v>517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518</v>
      </c>
      <c r="B114" s="29" t="s">
        <v>519</v>
      </c>
      <c r="C114" s="14">
        <v>3</v>
      </c>
      <c r="D114" s="14">
        <v>2</v>
      </c>
      <c r="E114" s="30">
        <v>0.5</v>
      </c>
      <c r="F114" s="14">
        <v>2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520</v>
      </c>
      <c r="B115" s="29" t="s">
        <v>521</v>
      </c>
      <c r="C115" s="14">
        <v>3</v>
      </c>
      <c r="D115" s="14">
        <v>2</v>
      </c>
      <c r="E115" s="30">
        <v>0.5</v>
      </c>
      <c r="F115" s="14">
        <v>0</v>
      </c>
      <c r="G115" s="14">
        <v>0</v>
      </c>
      <c r="H115" s="14"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522</v>
      </c>
      <c r="B116" s="29" t="s">
        <v>523</v>
      </c>
      <c r="C116" s="14">
        <v>0</v>
      </c>
      <c r="D116" s="14">
        <v>2</v>
      </c>
      <c r="E116" s="30">
        <v>-1</v>
      </c>
      <c r="F116" s="14">
        <v>0</v>
      </c>
      <c r="G116" s="14">
        <v>0</v>
      </c>
      <c r="H116" s="14">
        <v>1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9" t="s">
        <v>524</v>
      </c>
      <c r="B117" s="29" t="s">
        <v>525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526</v>
      </c>
      <c r="B118" s="29" t="s">
        <v>527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9" t="s">
        <v>528</v>
      </c>
      <c r="B119" s="29" t="s">
        <v>529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530</v>
      </c>
      <c r="B120" s="29" t="s">
        <v>531</v>
      </c>
      <c r="C120" s="14">
        <v>0</v>
      </c>
      <c r="D120" s="14">
        <v>3</v>
      </c>
      <c r="E120" s="30">
        <v>-1</v>
      </c>
      <c r="F120" s="14">
        <v>0</v>
      </c>
      <c r="G120" s="14">
        <v>0</v>
      </c>
      <c r="H120" s="14">
        <v>2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532</v>
      </c>
      <c r="B121" s="29" t="s">
        <v>533</v>
      </c>
      <c r="C121" s="14">
        <v>6</v>
      </c>
      <c r="D121" s="14">
        <v>5</v>
      </c>
      <c r="E121" s="30">
        <v>0.2</v>
      </c>
      <c r="F121" s="14">
        <v>0</v>
      </c>
      <c r="G121" s="14">
        <v>0</v>
      </c>
      <c r="H121" s="14">
        <v>4</v>
      </c>
      <c r="I121" s="14">
        <v>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4</v>
      </c>
    </row>
    <row r="122" spans="1:16" x14ac:dyDescent="0.25">
      <c r="A122" s="29" t="s">
        <v>534</v>
      </c>
      <c r="B122" s="29" t="s">
        <v>535</v>
      </c>
      <c r="C122" s="14">
        <v>6</v>
      </c>
      <c r="D122" s="14">
        <v>1</v>
      </c>
      <c r="E122" s="30">
        <v>5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1</v>
      </c>
    </row>
    <row r="123" spans="1:16" x14ac:dyDescent="0.25">
      <c r="A123" s="29" t="s">
        <v>536</v>
      </c>
      <c r="B123" s="29" t="s">
        <v>537</v>
      </c>
      <c r="C123" s="14">
        <v>0</v>
      </c>
      <c r="D123" s="14">
        <v>1</v>
      </c>
      <c r="E123" s="30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538</v>
      </c>
      <c r="B124" s="29" t="s">
        <v>539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540</v>
      </c>
      <c r="B125" s="29" t="s">
        <v>541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542</v>
      </c>
      <c r="B126" s="29" t="s">
        <v>543</v>
      </c>
      <c r="C126" s="14">
        <v>6</v>
      </c>
      <c r="D126" s="14">
        <v>4</v>
      </c>
      <c r="E126" s="30">
        <v>0.5</v>
      </c>
      <c r="F126" s="14">
        <v>0</v>
      </c>
      <c r="G126" s="14">
        <v>0</v>
      </c>
      <c r="H126" s="14">
        <v>2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4</v>
      </c>
    </row>
    <row r="127" spans="1:16" ht="22.5" x14ac:dyDescent="0.25">
      <c r="A127" s="29" t="s">
        <v>544</v>
      </c>
      <c r="B127" s="29" t="s">
        <v>545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546</v>
      </c>
      <c r="B128" s="29" t="s">
        <v>547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29" t="s">
        <v>548</v>
      </c>
      <c r="B129" s="29" t="s">
        <v>549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550</v>
      </c>
      <c r="B130" s="29" t="s">
        <v>551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9" t="s">
        <v>552</v>
      </c>
      <c r="B131" s="190"/>
      <c r="C131" s="26">
        <v>0</v>
      </c>
      <c r="D131" s="26">
        <v>3</v>
      </c>
      <c r="E131" s="27">
        <v>-1</v>
      </c>
      <c r="F131" s="26">
        <v>0</v>
      </c>
      <c r="G131" s="26">
        <v>0</v>
      </c>
      <c r="H131" s="26">
        <v>0</v>
      </c>
      <c r="I131" s="26">
        <v>1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8">
        <v>0</v>
      </c>
    </row>
    <row r="132" spans="1:16" x14ac:dyDescent="0.25">
      <c r="A132" s="29" t="s">
        <v>553</v>
      </c>
      <c r="B132" s="29" t="s">
        <v>554</v>
      </c>
      <c r="C132" s="14">
        <v>0</v>
      </c>
      <c r="D132" s="14">
        <v>0</v>
      </c>
      <c r="E132" s="30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25">
      <c r="A133" s="29" t="s">
        <v>555</v>
      </c>
      <c r="B133" s="29" t="s">
        <v>556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557</v>
      </c>
      <c r="B134" s="29" t="s">
        <v>558</v>
      </c>
      <c r="C134" s="14">
        <v>0</v>
      </c>
      <c r="D134" s="14">
        <v>1</v>
      </c>
      <c r="E134" s="30">
        <v>-1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25">
      <c r="A135" s="29" t="s">
        <v>559</v>
      </c>
      <c r="B135" s="29" t="s">
        <v>560</v>
      </c>
      <c r="C135" s="14">
        <v>0</v>
      </c>
      <c r="D135" s="14">
        <v>2</v>
      </c>
      <c r="E135" s="30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9" t="s">
        <v>561</v>
      </c>
      <c r="B136" s="29" t="s">
        <v>562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9" t="s">
        <v>563</v>
      </c>
      <c r="B137" s="190"/>
      <c r="C137" s="26">
        <v>4</v>
      </c>
      <c r="D137" s="26">
        <v>2</v>
      </c>
      <c r="E137" s="27">
        <v>1</v>
      </c>
      <c r="F137" s="26">
        <v>0</v>
      </c>
      <c r="G137" s="26">
        <v>0</v>
      </c>
      <c r="H137" s="26">
        <v>0</v>
      </c>
      <c r="I137" s="26">
        <v>1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1</v>
      </c>
    </row>
    <row r="138" spans="1:16" ht="22.5" x14ac:dyDescent="0.25">
      <c r="A138" s="29" t="s">
        <v>564</v>
      </c>
      <c r="B138" s="29" t="s">
        <v>565</v>
      </c>
      <c r="C138" s="14">
        <v>0</v>
      </c>
      <c r="D138" s="14">
        <v>0</v>
      </c>
      <c r="E138" s="30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566</v>
      </c>
      <c r="B139" s="29" t="s">
        <v>567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568</v>
      </c>
      <c r="B140" s="29" t="s">
        <v>569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570</v>
      </c>
      <c r="B141" s="29" t="s">
        <v>571</v>
      </c>
      <c r="C141" s="14">
        <v>2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572</v>
      </c>
      <c r="B142" s="29" t="s">
        <v>573</v>
      </c>
      <c r="C142" s="14">
        <v>0</v>
      </c>
      <c r="D142" s="14">
        <v>0</v>
      </c>
      <c r="E142" s="30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</v>
      </c>
    </row>
    <row r="143" spans="1:16" ht="33.75" x14ac:dyDescent="0.25">
      <c r="A143" s="29" t="s">
        <v>574</v>
      </c>
      <c r="B143" s="29" t="s">
        <v>575</v>
      </c>
      <c r="C143" s="14">
        <v>2</v>
      </c>
      <c r="D143" s="14">
        <v>2</v>
      </c>
      <c r="E143" s="30">
        <v>0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9" t="s">
        <v>576</v>
      </c>
      <c r="B144" s="190"/>
      <c r="C144" s="26">
        <v>6</v>
      </c>
      <c r="D144" s="26">
        <v>0</v>
      </c>
      <c r="E144" s="27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577</v>
      </c>
      <c r="B145" s="29" t="s">
        <v>578</v>
      </c>
      <c r="C145" s="14">
        <v>5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579</v>
      </c>
      <c r="B146" s="29" t="s">
        <v>580</v>
      </c>
      <c r="C146" s="14">
        <v>1</v>
      </c>
      <c r="D146" s="14">
        <v>0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9" t="s">
        <v>581</v>
      </c>
      <c r="B147" s="190"/>
      <c r="C147" s="26">
        <v>18</v>
      </c>
      <c r="D147" s="26">
        <v>28</v>
      </c>
      <c r="E147" s="27">
        <v>-0.35714285714285698</v>
      </c>
      <c r="F147" s="26">
        <v>1</v>
      </c>
      <c r="G147" s="26">
        <v>1</v>
      </c>
      <c r="H147" s="26">
        <v>3</v>
      </c>
      <c r="I147" s="26">
        <v>3</v>
      </c>
      <c r="J147" s="26">
        <v>3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8">
        <v>6</v>
      </c>
    </row>
    <row r="148" spans="1:16" ht="22.5" x14ac:dyDescent="0.25">
      <c r="A148" s="29" t="s">
        <v>582</v>
      </c>
      <c r="B148" s="29" t="s">
        <v>583</v>
      </c>
      <c r="C148" s="14">
        <v>0</v>
      </c>
      <c r="D148" s="14">
        <v>0</v>
      </c>
      <c r="E148" s="30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0</v>
      </c>
    </row>
    <row r="149" spans="1:16" ht="22.5" x14ac:dyDescent="0.25">
      <c r="A149" s="29" t="s">
        <v>584</v>
      </c>
      <c r="B149" s="29" t="s">
        <v>585</v>
      </c>
      <c r="C149" s="14">
        <v>2</v>
      </c>
      <c r="D149" s="14">
        <v>0</v>
      </c>
      <c r="E149" s="30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9" t="s">
        <v>586</v>
      </c>
      <c r="B150" s="29" t="s">
        <v>587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588</v>
      </c>
      <c r="B151" s="29" t="s">
        <v>589</v>
      </c>
      <c r="C151" s="14">
        <v>8</v>
      </c>
      <c r="D151" s="14">
        <v>7</v>
      </c>
      <c r="E151" s="30">
        <v>0.14285714285714299</v>
      </c>
      <c r="F151" s="14">
        <v>0</v>
      </c>
      <c r="G151" s="14">
        <v>0</v>
      </c>
      <c r="H151" s="14">
        <v>2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3">
        <v>0</v>
      </c>
    </row>
    <row r="152" spans="1:16" ht="33.75" x14ac:dyDescent="0.25">
      <c r="A152" s="29" t="s">
        <v>590</v>
      </c>
      <c r="B152" s="29" t="s">
        <v>591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1</v>
      </c>
    </row>
    <row r="153" spans="1:16" x14ac:dyDescent="0.25">
      <c r="A153" s="29" t="s">
        <v>592</v>
      </c>
      <c r="B153" s="29" t="s">
        <v>593</v>
      </c>
      <c r="C153" s="14">
        <v>0</v>
      </c>
      <c r="D153" s="14">
        <v>0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594</v>
      </c>
      <c r="B154" s="29" t="s">
        <v>595</v>
      </c>
      <c r="C154" s="14">
        <v>3</v>
      </c>
      <c r="D154" s="14">
        <v>3</v>
      </c>
      <c r="E154" s="30">
        <v>0</v>
      </c>
      <c r="F154" s="14">
        <v>1</v>
      </c>
      <c r="G154" s="14">
        <v>0</v>
      </c>
      <c r="H154" s="14">
        <v>1</v>
      </c>
      <c r="I154" s="14">
        <v>1</v>
      </c>
      <c r="J154" s="14">
        <v>1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2</v>
      </c>
    </row>
    <row r="155" spans="1:16" ht="22.5" x14ac:dyDescent="0.25">
      <c r="A155" s="29" t="s">
        <v>596</v>
      </c>
      <c r="B155" s="29" t="s">
        <v>597</v>
      </c>
      <c r="C155" s="14">
        <v>5</v>
      </c>
      <c r="D155" s="14">
        <v>18</v>
      </c>
      <c r="E155" s="30">
        <v>-0.72222222222222199</v>
      </c>
      <c r="F155" s="14">
        <v>0</v>
      </c>
      <c r="G155" s="14">
        <v>1</v>
      </c>
      <c r="H155" s="14">
        <v>0</v>
      </c>
      <c r="I155" s="14">
        <v>0</v>
      </c>
      <c r="J155" s="14">
        <v>2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3</v>
      </c>
    </row>
    <row r="156" spans="1:16" x14ac:dyDescent="0.25">
      <c r="A156" s="189" t="s">
        <v>598</v>
      </c>
      <c r="B156" s="190"/>
      <c r="C156" s="26">
        <v>2</v>
      </c>
      <c r="D156" s="26">
        <v>1</v>
      </c>
      <c r="E156" s="27">
        <v>1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8">
        <v>1</v>
      </c>
    </row>
    <row r="157" spans="1:16" ht="22.5" x14ac:dyDescent="0.25">
      <c r="A157" s="29" t="s">
        <v>599</v>
      </c>
      <c r="B157" s="29" t="s">
        <v>600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601</v>
      </c>
      <c r="B158" s="29" t="s">
        <v>602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603</v>
      </c>
      <c r="B159" s="29" t="s">
        <v>604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605</v>
      </c>
      <c r="B160" s="29" t="s">
        <v>606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607</v>
      </c>
      <c r="B161" s="29" t="s">
        <v>608</v>
      </c>
      <c r="C161" s="14">
        <v>0</v>
      </c>
      <c r="D161" s="14">
        <v>0</v>
      </c>
      <c r="E161" s="30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609</v>
      </c>
      <c r="B162" s="29" t="s">
        <v>610</v>
      </c>
      <c r="C162" s="14">
        <v>0</v>
      </c>
      <c r="D162" s="14">
        <v>1</v>
      </c>
      <c r="E162" s="30">
        <v>-1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1</v>
      </c>
    </row>
    <row r="163" spans="1:16" ht="22.5" x14ac:dyDescent="0.25">
      <c r="A163" s="29" t="s">
        <v>611</v>
      </c>
      <c r="B163" s="29" t="s">
        <v>612</v>
      </c>
      <c r="C163" s="14">
        <v>0</v>
      </c>
      <c r="D163" s="14">
        <v>0</v>
      </c>
      <c r="E163" s="30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613</v>
      </c>
      <c r="B164" s="29" t="s">
        <v>614</v>
      </c>
      <c r="C164" s="14">
        <v>2</v>
      </c>
      <c r="D164" s="14">
        <v>0</v>
      </c>
      <c r="E164" s="30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615</v>
      </c>
      <c r="B165" s="29" t="s">
        <v>616</v>
      </c>
      <c r="C165" s="14">
        <v>0</v>
      </c>
      <c r="D165" s="14">
        <v>0</v>
      </c>
      <c r="E165" s="30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9" t="s">
        <v>617</v>
      </c>
      <c r="B166" s="190"/>
      <c r="C166" s="26">
        <v>242</v>
      </c>
      <c r="D166" s="26">
        <v>166</v>
      </c>
      <c r="E166" s="27">
        <v>0.45783132530120502</v>
      </c>
      <c r="F166" s="26">
        <v>2</v>
      </c>
      <c r="G166" s="26">
        <v>1</v>
      </c>
      <c r="H166" s="26">
        <v>77</v>
      </c>
      <c r="I166" s="26">
        <v>47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8">
        <v>51</v>
      </c>
    </row>
    <row r="167" spans="1:16" ht="22.5" x14ac:dyDescent="0.25">
      <c r="A167" s="29" t="s">
        <v>618</v>
      </c>
      <c r="B167" s="29" t="s">
        <v>619</v>
      </c>
      <c r="C167" s="14">
        <v>4</v>
      </c>
      <c r="D167" s="14">
        <v>0</v>
      </c>
      <c r="E167" s="30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1</v>
      </c>
    </row>
    <row r="168" spans="1:16" ht="33.75" x14ac:dyDescent="0.25">
      <c r="A168" s="29" t="s">
        <v>620</v>
      </c>
      <c r="B168" s="29" t="s">
        <v>621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622</v>
      </c>
      <c r="B169" s="29" t="s">
        <v>623</v>
      </c>
      <c r="C169" s="14">
        <v>0</v>
      </c>
      <c r="D169" s="14">
        <v>1</v>
      </c>
      <c r="E169" s="30">
        <v>-1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624</v>
      </c>
      <c r="B170" s="29" t="s">
        <v>625</v>
      </c>
      <c r="C170" s="14">
        <v>0</v>
      </c>
      <c r="D170" s="14">
        <v>1</v>
      </c>
      <c r="E170" s="30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626</v>
      </c>
      <c r="B171" s="29" t="s">
        <v>627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628</v>
      </c>
      <c r="B172" s="29" t="s">
        <v>629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630</v>
      </c>
      <c r="B173" s="29" t="s">
        <v>631</v>
      </c>
      <c r="C173" s="14">
        <v>89</v>
      </c>
      <c r="D173" s="14">
        <v>79</v>
      </c>
      <c r="E173" s="30">
        <v>0.126582278481013</v>
      </c>
      <c r="F173" s="14">
        <v>0</v>
      </c>
      <c r="G173" s="14">
        <v>0</v>
      </c>
      <c r="H173" s="14">
        <v>36</v>
      </c>
      <c r="I173" s="14">
        <v>21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3">
        <v>20</v>
      </c>
    </row>
    <row r="174" spans="1:16" ht="22.5" x14ac:dyDescent="0.25">
      <c r="A174" s="29" t="s">
        <v>632</v>
      </c>
      <c r="B174" s="29" t="s">
        <v>633</v>
      </c>
      <c r="C174" s="14">
        <v>130</v>
      </c>
      <c r="D174" s="14">
        <v>81</v>
      </c>
      <c r="E174" s="30">
        <v>0.60493827160493796</v>
      </c>
      <c r="F174" s="14">
        <v>2</v>
      </c>
      <c r="G174" s="14">
        <v>1</v>
      </c>
      <c r="H174" s="14">
        <v>35</v>
      </c>
      <c r="I174" s="14">
        <v>24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25</v>
      </c>
    </row>
    <row r="175" spans="1:16" x14ac:dyDescent="0.25">
      <c r="A175" s="29" t="s">
        <v>634</v>
      </c>
      <c r="B175" s="29" t="s">
        <v>635</v>
      </c>
      <c r="C175" s="14">
        <v>17</v>
      </c>
      <c r="D175" s="14">
        <v>3</v>
      </c>
      <c r="E175" s="30">
        <v>4.6666666666666696</v>
      </c>
      <c r="F175" s="14">
        <v>0</v>
      </c>
      <c r="G175" s="14">
        <v>0</v>
      </c>
      <c r="H175" s="14">
        <v>3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4</v>
      </c>
    </row>
    <row r="176" spans="1:16" ht="22.5" x14ac:dyDescent="0.25">
      <c r="A176" s="29" t="s">
        <v>636</v>
      </c>
      <c r="B176" s="29" t="s">
        <v>637</v>
      </c>
      <c r="C176" s="14">
        <v>2</v>
      </c>
      <c r="D176" s="14">
        <v>1</v>
      </c>
      <c r="E176" s="30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1</v>
      </c>
    </row>
    <row r="177" spans="1:16" x14ac:dyDescent="0.25">
      <c r="A177" s="29" t="s">
        <v>638</v>
      </c>
      <c r="B177" s="29" t="s">
        <v>639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9" t="s">
        <v>640</v>
      </c>
      <c r="B178" s="190"/>
      <c r="C178" s="26">
        <v>158</v>
      </c>
      <c r="D178" s="26">
        <v>163</v>
      </c>
      <c r="E178" s="27">
        <v>-3.0674846625766899E-2</v>
      </c>
      <c r="F178" s="26">
        <v>704</v>
      </c>
      <c r="G178" s="26">
        <v>466</v>
      </c>
      <c r="H178" s="26">
        <v>91</v>
      </c>
      <c r="I178" s="26">
        <v>33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8">
        <v>529</v>
      </c>
    </row>
    <row r="179" spans="1:16" ht="22.5" x14ac:dyDescent="0.25">
      <c r="A179" s="29" t="s">
        <v>641</v>
      </c>
      <c r="B179" s="29" t="s">
        <v>642</v>
      </c>
      <c r="C179" s="14">
        <v>1</v>
      </c>
      <c r="D179" s="14">
        <v>4</v>
      </c>
      <c r="E179" s="30">
        <v>-0.75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3</v>
      </c>
    </row>
    <row r="180" spans="1:16" ht="22.5" x14ac:dyDescent="0.25">
      <c r="A180" s="29" t="s">
        <v>643</v>
      </c>
      <c r="B180" s="29" t="s">
        <v>644</v>
      </c>
      <c r="C180" s="14">
        <v>65</v>
      </c>
      <c r="D180" s="14">
        <v>76</v>
      </c>
      <c r="E180" s="30">
        <v>-0.144736842105263</v>
      </c>
      <c r="F180" s="14">
        <v>448</v>
      </c>
      <c r="G180" s="14">
        <v>314</v>
      </c>
      <c r="H180" s="14">
        <v>37</v>
      </c>
      <c r="I180" s="14">
        <v>16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333</v>
      </c>
    </row>
    <row r="181" spans="1:16" x14ac:dyDescent="0.25">
      <c r="A181" s="29" t="s">
        <v>645</v>
      </c>
      <c r="B181" s="29" t="s">
        <v>646</v>
      </c>
      <c r="C181" s="14">
        <v>17</v>
      </c>
      <c r="D181" s="14">
        <v>18</v>
      </c>
      <c r="E181" s="30">
        <v>-5.5555555555555601E-2</v>
      </c>
      <c r="F181" s="14">
        <v>10</v>
      </c>
      <c r="G181" s="14">
        <v>2</v>
      </c>
      <c r="H181" s="14">
        <v>8</v>
      </c>
      <c r="I181" s="14">
        <v>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6</v>
      </c>
    </row>
    <row r="182" spans="1:16" ht="22.5" x14ac:dyDescent="0.25">
      <c r="A182" s="29" t="s">
        <v>647</v>
      </c>
      <c r="B182" s="29" t="s">
        <v>648</v>
      </c>
      <c r="C182" s="14">
        <v>2</v>
      </c>
      <c r="D182" s="14">
        <v>2</v>
      </c>
      <c r="E182" s="30">
        <v>0</v>
      </c>
      <c r="F182" s="14">
        <v>0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2</v>
      </c>
    </row>
    <row r="183" spans="1:16" ht="22.5" x14ac:dyDescent="0.25">
      <c r="A183" s="29" t="s">
        <v>649</v>
      </c>
      <c r="B183" s="29" t="s">
        <v>650</v>
      </c>
      <c r="C183" s="14">
        <v>5</v>
      </c>
      <c r="D183" s="14">
        <v>3</v>
      </c>
      <c r="E183" s="30">
        <v>0.66666666666666696</v>
      </c>
      <c r="F183" s="14">
        <v>29</v>
      </c>
      <c r="G183" s="14">
        <v>25</v>
      </c>
      <c r="H183" s="14">
        <v>5</v>
      </c>
      <c r="I183" s="14">
        <v>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27</v>
      </c>
    </row>
    <row r="184" spans="1:16" ht="22.5" x14ac:dyDescent="0.25">
      <c r="A184" s="29" t="s">
        <v>651</v>
      </c>
      <c r="B184" s="29" t="s">
        <v>652</v>
      </c>
      <c r="C184" s="14">
        <v>57</v>
      </c>
      <c r="D184" s="14">
        <v>47</v>
      </c>
      <c r="E184" s="30">
        <v>0.21276595744680901</v>
      </c>
      <c r="F184" s="14">
        <v>209</v>
      </c>
      <c r="G184" s="14">
        <v>124</v>
      </c>
      <c r="H184" s="14">
        <v>39</v>
      </c>
      <c r="I184" s="14">
        <v>10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158</v>
      </c>
    </row>
    <row r="185" spans="1:16" ht="22.5" x14ac:dyDescent="0.25">
      <c r="A185" s="29" t="s">
        <v>653</v>
      </c>
      <c r="B185" s="29" t="s">
        <v>654</v>
      </c>
      <c r="C185" s="14">
        <v>11</v>
      </c>
      <c r="D185" s="14">
        <v>13</v>
      </c>
      <c r="E185" s="30">
        <v>-0.15384615384615399</v>
      </c>
      <c r="F185" s="14">
        <v>5</v>
      </c>
      <c r="G185" s="14">
        <v>0</v>
      </c>
      <c r="H185" s="14">
        <v>2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9" t="s">
        <v>655</v>
      </c>
      <c r="B186" s="190"/>
      <c r="C186" s="26">
        <v>144</v>
      </c>
      <c r="D186" s="26">
        <v>121</v>
      </c>
      <c r="E186" s="27">
        <v>0.19008264462809901</v>
      </c>
      <c r="F186" s="26">
        <v>8</v>
      </c>
      <c r="G186" s="26">
        <v>3</v>
      </c>
      <c r="H186" s="26">
        <v>30</v>
      </c>
      <c r="I186" s="26">
        <v>15</v>
      </c>
      <c r="J186" s="26">
        <v>1</v>
      </c>
      <c r="K186" s="26">
        <v>1</v>
      </c>
      <c r="L186" s="26">
        <v>0</v>
      </c>
      <c r="M186" s="26">
        <v>0</v>
      </c>
      <c r="N186" s="26">
        <v>0</v>
      </c>
      <c r="O186" s="26">
        <v>0</v>
      </c>
      <c r="P186" s="28">
        <v>29</v>
      </c>
    </row>
    <row r="187" spans="1:16" x14ac:dyDescent="0.25">
      <c r="A187" s="29" t="s">
        <v>656</v>
      </c>
      <c r="B187" s="29" t="s">
        <v>657</v>
      </c>
      <c r="C187" s="14">
        <v>3</v>
      </c>
      <c r="D187" s="14">
        <v>2</v>
      </c>
      <c r="E187" s="30">
        <v>0.5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3">
        <v>2</v>
      </c>
    </row>
    <row r="188" spans="1:16" ht="22.5" x14ac:dyDescent="0.25">
      <c r="A188" s="29" t="s">
        <v>658</v>
      </c>
      <c r="B188" s="29" t="s">
        <v>659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660</v>
      </c>
      <c r="B189" s="29" t="s">
        <v>661</v>
      </c>
      <c r="C189" s="14">
        <v>37</v>
      </c>
      <c r="D189" s="14">
        <v>38</v>
      </c>
      <c r="E189" s="30">
        <v>-2.6315789473684199E-2</v>
      </c>
      <c r="F189" s="14">
        <v>8</v>
      </c>
      <c r="G189" s="14">
        <v>3</v>
      </c>
      <c r="H189" s="14">
        <v>18</v>
      </c>
      <c r="I189" s="14">
        <v>15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3">
        <v>16</v>
      </c>
    </row>
    <row r="190" spans="1:16" ht="22.5" x14ac:dyDescent="0.25">
      <c r="A190" s="29" t="s">
        <v>662</v>
      </c>
      <c r="B190" s="29" t="s">
        <v>663</v>
      </c>
      <c r="C190" s="14">
        <v>3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1</v>
      </c>
    </row>
    <row r="191" spans="1:16" ht="33.75" x14ac:dyDescent="0.25">
      <c r="A191" s="29" t="s">
        <v>664</v>
      </c>
      <c r="B191" s="29" t="s">
        <v>665</v>
      </c>
      <c r="C191" s="14">
        <v>3</v>
      </c>
      <c r="D191" s="14">
        <v>3</v>
      </c>
      <c r="E191" s="30">
        <v>0</v>
      </c>
      <c r="F191" s="14">
        <v>0</v>
      </c>
      <c r="G191" s="14">
        <v>0</v>
      </c>
      <c r="H191" s="14">
        <v>2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2</v>
      </c>
    </row>
    <row r="192" spans="1:16" ht="22.5" x14ac:dyDescent="0.25">
      <c r="A192" s="29" t="s">
        <v>666</v>
      </c>
      <c r="B192" s="29" t="s">
        <v>667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668</v>
      </c>
      <c r="B193" s="29" t="s">
        <v>669</v>
      </c>
      <c r="C193" s="14">
        <v>21</v>
      </c>
      <c r="D193" s="14">
        <v>5</v>
      </c>
      <c r="E193" s="30">
        <v>3.2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5</v>
      </c>
    </row>
    <row r="194" spans="1:16" x14ac:dyDescent="0.25">
      <c r="A194" s="29" t="s">
        <v>670</v>
      </c>
      <c r="B194" s="29" t="s">
        <v>671</v>
      </c>
      <c r="C194" s="14">
        <v>0</v>
      </c>
      <c r="D194" s="14">
        <v>1</v>
      </c>
      <c r="E194" s="30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9" t="s">
        <v>672</v>
      </c>
      <c r="B195" s="29" t="s">
        <v>673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674</v>
      </c>
      <c r="B196" s="29" t="s">
        <v>675</v>
      </c>
      <c r="C196" s="14">
        <v>0</v>
      </c>
      <c r="D196" s="14">
        <v>0</v>
      </c>
      <c r="E196" s="30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2</v>
      </c>
    </row>
    <row r="197" spans="1:16" x14ac:dyDescent="0.25">
      <c r="A197" s="29" t="s">
        <v>676</v>
      </c>
      <c r="B197" s="29" t="s">
        <v>677</v>
      </c>
      <c r="C197" s="14">
        <v>73</v>
      </c>
      <c r="D197" s="14">
        <v>71</v>
      </c>
      <c r="E197" s="30">
        <v>2.8169014084507001E-2</v>
      </c>
      <c r="F197" s="14">
        <v>0</v>
      </c>
      <c r="G197" s="14">
        <v>0</v>
      </c>
      <c r="H197" s="14">
        <v>9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2.5" x14ac:dyDescent="0.25">
      <c r="A198" s="29" t="s">
        <v>678</v>
      </c>
      <c r="B198" s="29" t="s">
        <v>679</v>
      </c>
      <c r="C198" s="14">
        <v>2</v>
      </c>
      <c r="D198" s="14">
        <v>0</v>
      </c>
      <c r="E198" s="30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680</v>
      </c>
      <c r="B199" s="29" t="s">
        <v>681</v>
      </c>
      <c r="C199" s="14">
        <v>2</v>
      </c>
      <c r="D199" s="14">
        <v>1</v>
      </c>
      <c r="E199" s="30">
        <v>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682</v>
      </c>
      <c r="B200" s="29" t="s">
        <v>683</v>
      </c>
      <c r="C200" s="14">
        <v>0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9" t="s">
        <v>684</v>
      </c>
      <c r="B201" s="190"/>
      <c r="C201" s="26">
        <v>26</v>
      </c>
      <c r="D201" s="26">
        <v>31</v>
      </c>
      <c r="E201" s="27">
        <v>-0.16129032258064499</v>
      </c>
      <c r="F201" s="26">
        <v>0</v>
      </c>
      <c r="G201" s="26">
        <v>1</v>
      </c>
      <c r="H201" s="26">
        <v>10</v>
      </c>
      <c r="I201" s="26">
        <v>2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8">
        <v>9</v>
      </c>
    </row>
    <row r="202" spans="1:16" x14ac:dyDescent="0.25">
      <c r="A202" s="29" t="s">
        <v>685</v>
      </c>
      <c r="B202" s="29" t="s">
        <v>686</v>
      </c>
      <c r="C202" s="14">
        <v>8</v>
      </c>
      <c r="D202" s="14">
        <v>4</v>
      </c>
      <c r="E202" s="30">
        <v>1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3">
        <v>0</v>
      </c>
    </row>
    <row r="203" spans="1:16" x14ac:dyDescent="0.25">
      <c r="A203" s="29" t="s">
        <v>687</v>
      </c>
      <c r="B203" s="29" t="s">
        <v>688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689</v>
      </c>
      <c r="B204" s="29" t="s">
        <v>690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1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691</v>
      </c>
      <c r="B205" s="29" t="s">
        <v>692</v>
      </c>
      <c r="C205" s="14">
        <v>2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693</v>
      </c>
      <c r="B206" s="29" t="s">
        <v>694</v>
      </c>
      <c r="C206" s="14">
        <v>10</v>
      </c>
      <c r="D206" s="14">
        <v>25</v>
      </c>
      <c r="E206" s="30">
        <v>-0.6</v>
      </c>
      <c r="F206" s="14">
        <v>0</v>
      </c>
      <c r="G206" s="14">
        <v>1</v>
      </c>
      <c r="H206" s="14">
        <v>9</v>
      </c>
      <c r="I206" s="14">
        <v>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9</v>
      </c>
    </row>
    <row r="207" spans="1:16" ht="22.5" x14ac:dyDescent="0.25">
      <c r="A207" s="29" t="s">
        <v>695</v>
      </c>
      <c r="B207" s="29" t="s">
        <v>696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697</v>
      </c>
      <c r="B208" s="29" t="s">
        <v>698</v>
      </c>
      <c r="C208" s="14">
        <v>2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699</v>
      </c>
      <c r="B209" s="29" t="s">
        <v>700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701</v>
      </c>
      <c r="B210" s="29" t="s">
        <v>702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703</v>
      </c>
      <c r="B211" s="29" t="s">
        <v>704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705</v>
      </c>
      <c r="B212" s="29" t="s">
        <v>706</v>
      </c>
      <c r="C212" s="14">
        <v>0</v>
      </c>
      <c r="D212" s="14">
        <v>0</v>
      </c>
      <c r="E212" s="30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707</v>
      </c>
      <c r="B213" s="29" t="s">
        <v>708</v>
      </c>
      <c r="C213" s="14">
        <v>2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709</v>
      </c>
      <c r="B214" s="29" t="s">
        <v>710</v>
      </c>
      <c r="C214" s="14">
        <v>1</v>
      </c>
      <c r="D214" s="14">
        <v>1</v>
      </c>
      <c r="E214" s="30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2.5" x14ac:dyDescent="0.25">
      <c r="A215" s="29" t="s">
        <v>711</v>
      </c>
      <c r="B215" s="29" t="s">
        <v>712</v>
      </c>
      <c r="C215" s="14">
        <v>1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713</v>
      </c>
      <c r="B216" s="29" t="s">
        <v>714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715</v>
      </c>
      <c r="B217" s="29" t="s">
        <v>716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717</v>
      </c>
      <c r="B218" s="29" t="s">
        <v>718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719</v>
      </c>
      <c r="B219" s="29" t="s">
        <v>720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721</v>
      </c>
      <c r="B220" s="29" t="s">
        <v>722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723</v>
      </c>
      <c r="B221" s="29" t="s">
        <v>724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725</v>
      </c>
      <c r="B222" s="29" t="s">
        <v>726</v>
      </c>
      <c r="C222" s="14">
        <v>0</v>
      </c>
      <c r="D222" s="14">
        <v>1</v>
      </c>
      <c r="E222" s="30">
        <v>-1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9" t="s">
        <v>727</v>
      </c>
      <c r="B223" s="190"/>
      <c r="C223" s="26">
        <v>373</v>
      </c>
      <c r="D223" s="26">
        <v>341</v>
      </c>
      <c r="E223" s="27">
        <v>9.3841642228739003E-2</v>
      </c>
      <c r="F223" s="26">
        <v>93</v>
      </c>
      <c r="G223" s="26">
        <v>65</v>
      </c>
      <c r="H223" s="26">
        <v>133</v>
      </c>
      <c r="I223" s="26">
        <v>103</v>
      </c>
      <c r="J223" s="26">
        <v>1</v>
      </c>
      <c r="K223" s="26">
        <v>2</v>
      </c>
      <c r="L223" s="26">
        <v>0</v>
      </c>
      <c r="M223" s="26">
        <v>0</v>
      </c>
      <c r="N223" s="26">
        <v>0</v>
      </c>
      <c r="O223" s="26">
        <v>0</v>
      </c>
      <c r="P223" s="28">
        <v>131</v>
      </c>
    </row>
    <row r="224" spans="1:16" x14ac:dyDescent="0.25">
      <c r="A224" s="29" t="s">
        <v>728</v>
      </c>
      <c r="B224" s="29" t="s">
        <v>729</v>
      </c>
      <c r="C224" s="14">
        <v>1</v>
      </c>
      <c r="D224" s="14">
        <v>1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730</v>
      </c>
      <c r="B225" s="29" t="s">
        <v>731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732</v>
      </c>
      <c r="B226" s="29" t="s">
        <v>733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734</v>
      </c>
      <c r="B227" s="29" t="s">
        <v>735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736</v>
      </c>
      <c r="B228" s="29" t="s">
        <v>737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738</v>
      </c>
      <c r="B229" s="29" t="s">
        <v>739</v>
      </c>
      <c r="C229" s="14">
        <v>1</v>
      </c>
      <c r="D229" s="14">
        <v>1</v>
      </c>
      <c r="E229" s="30">
        <v>0</v>
      </c>
      <c r="F229" s="14">
        <v>0</v>
      </c>
      <c r="G229" s="14">
        <v>0</v>
      </c>
      <c r="H229" s="14">
        <v>1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740</v>
      </c>
      <c r="B230" s="29" t="s">
        <v>741</v>
      </c>
      <c r="C230" s="14">
        <v>5</v>
      </c>
      <c r="D230" s="14">
        <v>0</v>
      </c>
      <c r="E230" s="30">
        <v>0</v>
      </c>
      <c r="F230" s="14">
        <v>0</v>
      </c>
      <c r="G230" s="14">
        <v>0</v>
      </c>
      <c r="H230" s="14">
        <v>2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25">
      <c r="A231" s="29" t="s">
        <v>742</v>
      </c>
      <c r="B231" s="29" t="s">
        <v>743</v>
      </c>
      <c r="C231" s="14">
        <v>24</v>
      </c>
      <c r="D231" s="14">
        <v>23</v>
      </c>
      <c r="E231" s="30">
        <v>4.3478260869565202E-2</v>
      </c>
      <c r="F231" s="14">
        <v>4</v>
      </c>
      <c r="G231" s="14">
        <v>1</v>
      </c>
      <c r="H231" s="14">
        <v>0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2</v>
      </c>
    </row>
    <row r="232" spans="1:16" x14ac:dyDescent="0.25">
      <c r="A232" s="29" t="s">
        <v>744</v>
      </c>
      <c r="B232" s="29" t="s">
        <v>745</v>
      </c>
      <c r="C232" s="14">
        <v>37</v>
      </c>
      <c r="D232" s="14">
        <v>14</v>
      </c>
      <c r="E232" s="30">
        <v>1.6428571428571399</v>
      </c>
      <c r="F232" s="14">
        <v>2</v>
      </c>
      <c r="G232" s="14">
        <v>0</v>
      </c>
      <c r="H232" s="14">
        <v>7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</v>
      </c>
    </row>
    <row r="233" spans="1:16" x14ac:dyDescent="0.25">
      <c r="A233" s="29" t="s">
        <v>746</v>
      </c>
      <c r="B233" s="29" t="s">
        <v>747</v>
      </c>
      <c r="C233" s="14">
        <v>12</v>
      </c>
      <c r="D233" s="14">
        <v>5</v>
      </c>
      <c r="E233" s="30">
        <v>1.4</v>
      </c>
      <c r="F233" s="14">
        <v>0</v>
      </c>
      <c r="G233" s="14">
        <v>0</v>
      </c>
      <c r="H233" s="14">
        <v>2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2</v>
      </c>
    </row>
    <row r="234" spans="1:16" ht="22.5" x14ac:dyDescent="0.25">
      <c r="A234" s="29" t="s">
        <v>748</v>
      </c>
      <c r="B234" s="29" t="s">
        <v>749</v>
      </c>
      <c r="C234" s="14">
        <v>1</v>
      </c>
      <c r="D234" s="14">
        <v>2</v>
      </c>
      <c r="E234" s="30">
        <v>-0.5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2</v>
      </c>
    </row>
    <row r="235" spans="1:16" ht="33.75" x14ac:dyDescent="0.25">
      <c r="A235" s="29" t="s">
        <v>750</v>
      </c>
      <c r="B235" s="29" t="s">
        <v>751</v>
      </c>
      <c r="C235" s="14">
        <v>1</v>
      </c>
      <c r="D235" s="14">
        <v>0</v>
      </c>
      <c r="E235" s="30">
        <v>0</v>
      </c>
      <c r="F235" s="14">
        <v>0</v>
      </c>
      <c r="G235" s="14">
        <v>0</v>
      </c>
      <c r="H235" s="14">
        <v>1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25">
      <c r="A236" s="29" t="s">
        <v>752</v>
      </c>
      <c r="B236" s="29" t="s">
        <v>753</v>
      </c>
      <c r="C236" s="14">
        <v>0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754</v>
      </c>
      <c r="B237" s="29" t="s">
        <v>755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756</v>
      </c>
      <c r="B238" s="29" t="s">
        <v>757</v>
      </c>
      <c r="C238" s="14">
        <v>291</v>
      </c>
      <c r="D238" s="14">
        <v>294</v>
      </c>
      <c r="E238" s="30">
        <v>-1.02040816326531E-2</v>
      </c>
      <c r="F238" s="14">
        <v>87</v>
      </c>
      <c r="G238" s="14">
        <v>64</v>
      </c>
      <c r="H238" s="14">
        <v>120</v>
      </c>
      <c r="I238" s="14">
        <v>99</v>
      </c>
      <c r="J238" s="14">
        <v>1</v>
      </c>
      <c r="K238" s="14">
        <v>2</v>
      </c>
      <c r="L238" s="14">
        <v>0</v>
      </c>
      <c r="M238" s="14">
        <v>0</v>
      </c>
      <c r="N238" s="14">
        <v>0</v>
      </c>
      <c r="O238" s="14">
        <v>0</v>
      </c>
      <c r="P238" s="23">
        <v>124</v>
      </c>
    </row>
    <row r="239" spans="1:16" x14ac:dyDescent="0.25">
      <c r="A239" s="29" t="s">
        <v>758</v>
      </c>
      <c r="B239" s="29" t="s">
        <v>759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760</v>
      </c>
      <c r="B240" s="29" t="s">
        <v>761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762</v>
      </c>
      <c r="B241" s="29" t="s">
        <v>763</v>
      </c>
      <c r="C241" s="14">
        <v>0</v>
      </c>
      <c r="D241" s="14">
        <v>1</v>
      </c>
      <c r="E241" s="30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764</v>
      </c>
      <c r="B242" s="29" t="s">
        <v>765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766</v>
      </c>
      <c r="B243" s="29" t="s">
        <v>767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9" t="s">
        <v>768</v>
      </c>
      <c r="B244" s="190"/>
      <c r="C244" s="26">
        <v>0</v>
      </c>
      <c r="D244" s="26">
        <v>2</v>
      </c>
      <c r="E244" s="27">
        <v>-1</v>
      </c>
      <c r="F244" s="26">
        <v>0</v>
      </c>
      <c r="G244" s="26">
        <v>0</v>
      </c>
      <c r="H244" s="26">
        <v>1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2</v>
      </c>
    </row>
    <row r="245" spans="1:16" x14ac:dyDescent="0.25">
      <c r="A245" s="29" t="s">
        <v>769</v>
      </c>
      <c r="B245" s="29" t="s">
        <v>770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771</v>
      </c>
      <c r="B246" s="29" t="s">
        <v>772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773</v>
      </c>
      <c r="B247" s="29" t="s">
        <v>774</v>
      </c>
      <c r="C247" s="14">
        <v>0</v>
      </c>
      <c r="D247" s="14">
        <v>1</v>
      </c>
      <c r="E247" s="30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775</v>
      </c>
      <c r="B248" s="29" t="s">
        <v>776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777</v>
      </c>
      <c r="B249" s="29" t="s">
        <v>778</v>
      </c>
      <c r="C249" s="14">
        <v>0</v>
      </c>
      <c r="D249" s="14">
        <v>0</v>
      </c>
      <c r="E249" s="30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779</v>
      </c>
      <c r="B250" s="29" t="s">
        <v>780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781</v>
      </c>
      <c r="B251" s="29" t="s">
        <v>782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783</v>
      </c>
      <c r="B252" s="29" t="s">
        <v>784</v>
      </c>
      <c r="C252" s="14">
        <v>0</v>
      </c>
      <c r="D252" s="14">
        <v>1</v>
      </c>
      <c r="E252" s="30">
        <v>-1</v>
      </c>
      <c r="F252" s="14">
        <v>0</v>
      </c>
      <c r="G252" s="14">
        <v>0</v>
      </c>
      <c r="H252" s="14">
        <v>1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785</v>
      </c>
      <c r="B253" s="29" t="s">
        <v>786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787</v>
      </c>
      <c r="B254" s="29" t="s">
        <v>788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789</v>
      </c>
      <c r="B255" s="29" t="s">
        <v>790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2</v>
      </c>
    </row>
    <row r="256" spans="1:16" x14ac:dyDescent="0.25">
      <c r="A256" s="29" t="s">
        <v>791</v>
      </c>
      <c r="B256" s="29" t="s">
        <v>792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793</v>
      </c>
      <c r="B257" s="29" t="s">
        <v>794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795</v>
      </c>
      <c r="B258" s="29" t="s">
        <v>796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797</v>
      </c>
      <c r="B259" s="29" t="s">
        <v>798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799</v>
      </c>
      <c r="B260" s="29" t="s">
        <v>800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801</v>
      </c>
      <c r="B261" s="29" t="s">
        <v>802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803</v>
      </c>
      <c r="B262" s="29" t="s">
        <v>804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805</v>
      </c>
      <c r="B263" s="29" t="s">
        <v>806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807</v>
      </c>
      <c r="B264" s="29" t="s">
        <v>808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809</v>
      </c>
      <c r="B265" s="29" t="s">
        <v>810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811</v>
      </c>
      <c r="B266" s="29" t="s">
        <v>812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813</v>
      </c>
      <c r="B267" s="29" t="s">
        <v>814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815</v>
      </c>
      <c r="B268" s="29" t="s">
        <v>816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817</v>
      </c>
      <c r="B269" s="29" t="s">
        <v>818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819</v>
      </c>
      <c r="B270" s="29" t="s">
        <v>820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9" t="s">
        <v>821</v>
      </c>
      <c r="B271" s="190"/>
      <c r="C271" s="26">
        <v>242</v>
      </c>
      <c r="D271" s="26">
        <v>269</v>
      </c>
      <c r="E271" s="27">
        <v>-0.100371747211896</v>
      </c>
      <c r="F271" s="26">
        <v>45</v>
      </c>
      <c r="G271" s="26">
        <v>16</v>
      </c>
      <c r="H271" s="26">
        <v>183</v>
      </c>
      <c r="I271" s="26">
        <v>132</v>
      </c>
      <c r="J271" s="26">
        <v>0</v>
      </c>
      <c r="K271" s="26">
        <v>1</v>
      </c>
      <c r="L271" s="26">
        <v>0</v>
      </c>
      <c r="M271" s="26">
        <v>0</v>
      </c>
      <c r="N271" s="26">
        <v>0</v>
      </c>
      <c r="O271" s="26">
        <v>0</v>
      </c>
      <c r="P271" s="28">
        <v>127</v>
      </c>
    </row>
    <row r="272" spans="1:16" x14ac:dyDescent="0.25">
      <c r="A272" s="29" t="s">
        <v>822</v>
      </c>
      <c r="B272" s="29" t="s">
        <v>823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824</v>
      </c>
      <c r="B273" s="29" t="s">
        <v>825</v>
      </c>
      <c r="C273" s="14">
        <v>161</v>
      </c>
      <c r="D273" s="14">
        <v>188</v>
      </c>
      <c r="E273" s="30">
        <v>-0.14361702127659601</v>
      </c>
      <c r="F273" s="14">
        <v>25</v>
      </c>
      <c r="G273" s="14">
        <v>3</v>
      </c>
      <c r="H273" s="14">
        <v>135</v>
      </c>
      <c r="I273" s="14">
        <v>82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50</v>
      </c>
    </row>
    <row r="274" spans="1:16" ht="33.75" x14ac:dyDescent="0.25">
      <c r="A274" s="29" t="s">
        <v>826</v>
      </c>
      <c r="B274" s="29" t="s">
        <v>827</v>
      </c>
      <c r="C274" s="14">
        <v>64</v>
      </c>
      <c r="D274" s="14">
        <v>67</v>
      </c>
      <c r="E274" s="30">
        <v>-4.47761194029851E-2</v>
      </c>
      <c r="F274" s="14">
        <v>19</v>
      </c>
      <c r="G274" s="14">
        <v>11</v>
      </c>
      <c r="H274" s="14">
        <v>34</v>
      </c>
      <c r="I274" s="14">
        <v>40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67</v>
      </c>
    </row>
    <row r="275" spans="1:16" ht="22.5" x14ac:dyDescent="0.25">
      <c r="A275" s="29" t="s">
        <v>828</v>
      </c>
      <c r="B275" s="29" t="s">
        <v>829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9" t="s">
        <v>830</v>
      </c>
      <c r="B276" s="29" t="s">
        <v>831</v>
      </c>
      <c r="C276" s="14">
        <v>6</v>
      </c>
      <c r="D276" s="14">
        <v>6</v>
      </c>
      <c r="E276" s="30">
        <v>0</v>
      </c>
      <c r="F276" s="14">
        <v>0</v>
      </c>
      <c r="G276" s="14">
        <v>0</v>
      </c>
      <c r="H276" s="14">
        <v>2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1</v>
      </c>
    </row>
    <row r="277" spans="1:16" ht="22.5" x14ac:dyDescent="0.25">
      <c r="A277" s="29" t="s">
        <v>832</v>
      </c>
      <c r="B277" s="29" t="s">
        <v>833</v>
      </c>
      <c r="C277" s="14">
        <v>9</v>
      </c>
      <c r="D277" s="14">
        <v>2</v>
      </c>
      <c r="E277" s="30">
        <v>3.5</v>
      </c>
      <c r="F277" s="14">
        <v>1</v>
      </c>
      <c r="G277" s="14">
        <v>1</v>
      </c>
      <c r="H277" s="14">
        <v>6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5</v>
      </c>
    </row>
    <row r="278" spans="1:16" ht="22.5" x14ac:dyDescent="0.25">
      <c r="A278" s="29" t="s">
        <v>834</v>
      </c>
      <c r="B278" s="29" t="s">
        <v>835</v>
      </c>
      <c r="C278" s="14">
        <v>2</v>
      </c>
      <c r="D278" s="14">
        <v>4</v>
      </c>
      <c r="E278" s="30">
        <v>-0.5</v>
      </c>
      <c r="F278" s="14">
        <v>0</v>
      </c>
      <c r="G278" s="14">
        <v>1</v>
      </c>
      <c r="H278" s="14">
        <v>6</v>
      </c>
      <c r="I278" s="14">
        <v>2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3">
        <v>4</v>
      </c>
    </row>
    <row r="279" spans="1:16" ht="22.5" x14ac:dyDescent="0.25">
      <c r="A279" s="29" t="s">
        <v>836</v>
      </c>
      <c r="B279" s="29" t="s">
        <v>837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838</v>
      </c>
      <c r="B280" s="29" t="s">
        <v>839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840</v>
      </c>
      <c r="B281" s="29" t="s">
        <v>841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842</v>
      </c>
      <c r="B282" s="29" t="s">
        <v>843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844</v>
      </c>
      <c r="B283" s="29" t="s">
        <v>845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846</v>
      </c>
      <c r="B284" s="29" t="s">
        <v>847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848</v>
      </c>
      <c r="B285" s="29" t="s">
        <v>849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850</v>
      </c>
      <c r="B286" s="29" t="s">
        <v>851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852</v>
      </c>
      <c r="B287" s="29" t="s">
        <v>853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854</v>
      </c>
      <c r="B288" s="29" t="s">
        <v>855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856</v>
      </c>
      <c r="B289" s="29" t="s">
        <v>857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858</v>
      </c>
      <c r="B290" s="29" t="s">
        <v>859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860</v>
      </c>
      <c r="B291" s="29" t="s">
        <v>861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862</v>
      </c>
      <c r="B292" s="29" t="s">
        <v>863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864</v>
      </c>
      <c r="B293" s="29" t="s">
        <v>865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866</v>
      </c>
      <c r="B294" s="29" t="s">
        <v>867</v>
      </c>
      <c r="C294" s="14">
        <v>0</v>
      </c>
      <c r="D294" s="14">
        <v>1</v>
      </c>
      <c r="E294" s="30">
        <v>-1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ht="22.5" x14ac:dyDescent="0.25">
      <c r="A295" s="29" t="s">
        <v>868</v>
      </c>
      <c r="B295" s="29" t="s">
        <v>869</v>
      </c>
      <c r="C295" s="14">
        <v>0</v>
      </c>
      <c r="D295" s="14">
        <v>1</v>
      </c>
      <c r="E295" s="30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870</v>
      </c>
      <c r="B296" s="29" t="s">
        <v>871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872</v>
      </c>
      <c r="B297" s="29" t="s">
        <v>873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874</v>
      </c>
      <c r="B298" s="29" t="s">
        <v>875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876</v>
      </c>
      <c r="B299" s="29" t="s">
        <v>877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878</v>
      </c>
      <c r="B300" s="29" t="s">
        <v>879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9" t="s">
        <v>880</v>
      </c>
      <c r="B301" s="190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881</v>
      </c>
      <c r="B302" s="29" t="s">
        <v>882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883</v>
      </c>
      <c r="B303" s="29" t="s">
        <v>884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885</v>
      </c>
      <c r="B304" s="29" t="s">
        <v>886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9" t="s">
        <v>887</v>
      </c>
      <c r="B305" s="190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888</v>
      </c>
      <c r="B306" s="29" t="s">
        <v>889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890</v>
      </c>
      <c r="B307" s="29" t="s">
        <v>891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892</v>
      </c>
      <c r="B308" s="29" t="s">
        <v>893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894</v>
      </c>
      <c r="B309" s="29" t="s">
        <v>895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896</v>
      </c>
      <c r="B310" s="29" t="s">
        <v>897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898</v>
      </c>
      <c r="B311" s="29" t="s">
        <v>899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9" t="s">
        <v>900</v>
      </c>
      <c r="B312" s="190"/>
      <c r="C312" s="26">
        <v>0</v>
      </c>
      <c r="D312" s="26">
        <v>0</v>
      </c>
      <c r="E312" s="27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1</v>
      </c>
    </row>
    <row r="313" spans="1:16" x14ac:dyDescent="0.25">
      <c r="A313" s="29" t="s">
        <v>901</v>
      </c>
      <c r="B313" s="29" t="s">
        <v>902</v>
      </c>
      <c r="C313" s="14">
        <v>0</v>
      </c>
      <c r="D313" s="14">
        <v>0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1</v>
      </c>
    </row>
    <row r="314" spans="1:16" ht="33.75" x14ac:dyDescent="0.25">
      <c r="A314" s="29" t="s">
        <v>903</v>
      </c>
      <c r="B314" s="29" t="s">
        <v>904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905</v>
      </c>
      <c r="B315" s="29" t="s">
        <v>906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907</v>
      </c>
      <c r="B316" s="29" t="s">
        <v>908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909</v>
      </c>
      <c r="B317" s="29" t="s">
        <v>910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9" t="s">
        <v>911</v>
      </c>
      <c r="B318" s="190"/>
      <c r="C318" s="26">
        <v>0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912</v>
      </c>
      <c r="B319" s="29" t="s">
        <v>913</v>
      </c>
      <c r="C319" s="14">
        <v>0</v>
      </c>
      <c r="D319" s="14">
        <v>0</v>
      </c>
      <c r="E319" s="30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9" t="s">
        <v>914</v>
      </c>
      <c r="B320" s="190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915</v>
      </c>
      <c r="B321" s="29" t="s">
        <v>916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917</v>
      </c>
      <c r="B322" s="29" t="s">
        <v>918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9" t="s">
        <v>919</v>
      </c>
      <c r="B323" s="190"/>
      <c r="C323" s="26">
        <v>709</v>
      </c>
      <c r="D323" s="26">
        <v>727</v>
      </c>
      <c r="E323" s="27">
        <v>-2.4759284731774401E-2</v>
      </c>
      <c r="F323" s="26">
        <v>19</v>
      </c>
      <c r="G323" s="26">
        <v>7</v>
      </c>
      <c r="H323" s="26">
        <v>38</v>
      </c>
      <c r="I323" s="26">
        <v>46</v>
      </c>
      <c r="J323" s="26">
        <v>7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8">
        <v>33</v>
      </c>
    </row>
    <row r="324" spans="1:16" x14ac:dyDescent="0.25">
      <c r="A324" s="29" t="s">
        <v>920</v>
      </c>
      <c r="B324" s="29" t="s">
        <v>921</v>
      </c>
      <c r="C324" s="14">
        <v>709</v>
      </c>
      <c r="D324" s="14">
        <v>727</v>
      </c>
      <c r="E324" s="30">
        <v>-2.4759284731774401E-2</v>
      </c>
      <c r="F324" s="14">
        <v>19</v>
      </c>
      <c r="G324" s="14">
        <v>7</v>
      </c>
      <c r="H324" s="14">
        <v>38</v>
      </c>
      <c r="I324" s="14">
        <v>46</v>
      </c>
      <c r="J324" s="14">
        <v>7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33</v>
      </c>
    </row>
    <row r="325" spans="1:16" x14ac:dyDescent="0.25">
      <c r="A325" s="189" t="s">
        <v>922</v>
      </c>
      <c r="B325" s="190"/>
      <c r="C325" s="26">
        <v>1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923</v>
      </c>
      <c r="B326" s="29" t="s">
        <v>924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925</v>
      </c>
      <c r="B327" s="29" t="s">
        <v>926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927</v>
      </c>
      <c r="B328" s="29" t="s">
        <v>928</v>
      </c>
      <c r="C328" s="14">
        <v>1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929</v>
      </c>
      <c r="B329" s="29" t="s">
        <v>930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931</v>
      </c>
      <c r="B330" s="29" t="s">
        <v>932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933</v>
      </c>
      <c r="B331" s="29" t="s">
        <v>934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935</v>
      </c>
      <c r="B332" s="29" t="s">
        <v>936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937</v>
      </c>
      <c r="B333" s="29" t="s">
        <v>938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939</v>
      </c>
      <c r="B334" s="29" t="s">
        <v>940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941</v>
      </c>
      <c r="B335" s="29" t="s">
        <v>942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943</v>
      </c>
      <c r="B336" s="29" t="s">
        <v>944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9" t="s">
        <v>945</v>
      </c>
      <c r="B337" s="190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946</v>
      </c>
      <c r="B338" s="29" t="s">
        <v>947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9" t="s">
        <v>948</v>
      </c>
      <c r="B339" s="190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949</v>
      </c>
      <c r="B340" s="29" t="s">
        <v>950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91" t="s">
        <v>951</v>
      </c>
      <c r="B341" s="192"/>
      <c r="C341" s="31">
        <v>6417</v>
      </c>
      <c r="D341" s="31">
        <v>5648</v>
      </c>
      <c r="E341" s="32">
        <v>0.13615439093484399</v>
      </c>
      <c r="F341" s="31">
        <v>1475</v>
      </c>
      <c r="G341" s="31">
        <v>847</v>
      </c>
      <c r="H341" s="31">
        <v>1822</v>
      </c>
      <c r="I341" s="31">
        <v>1291</v>
      </c>
      <c r="J341" s="31">
        <v>51</v>
      </c>
      <c r="K341" s="31">
        <v>21</v>
      </c>
      <c r="L341" s="31">
        <v>0</v>
      </c>
      <c r="M341" s="31">
        <v>2</v>
      </c>
      <c r="N341" s="31">
        <v>1</v>
      </c>
      <c r="O341" s="31">
        <v>0</v>
      </c>
      <c r="P341" s="31">
        <v>2796</v>
      </c>
    </row>
  </sheetData>
  <sheetProtection algorithmName="SHA-512" hashValue="3Y1pV36vUxGUfWIH70dpXwR/HSs1PZp/JCpldmRJ6YbxnK06r2kJsyqFf71BIVA28zFhCeChcXmIEcCDh0vp9w==" saltValue="1RK6zuEh5O/acXEm8za/N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9" t="s">
        <v>954</v>
      </c>
      <c r="B5" s="13" t="s">
        <v>955</v>
      </c>
      <c r="C5" s="23">
        <v>0</v>
      </c>
    </row>
    <row r="6" spans="1:3" x14ac:dyDescent="0.25">
      <c r="A6" s="180"/>
      <c r="B6" s="13" t="s">
        <v>329</v>
      </c>
      <c r="C6" s="23">
        <v>65</v>
      </c>
    </row>
    <row r="7" spans="1:3" x14ac:dyDescent="0.25">
      <c r="A7" s="180"/>
      <c r="B7" s="13" t="s">
        <v>956</v>
      </c>
      <c r="C7" s="23">
        <v>5</v>
      </c>
    </row>
    <row r="8" spans="1:3" x14ac:dyDescent="0.25">
      <c r="A8" s="180"/>
      <c r="B8" s="13" t="s">
        <v>957</v>
      </c>
      <c r="C8" s="23">
        <v>3</v>
      </c>
    </row>
    <row r="9" spans="1:3" x14ac:dyDescent="0.25">
      <c r="A9" s="180"/>
      <c r="B9" s="13" t="s">
        <v>958</v>
      </c>
      <c r="C9" s="23">
        <v>6</v>
      </c>
    </row>
    <row r="10" spans="1:3" x14ac:dyDescent="0.25">
      <c r="A10" s="180"/>
      <c r="B10" s="13" t="s">
        <v>959</v>
      </c>
      <c r="C10" s="23">
        <v>13</v>
      </c>
    </row>
    <row r="11" spans="1:3" x14ac:dyDescent="0.25">
      <c r="A11" s="180"/>
      <c r="B11" s="13" t="s">
        <v>960</v>
      </c>
      <c r="C11" s="23">
        <v>33</v>
      </c>
    </row>
    <row r="12" spans="1:3" x14ac:dyDescent="0.25">
      <c r="A12" s="180"/>
      <c r="B12" s="13" t="s">
        <v>513</v>
      </c>
      <c r="C12" s="23">
        <v>9</v>
      </c>
    </row>
    <row r="13" spans="1:3" x14ac:dyDescent="0.25">
      <c r="A13" s="180"/>
      <c r="B13" s="13" t="s">
        <v>961</v>
      </c>
      <c r="C13" s="23">
        <v>1</v>
      </c>
    </row>
    <row r="14" spans="1:3" x14ac:dyDescent="0.25">
      <c r="A14" s="180"/>
      <c r="B14" s="13" t="s">
        <v>962</v>
      </c>
      <c r="C14" s="23">
        <v>0</v>
      </c>
    </row>
    <row r="15" spans="1:3" x14ac:dyDescent="0.25">
      <c r="A15" s="180"/>
      <c r="B15" s="13" t="s">
        <v>646</v>
      </c>
      <c r="C15" s="23">
        <v>0</v>
      </c>
    </row>
    <row r="16" spans="1:3" x14ac:dyDescent="0.25">
      <c r="A16" s="180"/>
      <c r="B16" s="13" t="s">
        <v>963</v>
      </c>
      <c r="C16" s="23">
        <v>4</v>
      </c>
    </row>
    <row r="17" spans="1:3" x14ac:dyDescent="0.25">
      <c r="A17" s="180"/>
      <c r="B17" s="13" t="s">
        <v>964</v>
      </c>
      <c r="C17" s="23">
        <v>7</v>
      </c>
    </row>
    <row r="18" spans="1:3" x14ac:dyDescent="0.25">
      <c r="A18" s="180"/>
      <c r="B18" s="13" t="s">
        <v>965</v>
      </c>
      <c r="C18" s="23">
        <v>10</v>
      </c>
    </row>
    <row r="19" spans="1:3" x14ac:dyDescent="0.25">
      <c r="A19" s="181"/>
      <c r="B19" s="13" t="s">
        <v>106</v>
      </c>
      <c r="C19" s="23">
        <v>21</v>
      </c>
    </row>
    <row r="20" spans="1:3" x14ac:dyDescent="0.25">
      <c r="A20" s="179" t="s">
        <v>966</v>
      </c>
      <c r="B20" s="13" t="s">
        <v>967</v>
      </c>
      <c r="C20" s="23">
        <v>2</v>
      </c>
    </row>
    <row r="21" spans="1:3" x14ac:dyDescent="0.25">
      <c r="A21" s="181"/>
      <c r="B21" s="13" t="s">
        <v>968</v>
      </c>
      <c r="C21" s="23">
        <v>0</v>
      </c>
    </row>
    <row r="22" spans="1:3" x14ac:dyDescent="0.25">
      <c r="A22" s="179" t="s">
        <v>969</v>
      </c>
      <c r="B22" s="13" t="s">
        <v>970</v>
      </c>
      <c r="C22" s="23">
        <v>0</v>
      </c>
    </row>
    <row r="23" spans="1:3" x14ac:dyDescent="0.25">
      <c r="A23" s="180"/>
      <c r="B23" s="13" t="s">
        <v>971</v>
      </c>
      <c r="C23" s="23">
        <v>9</v>
      </c>
    </row>
    <row r="24" spans="1:3" x14ac:dyDescent="0.25">
      <c r="A24" s="181"/>
      <c r="B24" s="13" t="s">
        <v>972</v>
      </c>
      <c r="C24" s="23">
        <v>0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3">
        <v>113</v>
      </c>
    </row>
    <row r="29" spans="1:3" x14ac:dyDescent="0.25">
      <c r="A29" s="179" t="s">
        <v>975</v>
      </c>
      <c r="B29" s="13" t="s">
        <v>976</v>
      </c>
      <c r="C29" s="23">
        <v>1</v>
      </c>
    </row>
    <row r="30" spans="1:3" x14ac:dyDescent="0.25">
      <c r="A30" s="180"/>
      <c r="B30" s="13" t="s">
        <v>977</v>
      </c>
      <c r="C30" s="23">
        <v>2</v>
      </c>
    </row>
    <row r="31" spans="1:3" x14ac:dyDescent="0.25">
      <c r="A31" s="180"/>
      <c r="B31" s="13" t="s">
        <v>978</v>
      </c>
      <c r="C31" s="23">
        <v>0</v>
      </c>
    </row>
    <row r="32" spans="1:3" x14ac:dyDescent="0.25">
      <c r="A32" s="181"/>
      <c r="B32" s="13" t="s">
        <v>979</v>
      </c>
      <c r="C32" s="23">
        <v>0</v>
      </c>
    </row>
    <row r="33" spans="1:3" x14ac:dyDescent="0.25">
      <c r="A33" s="12" t="s">
        <v>980</v>
      </c>
      <c r="B33" s="17"/>
      <c r="C33" s="23">
        <v>0</v>
      </c>
    </row>
    <row r="34" spans="1:3" x14ac:dyDescent="0.25">
      <c r="A34" s="12" t="s">
        <v>981</v>
      </c>
      <c r="B34" s="17"/>
      <c r="C34" s="23">
        <v>39</v>
      </c>
    </row>
    <row r="35" spans="1:3" x14ac:dyDescent="0.25">
      <c r="A35" s="12" t="s">
        <v>982</v>
      </c>
      <c r="B35" s="17"/>
      <c r="C35" s="23">
        <v>27</v>
      </c>
    </row>
    <row r="36" spans="1:3" x14ac:dyDescent="0.25">
      <c r="A36" s="12" t="s">
        <v>983</v>
      </c>
      <c r="B36" s="17"/>
      <c r="C36" s="23">
        <v>0</v>
      </c>
    </row>
    <row r="37" spans="1:3" x14ac:dyDescent="0.25">
      <c r="A37" s="12" t="s">
        <v>984</v>
      </c>
      <c r="B37" s="17"/>
      <c r="C37" s="23">
        <v>0</v>
      </c>
    </row>
    <row r="38" spans="1:3" x14ac:dyDescent="0.25">
      <c r="A38" s="12" t="s">
        <v>985</v>
      </c>
      <c r="B38" s="17"/>
      <c r="C38" s="23">
        <v>1</v>
      </c>
    </row>
    <row r="39" spans="1:3" x14ac:dyDescent="0.25">
      <c r="A39" s="12" t="s">
        <v>972</v>
      </c>
      <c r="B39" s="17"/>
      <c r="C39" s="23">
        <v>75</v>
      </c>
    </row>
    <row r="40" spans="1:3" x14ac:dyDescent="0.25">
      <c r="A40" s="179" t="s">
        <v>986</v>
      </c>
      <c r="B40" s="13" t="s">
        <v>987</v>
      </c>
      <c r="C40" s="23">
        <v>16</v>
      </c>
    </row>
    <row r="41" spans="1:3" x14ac:dyDescent="0.25">
      <c r="A41" s="180"/>
      <c r="B41" s="13" t="s">
        <v>988</v>
      </c>
      <c r="C41" s="23">
        <v>0</v>
      </c>
    </row>
    <row r="42" spans="1:3" x14ac:dyDescent="0.25">
      <c r="A42" s="180"/>
      <c r="B42" s="13" t="s">
        <v>989</v>
      </c>
      <c r="C42" s="23">
        <v>1</v>
      </c>
    </row>
    <row r="43" spans="1:3" x14ac:dyDescent="0.25">
      <c r="A43" s="180"/>
      <c r="B43" s="13" t="s">
        <v>990</v>
      </c>
      <c r="C43" s="23">
        <v>0</v>
      </c>
    </row>
    <row r="44" spans="1:3" x14ac:dyDescent="0.25">
      <c r="A44" s="181"/>
      <c r="B44" s="13" t="s">
        <v>991</v>
      </c>
      <c r="C44" s="23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3">
        <v>4</v>
      </c>
    </row>
    <row r="49" spans="1:3" x14ac:dyDescent="0.25">
      <c r="A49" s="179" t="s">
        <v>76</v>
      </c>
      <c r="B49" s="13" t="s">
        <v>993</v>
      </c>
      <c r="C49" s="23">
        <v>14</v>
      </c>
    </row>
    <row r="50" spans="1:3" x14ac:dyDescent="0.25">
      <c r="A50" s="181"/>
      <c r="B50" s="13" t="s">
        <v>994</v>
      </c>
      <c r="C50" s="23">
        <v>83</v>
      </c>
    </row>
    <row r="51" spans="1:3" x14ac:dyDescent="0.25">
      <c r="A51" s="179" t="s">
        <v>995</v>
      </c>
      <c r="B51" s="13" t="s">
        <v>996</v>
      </c>
      <c r="C51" s="23">
        <v>2</v>
      </c>
    </row>
    <row r="52" spans="1:3" x14ac:dyDescent="0.25">
      <c r="A52" s="181"/>
      <c r="B52" s="13" t="s">
        <v>997</v>
      </c>
      <c r="C52" s="23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9" t="s">
        <v>240</v>
      </c>
      <c r="B56" s="13" t="s">
        <v>15</v>
      </c>
      <c r="C56" s="23">
        <v>404</v>
      </c>
    </row>
    <row r="57" spans="1:3" x14ac:dyDescent="0.25">
      <c r="A57" s="180"/>
      <c r="B57" s="13" t="s">
        <v>999</v>
      </c>
      <c r="C57" s="23">
        <v>40</v>
      </c>
    </row>
    <row r="58" spans="1:3" x14ac:dyDescent="0.25">
      <c r="A58" s="180"/>
      <c r="B58" s="13" t="s">
        <v>1000</v>
      </c>
      <c r="C58" s="23">
        <v>76</v>
      </c>
    </row>
    <row r="59" spans="1:3" x14ac:dyDescent="0.25">
      <c r="A59" s="180"/>
      <c r="B59" s="13" t="s">
        <v>1001</v>
      </c>
      <c r="C59" s="23">
        <v>216</v>
      </c>
    </row>
    <row r="60" spans="1:3" x14ac:dyDescent="0.25">
      <c r="A60" s="181"/>
      <c r="B60" s="13" t="s">
        <v>1002</v>
      </c>
      <c r="C60" s="23">
        <v>29</v>
      </c>
    </row>
    <row r="61" spans="1:3" x14ac:dyDescent="0.25">
      <c r="A61" s="179" t="s">
        <v>1003</v>
      </c>
      <c r="B61" s="13" t="s">
        <v>1004</v>
      </c>
      <c r="C61" s="23">
        <v>172</v>
      </c>
    </row>
    <row r="62" spans="1:3" x14ac:dyDescent="0.25">
      <c r="A62" s="180"/>
      <c r="B62" s="13" t="s">
        <v>1005</v>
      </c>
      <c r="C62" s="23">
        <v>10</v>
      </c>
    </row>
    <row r="63" spans="1:3" x14ac:dyDescent="0.25">
      <c r="A63" s="180"/>
      <c r="B63" s="13" t="s">
        <v>1006</v>
      </c>
      <c r="C63" s="23">
        <v>0</v>
      </c>
    </row>
    <row r="64" spans="1:3" x14ac:dyDescent="0.25">
      <c r="A64" s="180"/>
      <c r="B64" s="13" t="s">
        <v>1007</v>
      </c>
      <c r="C64" s="23">
        <v>111</v>
      </c>
    </row>
    <row r="65" spans="1:3" x14ac:dyDescent="0.25">
      <c r="A65" s="181"/>
      <c r="B65" s="13" t="s">
        <v>1002</v>
      </c>
      <c r="C65" s="23">
        <v>95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3">
        <v>68</v>
      </c>
    </row>
    <row r="70" spans="1:3" ht="22.5" x14ac:dyDescent="0.25">
      <c r="A70" s="12" t="s">
        <v>1010</v>
      </c>
      <c r="B70" s="17"/>
      <c r="C70" s="23">
        <v>53</v>
      </c>
    </row>
    <row r="71" spans="1:3" ht="22.5" x14ac:dyDescent="0.25">
      <c r="A71" s="12" t="s">
        <v>1011</v>
      </c>
      <c r="B71" s="17"/>
      <c r="C71" s="23">
        <v>62</v>
      </c>
    </row>
    <row r="72" spans="1:3" x14ac:dyDescent="0.25">
      <c r="A72" s="179" t="s">
        <v>1012</v>
      </c>
      <c r="B72" s="13" t="s">
        <v>1013</v>
      </c>
      <c r="C72" s="23">
        <v>0</v>
      </c>
    </row>
    <row r="73" spans="1:3" x14ac:dyDescent="0.25">
      <c r="A73" s="181"/>
      <c r="B73" s="13" t="s">
        <v>1014</v>
      </c>
      <c r="C73" s="23">
        <v>12</v>
      </c>
    </row>
    <row r="74" spans="1:3" x14ac:dyDescent="0.25">
      <c r="A74" s="12" t="s">
        <v>1015</v>
      </c>
      <c r="B74" s="17"/>
      <c r="C74" s="23">
        <v>0</v>
      </c>
    </row>
    <row r="75" spans="1:3" x14ac:dyDescent="0.25">
      <c r="A75" s="12" t="s">
        <v>1016</v>
      </c>
      <c r="B75" s="17"/>
      <c r="C75" s="23">
        <v>0</v>
      </c>
    </row>
    <row r="76" spans="1:3" ht="22.5" x14ac:dyDescent="0.25">
      <c r="A76" s="12" t="s">
        <v>1017</v>
      </c>
      <c r="B76" s="17"/>
      <c r="C76" s="23">
        <v>0</v>
      </c>
    </row>
    <row r="77" spans="1:3" x14ac:dyDescent="0.25">
      <c r="A77" s="12" t="s">
        <v>1018</v>
      </c>
      <c r="B77" s="17"/>
      <c r="C77" s="23">
        <v>4</v>
      </c>
    </row>
    <row r="78" spans="1:3" x14ac:dyDescent="0.25">
      <c r="A78" s="12" t="s">
        <v>1019</v>
      </c>
      <c r="B78" s="17"/>
      <c r="C78" s="23">
        <v>0</v>
      </c>
    </row>
    <row r="79" spans="1:3" x14ac:dyDescent="0.25">
      <c r="A79" s="12" t="s">
        <v>1020</v>
      </c>
      <c r="B79" s="17"/>
      <c r="C79" s="23">
        <v>1</v>
      </c>
    </row>
  </sheetData>
  <sheetProtection algorithmName="SHA-512" hashValue="1Rd9OLAoXYubh80NJ16L1Vpk5rc16y99ROycw+qRxceA1gepg7nXVsYXf59rcxfIE1qrwF2AW+Y6ewyHAAiYQA==" saltValue="8aYfrp73x/guI7TdA7KZr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1021</v>
      </c>
    </row>
    <row r="3" spans="1:3" x14ac:dyDescent="0.25">
      <c r="A3" s="34" t="s">
        <v>1022</v>
      </c>
    </row>
    <row r="4" spans="1:3" x14ac:dyDescent="0.25">
      <c r="A4" s="35" t="s">
        <v>9</v>
      </c>
      <c r="B4" s="35" t="s">
        <v>10</v>
      </c>
      <c r="C4" s="36" t="s">
        <v>2</v>
      </c>
    </row>
    <row r="5" spans="1:3" x14ac:dyDescent="0.25">
      <c r="A5" s="195" t="s">
        <v>1023</v>
      </c>
      <c r="B5" s="38" t="s">
        <v>1024</v>
      </c>
      <c r="C5" s="39">
        <v>45</v>
      </c>
    </row>
    <row r="6" spans="1:3" x14ac:dyDescent="0.25">
      <c r="A6" s="196"/>
      <c r="B6" s="38" t="s">
        <v>299</v>
      </c>
      <c r="C6" s="39">
        <v>251</v>
      </c>
    </row>
    <row r="7" spans="1:3" x14ac:dyDescent="0.25">
      <c r="A7" s="196"/>
      <c r="B7" s="38" t="s">
        <v>1025</v>
      </c>
      <c r="C7" s="39">
        <v>36</v>
      </c>
    </row>
    <row r="8" spans="1:3" x14ac:dyDescent="0.25">
      <c r="A8" s="196"/>
      <c r="B8" s="38" t="s">
        <v>1026</v>
      </c>
      <c r="C8" s="39">
        <v>5</v>
      </c>
    </row>
    <row r="9" spans="1:3" x14ac:dyDescent="0.25">
      <c r="A9" s="196"/>
      <c r="B9" s="38" t="s">
        <v>1027</v>
      </c>
      <c r="C9" s="39">
        <v>2</v>
      </c>
    </row>
    <row r="10" spans="1:3" x14ac:dyDescent="0.25">
      <c r="A10" s="196"/>
      <c r="B10" s="38" t="s">
        <v>1028</v>
      </c>
      <c r="C10" s="39">
        <v>0</v>
      </c>
    </row>
    <row r="11" spans="1:3" x14ac:dyDescent="0.25">
      <c r="A11" s="197"/>
      <c r="B11" s="38" t="s">
        <v>1029</v>
      </c>
      <c r="C11" s="39">
        <v>0</v>
      </c>
    </row>
    <row r="12" spans="1:3" x14ac:dyDescent="0.25">
      <c r="A12" s="195" t="s">
        <v>1030</v>
      </c>
      <c r="B12" s="38" t="s">
        <v>60</v>
      </c>
      <c r="C12" s="39">
        <v>99</v>
      </c>
    </row>
    <row r="13" spans="1:3" x14ac:dyDescent="0.25">
      <c r="A13" s="196"/>
      <c r="B13" s="38" t="s">
        <v>1031</v>
      </c>
      <c r="C13" s="39">
        <v>47</v>
      </c>
    </row>
    <row r="14" spans="1:3" x14ac:dyDescent="0.25">
      <c r="A14" s="196"/>
      <c r="B14" s="38" t="s">
        <v>1032</v>
      </c>
      <c r="C14" s="39">
        <v>35</v>
      </c>
    </row>
    <row r="15" spans="1:3" x14ac:dyDescent="0.25">
      <c r="A15" s="197"/>
      <c r="B15" s="38" t="s">
        <v>1033</v>
      </c>
      <c r="C15" s="39">
        <v>21</v>
      </c>
    </row>
    <row r="16" spans="1:3" x14ac:dyDescent="0.25">
      <c r="A16" s="16"/>
    </row>
    <row r="17" spans="1:3" x14ac:dyDescent="0.25">
      <c r="A17" s="34" t="s">
        <v>1034</v>
      </c>
    </row>
    <row r="18" spans="1:3" x14ac:dyDescent="0.25">
      <c r="A18" s="35" t="s">
        <v>9</v>
      </c>
      <c r="B18" s="35" t="s">
        <v>10</v>
      </c>
      <c r="C18" s="36" t="s">
        <v>2</v>
      </c>
    </row>
    <row r="19" spans="1:3" x14ac:dyDescent="0.25">
      <c r="A19" s="37" t="s">
        <v>1035</v>
      </c>
      <c r="B19" s="40"/>
      <c r="C19" s="39">
        <v>16</v>
      </c>
    </row>
    <row r="20" spans="1:3" x14ac:dyDescent="0.25">
      <c r="A20" s="37" t="s">
        <v>1036</v>
      </c>
      <c r="B20" s="40"/>
      <c r="C20" s="39">
        <v>23</v>
      </c>
    </row>
    <row r="21" spans="1:3" x14ac:dyDescent="0.25">
      <c r="A21" s="37" t="s">
        <v>1037</v>
      </c>
      <c r="B21" s="40"/>
      <c r="C21" s="39">
        <v>47</v>
      </c>
    </row>
    <row r="22" spans="1:3" x14ac:dyDescent="0.25">
      <c r="A22" s="37" t="s">
        <v>1038</v>
      </c>
      <c r="B22" s="40"/>
      <c r="C22" s="39">
        <v>44</v>
      </c>
    </row>
    <row r="23" spans="1:3" x14ac:dyDescent="0.25">
      <c r="A23" s="37" t="s">
        <v>1039</v>
      </c>
      <c r="B23" s="40"/>
      <c r="C23" s="39">
        <v>107</v>
      </c>
    </row>
    <row r="24" spans="1:3" x14ac:dyDescent="0.25">
      <c r="A24" s="37" t="s">
        <v>1040</v>
      </c>
      <c r="B24" s="40"/>
      <c r="C24" s="39">
        <v>65</v>
      </c>
    </row>
    <row r="25" spans="1:3" x14ac:dyDescent="0.25">
      <c r="A25" s="37" t="s">
        <v>1041</v>
      </c>
      <c r="B25" s="40"/>
      <c r="C25" s="39">
        <v>3</v>
      </c>
    </row>
    <row r="26" spans="1:3" x14ac:dyDescent="0.25">
      <c r="A26" s="37" t="s">
        <v>1042</v>
      </c>
      <c r="B26" s="40"/>
      <c r="C26" s="39">
        <v>4</v>
      </c>
    </row>
    <row r="27" spans="1:3" x14ac:dyDescent="0.25">
      <c r="A27" s="37" t="s">
        <v>1043</v>
      </c>
      <c r="B27" s="40"/>
      <c r="C27" s="39">
        <v>54</v>
      </c>
    </row>
    <row r="28" spans="1:3" x14ac:dyDescent="0.25">
      <c r="A28" s="37" t="s">
        <v>1044</v>
      </c>
      <c r="B28" s="40"/>
      <c r="C28" s="39">
        <v>56</v>
      </c>
    </row>
    <row r="29" spans="1:3" x14ac:dyDescent="0.25">
      <c r="A29" s="16"/>
    </row>
    <row r="30" spans="1:3" x14ac:dyDescent="0.25">
      <c r="A30" s="34" t="s">
        <v>1045</v>
      </c>
    </row>
    <row r="31" spans="1:3" x14ac:dyDescent="0.25">
      <c r="A31" s="35" t="s">
        <v>9</v>
      </c>
      <c r="B31" s="35" t="s">
        <v>10</v>
      </c>
      <c r="C31" s="36" t="s">
        <v>2</v>
      </c>
    </row>
    <row r="32" spans="1:3" x14ac:dyDescent="0.25">
      <c r="A32" s="37" t="s">
        <v>1046</v>
      </c>
      <c r="B32" s="40"/>
      <c r="C32" s="39">
        <v>1</v>
      </c>
    </row>
    <row r="33" spans="1:6" x14ac:dyDescent="0.25">
      <c r="A33" s="37" t="s">
        <v>1047</v>
      </c>
      <c r="B33" s="40"/>
      <c r="C33" s="39">
        <v>12</v>
      </c>
    </row>
    <row r="34" spans="1:6" x14ac:dyDescent="0.25">
      <c r="A34" s="37" t="s">
        <v>1048</v>
      </c>
      <c r="B34" s="40"/>
      <c r="C34" s="39">
        <v>36</v>
      </c>
    </row>
    <row r="35" spans="1:6" x14ac:dyDescent="0.25">
      <c r="A35" s="37" t="s">
        <v>1049</v>
      </c>
      <c r="B35" s="40"/>
      <c r="C35" s="39">
        <v>50</v>
      </c>
    </row>
    <row r="36" spans="1:6" x14ac:dyDescent="0.25">
      <c r="A36" s="37" t="s">
        <v>1050</v>
      </c>
      <c r="B36" s="40"/>
      <c r="C36" s="39">
        <v>2</v>
      </c>
    </row>
    <row r="37" spans="1:6" x14ac:dyDescent="0.25">
      <c r="A37" s="37" t="s">
        <v>1051</v>
      </c>
      <c r="B37" s="40"/>
      <c r="C37" s="39">
        <v>31</v>
      </c>
    </row>
    <row r="38" spans="1:6" x14ac:dyDescent="0.25">
      <c r="A38" s="37" t="s">
        <v>1052</v>
      </c>
      <c r="B38" s="40"/>
      <c r="C38" s="39">
        <v>36</v>
      </c>
    </row>
    <row r="39" spans="1:6" x14ac:dyDescent="0.25">
      <c r="A39" s="37" t="s">
        <v>1053</v>
      </c>
      <c r="B39" s="40"/>
      <c r="C39" s="39">
        <v>5</v>
      </c>
    </row>
    <row r="40" spans="1:6" x14ac:dyDescent="0.25">
      <c r="A40" s="16"/>
    </row>
    <row r="41" spans="1:6" x14ac:dyDescent="0.25">
      <c r="A41" s="34" t="s">
        <v>1054</v>
      </c>
    </row>
    <row r="42" spans="1:6" x14ac:dyDescent="0.25">
      <c r="A42" s="35" t="s">
        <v>9</v>
      </c>
      <c r="B42" s="35" t="s">
        <v>10</v>
      </c>
      <c r="C42" s="36" t="s">
        <v>2</v>
      </c>
    </row>
    <row r="43" spans="1:6" x14ac:dyDescent="0.25">
      <c r="A43" s="37" t="s">
        <v>99</v>
      </c>
      <c r="B43" s="40"/>
      <c r="C43" s="39">
        <v>1</v>
      </c>
    </row>
    <row r="44" spans="1:6" x14ac:dyDescent="0.25">
      <c r="A44" s="37" t="s">
        <v>109</v>
      </c>
      <c r="B44" s="40"/>
      <c r="C44" s="39">
        <v>0</v>
      </c>
    </row>
    <row r="45" spans="1:6" x14ac:dyDescent="0.25">
      <c r="A45" s="37" t="s">
        <v>1055</v>
      </c>
      <c r="B45" s="40"/>
      <c r="C45" s="39">
        <v>0</v>
      </c>
    </row>
    <row r="46" spans="1:6" x14ac:dyDescent="0.25">
      <c r="A46" s="34" t="s">
        <v>1056</v>
      </c>
    </row>
    <row r="47" spans="1:6" ht="45" x14ac:dyDescent="0.25">
      <c r="A47" s="35" t="s">
        <v>9</v>
      </c>
      <c r="B47" s="35" t="s">
        <v>10</v>
      </c>
      <c r="C47" s="41" t="s">
        <v>99</v>
      </c>
      <c r="D47" s="41" t="s">
        <v>1057</v>
      </c>
      <c r="E47" s="41" t="s">
        <v>1032</v>
      </c>
      <c r="F47" s="41" t="s">
        <v>1031</v>
      </c>
    </row>
    <row r="48" spans="1:6" x14ac:dyDescent="0.25">
      <c r="A48" s="198" t="s">
        <v>954</v>
      </c>
      <c r="B48" s="43" t="s">
        <v>1058</v>
      </c>
      <c r="C48" s="44">
        <v>0</v>
      </c>
      <c r="D48" s="44">
        <v>0</v>
      </c>
      <c r="E48" s="44">
        <v>0</v>
      </c>
      <c r="F48" s="39">
        <v>0</v>
      </c>
    </row>
    <row r="49" spans="1:6" x14ac:dyDescent="0.25">
      <c r="A49" s="199"/>
      <c r="B49" s="43" t="s">
        <v>1059</v>
      </c>
      <c r="C49" s="44">
        <v>0</v>
      </c>
      <c r="D49" s="44">
        <v>0</v>
      </c>
      <c r="E49" s="44">
        <v>0</v>
      </c>
      <c r="F49" s="39">
        <v>0</v>
      </c>
    </row>
    <row r="50" spans="1:6" x14ac:dyDescent="0.25">
      <c r="A50" s="199"/>
      <c r="B50" s="43" t="s">
        <v>1060</v>
      </c>
      <c r="C50" s="44">
        <v>1</v>
      </c>
      <c r="D50" s="44">
        <v>0</v>
      </c>
      <c r="E50" s="44">
        <v>0</v>
      </c>
      <c r="F50" s="39">
        <v>0</v>
      </c>
    </row>
    <row r="51" spans="1:6" x14ac:dyDescent="0.25">
      <c r="A51" s="199"/>
      <c r="B51" s="43" t="s">
        <v>1061</v>
      </c>
      <c r="C51" s="44">
        <v>0</v>
      </c>
      <c r="D51" s="44">
        <v>0</v>
      </c>
      <c r="E51" s="44">
        <v>0</v>
      </c>
      <c r="F51" s="39">
        <v>0</v>
      </c>
    </row>
    <row r="52" spans="1:6" x14ac:dyDescent="0.25">
      <c r="A52" s="199"/>
      <c r="B52" s="43" t="s">
        <v>329</v>
      </c>
      <c r="C52" s="44">
        <v>117</v>
      </c>
      <c r="D52" s="44">
        <v>5</v>
      </c>
      <c r="E52" s="44">
        <v>6</v>
      </c>
      <c r="F52" s="39">
        <v>11</v>
      </c>
    </row>
    <row r="53" spans="1:6" x14ac:dyDescent="0.25">
      <c r="A53" s="199"/>
      <c r="B53" s="43" t="s">
        <v>1062</v>
      </c>
      <c r="C53" s="44">
        <v>212</v>
      </c>
      <c r="D53" s="44">
        <v>53</v>
      </c>
      <c r="E53" s="44">
        <v>3</v>
      </c>
      <c r="F53" s="39">
        <v>19</v>
      </c>
    </row>
    <row r="54" spans="1:6" x14ac:dyDescent="0.25">
      <c r="A54" s="199"/>
      <c r="B54" s="43" t="s">
        <v>1063</v>
      </c>
      <c r="C54" s="44">
        <v>5</v>
      </c>
      <c r="D54" s="44">
        <v>1</v>
      </c>
      <c r="E54" s="44">
        <v>1</v>
      </c>
      <c r="F54" s="39">
        <v>6</v>
      </c>
    </row>
    <row r="55" spans="1:6" x14ac:dyDescent="0.25">
      <c r="A55" s="199"/>
      <c r="B55" s="43" t="s">
        <v>1064</v>
      </c>
      <c r="C55" s="44">
        <v>0</v>
      </c>
      <c r="D55" s="44">
        <v>0</v>
      </c>
      <c r="E55" s="44">
        <v>0</v>
      </c>
      <c r="F55" s="39">
        <v>0</v>
      </c>
    </row>
    <row r="56" spans="1:6" x14ac:dyDescent="0.25">
      <c r="A56" s="199"/>
      <c r="B56" s="43" t="s">
        <v>1065</v>
      </c>
      <c r="C56" s="44">
        <v>0</v>
      </c>
      <c r="D56" s="44">
        <v>0</v>
      </c>
      <c r="E56" s="44">
        <v>0</v>
      </c>
      <c r="F56" s="39">
        <v>0</v>
      </c>
    </row>
    <row r="57" spans="1:6" x14ac:dyDescent="0.25">
      <c r="A57" s="199"/>
      <c r="B57" s="43" t="s">
        <v>1066</v>
      </c>
      <c r="C57" s="44">
        <v>33</v>
      </c>
      <c r="D57" s="44">
        <v>5</v>
      </c>
      <c r="E57" s="44">
        <v>12</v>
      </c>
      <c r="F57" s="39">
        <v>15</v>
      </c>
    </row>
    <row r="58" spans="1:6" x14ac:dyDescent="0.25">
      <c r="A58" s="199"/>
      <c r="B58" s="43" t="s">
        <v>1067</v>
      </c>
      <c r="C58" s="44">
        <v>30</v>
      </c>
      <c r="D58" s="44">
        <v>1</v>
      </c>
      <c r="E58" s="44">
        <v>7</v>
      </c>
      <c r="F58" s="39">
        <v>4</v>
      </c>
    </row>
    <row r="59" spans="1:6" x14ac:dyDescent="0.25">
      <c r="A59" s="199"/>
      <c r="B59" s="43" t="s">
        <v>1068</v>
      </c>
      <c r="C59" s="44">
        <v>0</v>
      </c>
      <c r="D59" s="44">
        <v>0</v>
      </c>
      <c r="E59" s="44">
        <v>0</v>
      </c>
      <c r="F59" s="39">
        <v>0</v>
      </c>
    </row>
    <row r="60" spans="1:6" x14ac:dyDescent="0.25">
      <c r="A60" s="199"/>
      <c r="B60" s="43" t="s">
        <v>400</v>
      </c>
      <c r="C60" s="44">
        <v>1</v>
      </c>
      <c r="D60" s="44">
        <v>0</v>
      </c>
      <c r="E60" s="44">
        <v>0</v>
      </c>
      <c r="F60" s="39">
        <v>0</v>
      </c>
    </row>
    <row r="61" spans="1:6" x14ac:dyDescent="0.25">
      <c r="A61" s="199"/>
      <c r="B61" s="43" t="s">
        <v>1069</v>
      </c>
      <c r="C61" s="44">
        <v>7</v>
      </c>
      <c r="D61" s="44">
        <v>1</v>
      </c>
      <c r="E61" s="44">
        <v>0</v>
      </c>
      <c r="F61" s="39">
        <v>1</v>
      </c>
    </row>
    <row r="62" spans="1:6" x14ac:dyDescent="0.25">
      <c r="A62" s="199"/>
      <c r="B62" s="43" t="s">
        <v>1070</v>
      </c>
      <c r="C62" s="44">
        <v>1</v>
      </c>
      <c r="D62" s="44">
        <v>2</v>
      </c>
      <c r="E62" s="44">
        <v>0</v>
      </c>
      <c r="F62" s="39">
        <v>0</v>
      </c>
    </row>
    <row r="63" spans="1:6" x14ac:dyDescent="0.25">
      <c r="A63" s="199"/>
      <c r="B63" s="43" t="s">
        <v>1071</v>
      </c>
      <c r="C63" s="44">
        <v>1</v>
      </c>
      <c r="D63" s="44">
        <v>0</v>
      </c>
      <c r="E63" s="44">
        <v>0</v>
      </c>
      <c r="F63" s="39">
        <v>0</v>
      </c>
    </row>
    <row r="64" spans="1:6" x14ac:dyDescent="0.25">
      <c r="A64" s="199"/>
      <c r="B64" s="43" t="s">
        <v>1072</v>
      </c>
      <c r="C64" s="44">
        <v>18</v>
      </c>
      <c r="D64" s="44">
        <v>9</v>
      </c>
      <c r="E64" s="44">
        <v>0</v>
      </c>
      <c r="F64" s="39">
        <v>9</v>
      </c>
    </row>
    <row r="65" spans="1:6" x14ac:dyDescent="0.25">
      <c r="A65" s="199"/>
      <c r="B65" s="43" t="s">
        <v>1073</v>
      </c>
      <c r="C65" s="44">
        <v>0</v>
      </c>
      <c r="D65" s="44">
        <v>0</v>
      </c>
      <c r="E65" s="44">
        <v>0</v>
      </c>
      <c r="F65" s="39">
        <v>0</v>
      </c>
    </row>
    <row r="66" spans="1:6" x14ac:dyDescent="0.25">
      <c r="A66" s="200"/>
      <c r="B66" s="43" t="s">
        <v>1074</v>
      </c>
      <c r="C66" s="44">
        <v>0</v>
      </c>
      <c r="D66" s="44">
        <v>0</v>
      </c>
      <c r="E66" s="44">
        <v>0</v>
      </c>
      <c r="F66" s="39">
        <v>0</v>
      </c>
    </row>
    <row r="67" spans="1:6" x14ac:dyDescent="0.25">
      <c r="A67" s="193" t="s">
        <v>1075</v>
      </c>
      <c r="B67" s="194"/>
      <c r="C67" s="45">
        <v>426</v>
      </c>
      <c r="D67" s="45">
        <v>77</v>
      </c>
      <c r="E67" s="45">
        <v>29</v>
      </c>
      <c r="F67" s="45">
        <v>65</v>
      </c>
    </row>
    <row r="68" spans="1:6" x14ac:dyDescent="0.25">
      <c r="A68" s="198" t="s">
        <v>969</v>
      </c>
      <c r="B68" s="43" t="s">
        <v>1076</v>
      </c>
      <c r="C68" s="19"/>
      <c r="D68" s="19"/>
      <c r="E68" s="19"/>
      <c r="F68" s="46"/>
    </row>
    <row r="69" spans="1:6" x14ac:dyDescent="0.25">
      <c r="A69" s="199"/>
      <c r="B69" s="43" t="s">
        <v>1077</v>
      </c>
      <c r="C69" s="19"/>
      <c r="D69" s="19"/>
      <c r="E69" s="19"/>
      <c r="F69" s="46"/>
    </row>
    <row r="70" spans="1:6" x14ac:dyDescent="0.25">
      <c r="A70" s="200"/>
      <c r="B70" s="43" t="s">
        <v>106</v>
      </c>
      <c r="C70" s="19"/>
      <c r="D70" s="19"/>
      <c r="E70" s="19"/>
      <c r="F70" s="46"/>
    </row>
    <row r="71" spans="1:6" x14ac:dyDescent="0.25">
      <c r="A71" s="193" t="s">
        <v>1078</v>
      </c>
      <c r="B71" s="194"/>
      <c r="C71" s="47"/>
      <c r="D71" s="47"/>
      <c r="E71" s="47"/>
      <c r="F71" s="47"/>
    </row>
  </sheetData>
  <sheetProtection algorithmName="SHA-512" hashValue="VP+8Psh+/VKXnIeJJrZO6p98oOht/sC/hvXigPV3RcGTRFu9Xhf0M8NYLEdYOUNZfvV1t4c1vYejuuULS27ozQ==" saltValue="oafJ+kDr65QwHTLUUVfgR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8" t="s">
        <v>10</v>
      </c>
      <c r="C4" s="11" t="s">
        <v>2</v>
      </c>
    </row>
    <row r="5" spans="1:3" x14ac:dyDescent="0.25">
      <c r="A5" s="186" t="s">
        <v>1081</v>
      </c>
      <c r="B5" s="13" t="s">
        <v>1082</v>
      </c>
      <c r="C5" s="23">
        <v>271</v>
      </c>
    </row>
    <row r="6" spans="1:3" x14ac:dyDescent="0.25">
      <c r="A6" s="187"/>
      <c r="B6" s="13" t="s">
        <v>1024</v>
      </c>
      <c r="C6" s="23">
        <v>21</v>
      </c>
    </row>
    <row r="7" spans="1:3" x14ac:dyDescent="0.25">
      <c r="A7" s="187"/>
      <c r="B7" s="13" t="s">
        <v>1083</v>
      </c>
      <c r="C7" s="23">
        <v>814</v>
      </c>
    </row>
    <row r="8" spans="1:3" x14ac:dyDescent="0.25">
      <c r="A8" s="187"/>
      <c r="B8" s="13" t="s">
        <v>1084</v>
      </c>
      <c r="C8" s="23">
        <v>330</v>
      </c>
    </row>
    <row r="9" spans="1:3" x14ac:dyDescent="0.25">
      <c r="A9" s="187"/>
      <c r="B9" s="13" t="s">
        <v>1026</v>
      </c>
      <c r="C9" s="23">
        <v>4</v>
      </c>
    </row>
    <row r="10" spans="1:3" x14ac:dyDescent="0.25">
      <c r="A10" s="187"/>
      <c r="B10" s="13" t="s">
        <v>1027</v>
      </c>
      <c r="C10" s="23">
        <v>5</v>
      </c>
    </row>
    <row r="11" spans="1:3" x14ac:dyDescent="0.25">
      <c r="A11" s="187"/>
      <c r="B11" s="13" t="s">
        <v>1085</v>
      </c>
      <c r="C11" s="23">
        <v>0</v>
      </c>
    </row>
    <row r="12" spans="1:3" x14ac:dyDescent="0.25">
      <c r="A12" s="188"/>
      <c r="B12" s="13" t="s">
        <v>1086</v>
      </c>
      <c r="C12" s="23">
        <v>0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8" t="s">
        <v>10</v>
      </c>
      <c r="C15" s="11" t="s">
        <v>2</v>
      </c>
    </row>
    <row r="16" spans="1:3" x14ac:dyDescent="0.25">
      <c r="A16" s="22" t="s">
        <v>1088</v>
      </c>
      <c r="B16" s="17"/>
      <c r="C16" s="23">
        <v>870</v>
      </c>
    </row>
    <row r="17" spans="1:3" x14ac:dyDescent="0.25">
      <c r="A17" s="22" t="s">
        <v>1089</v>
      </c>
      <c r="B17" s="17"/>
      <c r="C17" s="23">
        <v>54</v>
      </c>
    </row>
    <row r="18" spans="1:3" x14ac:dyDescent="0.25">
      <c r="A18" s="22" t="s">
        <v>1090</v>
      </c>
      <c r="B18" s="17"/>
      <c r="C18" s="23">
        <v>234</v>
      </c>
    </row>
    <row r="19" spans="1:3" x14ac:dyDescent="0.25">
      <c r="A19" s="22" t="s">
        <v>1091</v>
      </c>
      <c r="B19" s="17"/>
      <c r="C19" s="23">
        <v>28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8" t="s">
        <v>10</v>
      </c>
      <c r="C22" s="11" t="s">
        <v>2</v>
      </c>
    </row>
    <row r="23" spans="1:3" x14ac:dyDescent="0.25">
      <c r="A23" s="22" t="s">
        <v>1093</v>
      </c>
      <c r="B23" s="17"/>
      <c r="C23" s="23">
        <v>0</v>
      </c>
    </row>
    <row r="24" spans="1:3" x14ac:dyDescent="0.25">
      <c r="A24" s="22" t="s">
        <v>1094</v>
      </c>
      <c r="B24" s="17"/>
      <c r="C24" s="23">
        <v>0</v>
      </c>
    </row>
    <row r="25" spans="1:3" x14ac:dyDescent="0.25">
      <c r="A25" s="22" t="s">
        <v>1095</v>
      </c>
      <c r="B25" s="17"/>
      <c r="C25" s="46"/>
    </row>
    <row r="26" spans="1:3" x14ac:dyDescent="0.25">
      <c r="A26" s="22" t="s">
        <v>1096</v>
      </c>
      <c r="B26" s="17"/>
      <c r="C26" s="46"/>
    </row>
    <row r="27" spans="1:3" x14ac:dyDescent="0.25">
      <c r="A27" s="22" t="s">
        <v>1097</v>
      </c>
      <c r="B27" s="17"/>
      <c r="C27" s="46"/>
    </row>
    <row r="28" spans="1:3" x14ac:dyDescent="0.25">
      <c r="A28" s="22" t="s">
        <v>1098</v>
      </c>
      <c r="B28" s="17"/>
      <c r="C28" s="46"/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8" t="s">
        <v>10</v>
      </c>
      <c r="C31" s="11" t="s">
        <v>2</v>
      </c>
    </row>
    <row r="32" spans="1:3" x14ac:dyDescent="0.25">
      <c r="A32" s="22" t="s">
        <v>1100</v>
      </c>
      <c r="B32" s="17"/>
      <c r="C32" s="23">
        <v>0</v>
      </c>
    </row>
    <row r="33" spans="1:3" x14ac:dyDescent="0.25">
      <c r="A33" s="22" t="s">
        <v>1101</v>
      </c>
      <c r="B33" s="17"/>
      <c r="C33" s="23">
        <v>1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8" t="s">
        <v>10</v>
      </c>
      <c r="C36" s="11" t="s">
        <v>2</v>
      </c>
    </row>
    <row r="37" spans="1:3" x14ac:dyDescent="0.25">
      <c r="A37" s="22" t="s">
        <v>1102</v>
      </c>
      <c r="B37" s="17"/>
      <c r="C37" s="23">
        <v>1</v>
      </c>
    </row>
    <row r="38" spans="1:3" x14ac:dyDescent="0.25">
      <c r="A38" s="22" t="s">
        <v>1103</v>
      </c>
      <c r="B38" s="17"/>
      <c r="C38" s="23">
        <v>46</v>
      </c>
    </row>
    <row r="39" spans="1:3" x14ac:dyDescent="0.25">
      <c r="A39" s="22" t="s">
        <v>1104</v>
      </c>
      <c r="B39" s="17"/>
      <c r="C39" s="23">
        <v>158</v>
      </c>
    </row>
    <row r="40" spans="1:3" x14ac:dyDescent="0.25">
      <c r="A40" s="22" t="s">
        <v>1105</v>
      </c>
      <c r="B40" s="17"/>
      <c r="C40" s="23">
        <v>17</v>
      </c>
    </row>
    <row r="41" spans="1:3" x14ac:dyDescent="0.25">
      <c r="A41" s="22" t="s">
        <v>1106</v>
      </c>
      <c r="B41" s="17"/>
      <c r="C41" s="23">
        <v>133</v>
      </c>
    </row>
    <row r="42" spans="1:3" x14ac:dyDescent="0.25">
      <c r="A42" s="22" t="s">
        <v>1107</v>
      </c>
      <c r="B42" s="17"/>
      <c r="C42" s="23">
        <v>158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8" t="s">
        <v>10</v>
      </c>
      <c r="C45" s="11" t="s">
        <v>2</v>
      </c>
    </row>
    <row r="46" spans="1:3" x14ac:dyDescent="0.25">
      <c r="A46" s="22" t="s">
        <v>1109</v>
      </c>
      <c r="B46" s="17"/>
      <c r="C46" s="23">
        <v>0</v>
      </c>
    </row>
    <row r="47" spans="1:3" x14ac:dyDescent="0.25">
      <c r="A47" s="22" t="s">
        <v>1110</v>
      </c>
      <c r="B47" s="17"/>
      <c r="C47" s="23">
        <v>0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8" t="s">
        <v>10</v>
      </c>
      <c r="C50" s="11" t="s">
        <v>2</v>
      </c>
    </row>
    <row r="51" spans="1:6" x14ac:dyDescent="0.25">
      <c r="A51" s="186" t="s">
        <v>1112</v>
      </c>
      <c r="B51" s="13" t="s">
        <v>1113</v>
      </c>
      <c r="C51" s="23">
        <v>130</v>
      </c>
    </row>
    <row r="52" spans="1:6" x14ac:dyDescent="0.25">
      <c r="A52" s="187"/>
      <c r="B52" s="13" t="s">
        <v>1114</v>
      </c>
      <c r="C52" s="23">
        <v>274</v>
      </c>
    </row>
    <row r="53" spans="1:6" x14ac:dyDescent="0.25">
      <c r="A53" s="187"/>
      <c r="B53" s="13" t="s">
        <v>1115</v>
      </c>
      <c r="C53" s="23">
        <v>16</v>
      </c>
    </row>
    <row r="54" spans="1:6" x14ac:dyDescent="0.25">
      <c r="A54" s="188"/>
      <c r="B54" s="13" t="s">
        <v>1116</v>
      </c>
      <c r="C54" s="23">
        <v>0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8" t="s">
        <v>10</v>
      </c>
      <c r="C57" s="11" t="s">
        <v>2</v>
      </c>
    </row>
    <row r="58" spans="1:6" x14ac:dyDescent="0.25">
      <c r="A58" s="22" t="s">
        <v>99</v>
      </c>
      <c r="B58" s="17"/>
      <c r="C58" s="23">
        <v>4</v>
      </c>
    </row>
    <row r="59" spans="1:6" x14ac:dyDescent="0.25">
      <c r="A59" s="22" t="s">
        <v>109</v>
      </c>
      <c r="B59" s="17"/>
      <c r="C59" s="23">
        <v>0</v>
      </c>
    </row>
    <row r="60" spans="1:6" x14ac:dyDescent="0.25">
      <c r="A60" s="22" t="s">
        <v>1055</v>
      </c>
      <c r="B60" s="17"/>
      <c r="C60" s="23">
        <v>3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8" t="s">
        <v>10</v>
      </c>
      <c r="C62" s="25" t="s">
        <v>99</v>
      </c>
      <c r="D62" s="25" t="s">
        <v>1057</v>
      </c>
      <c r="E62" s="25" t="s">
        <v>1032</v>
      </c>
      <c r="F62" s="25" t="s">
        <v>1031</v>
      </c>
    </row>
    <row r="63" spans="1:6" x14ac:dyDescent="0.25">
      <c r="A63" s="186" t="s">
        <v>954</v>
      </c>
      <c r="B63" s="13" t="s">
        <v>1058</v>
      </c>
      <c r="C63" s="14">
        <v>0</v>
      </c>
      <c r="D63" s="14">
        <v>1</v>
      </c>
      <c r="E63" s="14">
        <v>1</v>
      </c>
      <c r="F63" s="23">
        <v>0</v>
      </c>
    </row>
    <row r="64" spans="1:6" x14ac:dyDescent="0.25">
      <c r="A64" s="187"/>
      <c r="B64" s="13" t="s">
        <v>1059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87"/>
      <c r="B65" s="13" t="s">
        <v>1060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87"/>
      <c r="B66" s="13" t="s">
        <v>1061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87"/>
      <c r="B67" s="13" t="s">
        <v>329</v>
      </c>
      <c r="C67" s="14">
        <v>134</v>
      </c>
      <c r="D67" s="14">
        <v>15</v>
      </c>
      <c r="E67" s="14">
        <v>10</v>
      </c>
      <c r="F67" s="23">
        <v>60</v>
      </c>
    </row>
    <row r="68" spans="1:6" x14ac:dyDescent="0.25">
      <c r="A68" s="187"/>
      <c r="B68" s="13" t="s">
        <v>1117</v>
      </c>
      <c r="C68" s="14">
        <v>417</v>
      </c>
      <c r="D68" s="14">
        <v>245</v>
      </c>
      <c r="E68" s="14">
        <v>13</v>
      </c>
      <c r="F68" s="23">
        <v>76</v>
      </c>
    </row>
    <row r="69" spans="1:6" x14ac:dyDescent="0.25">
      <c r="A69" s="187"/>
      <c r="B69" s="13" t="s">
        <v>1118</v>
      </c>
      <c r="C69" s="14">
        <v>3</v>
      </c>
      <c r="D69" s="14">
        <v>51</v>
      </c>
      <c r="E69" s="14">
        <v>1</v>
      </c>
      <c r="F69" s="23">
        <v>3</v>
      </c>
    </row>
    <row r="70" spans="1:6" x14ac:dyDescent="0.25">
      <c r="A70" s="187"/>
      <c r="B70" s="13" t="s">
        <v>1064</v>
      </c>
      <c r="C70" s="14">
        <v>0</v>
      </c>
      <c r="D70" s="14">
        <v>0</v>
      </c>
      <c r="E70" s="14">
        <v>0</v>
      </c>
      <c r="F70" s="23">
        <v>0</v>
      </c>
    </row>
    <row r="71" spans="1:6" x14ac:dyDescent="0.25">
      <c r="A71" s="187"/>
      <c r="B71" s="13" t="s">
        <v>1119</v>
      </c>
      <c r="C71" s="14">
        <v>2</v>
      </c>
      <c r="D71" s="14">
        <v>0</v>
      </c>
      <c r="E71" s="14">
        <v>0</v>
      </c>
      <c r="F71" s="23">
        <v>0</v>
      </c>
    </row>
    <row r="72" spans="1:6" x14ac:dyDescent="0.25">
      <c r="A72" s="187"/>
      <c r="B72" s="13" t="s">
        <v>1120</v>
      </c>
      <c r="C72" s="14">
        <v>52</v>
      </c>
      <c r="D72" s="14">
        <v>126</v>
      </c>
      <c r="E72" s="14">
        <v>6</v>
      </c>
      <c r="F72" s="23">
        <v>43</v>
      </c>
    </row>
    <row r="73" spans="1:6" x14ac:dyDescent="0.25">
      <c r="A73" s="187"/>
      <c r="B73" s="13" t="s">
        <v>1121</v>
      </c>
      <c r="C73" s="14">
        <v>57</v>
      </c>
      <c r="D73" s="14">
        <v>92</v>
      </c>
      <c r="E73" s="14">
        <v>5</v>
      </c>
      <c r="F73" s="23">
        <v>28</v>
      </c>
    </row>
    <row r="74" spans="1:6" x14ac:dyDescent="0.25">
      <c r="A74" s="187"/>
      <c r="B74" s="13" t="s">
        <v>1068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87"/>
      <c r="B75" s="13" t="s">
        <v>400</v>
      </c>
      <c r="C75" s="14">
        <v>0</v>
      </c>
      <c r="D75" s="14">
        <v>1</v>
      </c>
      <c r="E75" s="14">
        <v>0</v>
      </c>
      <c r="F75" s="23">
        <v>0</v>
      </c>
    </row>
    <row r="76" spans="1:6" x14ac:dyDescent="0.25">
      <c r="A76" s="187"/>
      <c r="B76" s="13" t="s">
        <v>1069</v>
      </c>
      <c r="C76" s="14">
        <v>2</v>
      </c>
      <c r="D76" s="14">
        <v>5</v>
      </c>
      <c r="E76" s="14">
        <v>1</v>
      </c>
      <c r="F76" s="23">
        <v>2</v>
      </c>
    </row>
    <row r="77" spans="1:6" x14ac:dyDescent="0.25">
      <c r="A77" s="187"/>
      <c r="B77" s="13" t="s">
        <v>1070</v>
      </c>
      <c r="C77" s="14">
        <v>7</v>
      </c>
      <c r="D77" s="14">
        <v>6</v>
      </c>
      <c r="E77" s="14">
        <v>1</v>
      </c>
      <c r="F77" s="23">
        <v>1</v>
      </c>
    </row>
    <row r="78" spans="1:6" x14ac:dyDescent="0.25">
      <c r="A78" s="187"/>
      <c r="B78" s="13" t="s">
        <v>1071</v>
      </c>
      <c r="C78" s="14">
        <v>1</v>
      </c>
      <c r="D78" s="14">
        <v>0</v>
      </c>
      <c r="E78" s="14">
        <v>0</v>
      </c>
      <c r="F78" s="23">
        <v>0</v>
      </c>
    </row>
    <row r="79" spans="1:6" x14ac:dyDescent="0.25">
      <c r="A79" s="187"/>
      <c r="B79" s="13" t="s">
        <v>1072</v>
      </c>
      <c r="C79" s="14">
        <v>206</v>
      </c>
      <c r="D79" s="14">
        <v>132</v>
      </c>
      <c r="E79" s="14">
        <v>16</v>
      </c>
      <c r="F79" s="23">
        <v>65</v>
      </c>
    </row>
    <row r="80" spans="1:6" x14ac:dyDescent="0.25">
      <c r="A80" s="187"/>
      <c r="B80" s="13" t="s">
        <v>1073</v>
      </c>
      <c r="C80" s="14">
        <v>4</v>
      </c>
      <c r="D80" s="14">
        <v>1</v>
      </c>
      <c r="E80" s="14">
        <v>0</v>
      </c>
      <c r="F80" s="23">
        <v>1</v>
      </c>
    </row>
    <row r="81" spans="1:6" x14ac:dyDescent="0.25">
      <c r="A81" s="188"/>
      <c r="B81" s="13" t="s">
        <v>1074</v>
      </c>
      <c r="C81" s="14">
        <v>0</v>
      </c>
      <c r="D81" s="14">
        <v>0</v>
      </c>
      <c r="E81" s="14">
        <v>0</v>
      </c>
      <c r="F81" s="23">
        <v>0</v>
      </c>
    </row>
    <row r="82" spans="1:6" x14ac:dyDescent="0.25">
      <c r="A82" s="201" t="s">
        <v>1075</v>
      </c>
      <c r="B82" s="202"/>
      <c r="C82" s="31">
        <v>885</v>
      </c>
      <c r="D82" s="31">
        <v>675</v>
      </c>
      <c r="E82" s="31">
        <v>54</v>
      </c>
      <c r="F82" s="31">
        <v>279</v>
      </c>
    </row>
    <row r="83" spans="1:6" x14ac:dyDescent="0.25">
      <c r="A83" s="186" t="s">
        <v>1122</v>
      </c>
      <c r="B83" s="13" t="s">
        <v>1076</v>
      </c>
      <c r="C83" s="19"/>
      <c r="D83" s="19"/>
      <c r="E83" s="19"/>
      <c r="F83" s="46"/>
    </row>
    <row r="84" spans="1:6" x14ac:dyDescent="0.25">
      <c r="A84" s="187"/>
      <c r="B84" s="13" t="s">
        <v>1077</v>
      </c>
      <c r="C84" s="19"/>
      <c r="D84" s="19"/>
      <c r="E84" s="19"/>
      <c r="F84" s="46"/>
    </row>
    <row r="85" spans="1:6" x14ac:dyDescent="0.25">
      <c r="A85" s="188"/>
      <c r="B85" s="13" t="s">
        <v>106</v>
      </c>
      <c r="C85" s="19"/>
      <c r="D85" s="19"/>
      <c r="E85" s="19"/>
      <c r="F85" s="46"/>
    </row>
    <row r="86" spans="1:6" x14ac:dyDescent="0.25">
      <c r="A86" s="201" t="s">
        <v>1123</v>
      </c>
      <c r="B86" s="202"/>
      <c r="C86" s="47"/>
      <c r="D86" s="47"/>
      <c r="E86" s="47"/>
      <c r="F86" s="47"/>
    </row>
  </sheetData>
  <sheetProtection algorithmName="SHA-512" hashValue="8aXS6Hq/N6q8c0EeoQkSp/52hP4cZrVA82i9dM1TqojltpYEzL3wuQ4N8DlFPX1pYjrn4TYqR2ui6uHHdBU8Cg==" saltValue="CIavFyYAwzEXH1rnMTK+N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3">
        <v>7</v>
      </c>
    </row>
    <row r="6" spans="1:3" x14ac:dyDescent="0.25">
      <c r="A6" s="12" t="s">
        <v>1127</v>
      </c>
      <c r="B6" s="17"/>
      <c r="C6" s="23">
        <v>12</v>
      </c>
    </row>
    <row r="7" spans="1:3" x14ac:dyDescent="0.25">
      <c r="A7" s="12" t="s">
        <v>1128</v>
      </c>
      <c r="B7" s="17"/>
      <c r="C7" s="23">
        <v>0</v>
      </c>
    </row>
    <row r="8" spans="1:3" x14ac:dyDescent="0.25">
      <c r="A8" s="12" t="s">
        <v>1129</v>
      </c>
      <c r="B8" s="17"/>
      <c r="C8" s="23">
        <v>0</v>
      </c>
    </row>
    <row r="9" spans="1:3" x14ac:dyDescent="0.25">
      <c r="A9" s="12" t="s">
        <v>1130</v>
      </c>
      <c r="B9" s="17"/>
      <c r="C9" s="23">
        <v>0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3">
        <v>8</v>
      </c>
    </row>
    <row r="14" spans="1:3" x14ac:dyDescent="0.25">
      <c r="A14" s="12" t="s">
        <v>1127</v>
      </c>
      <c r="B14" s="17"/>
      <c r="C14" s="23">
        <v>9</v>
      </c>
    </row>
    <row r="15" spans="1:3" x14ac:dyDescent="0.25">
      <c r="A15" s="12" t="s">
        <v>1132</v>
      </c>
      <c r="B15" s="17"/>
      <c r="C15" s="23">
        <v>0</v>
      </c>
    </row>
    <row r="16" spans="1:3" x14ac:dyDescent="0.25">
      <c r="A16" s="12" t="s">
        <v>1129</v>
      </c>
      <c r="B16" s="17"/>
      <c r="C16" s="23">
        <v>0</v>
      </c>
    </row>
    <row r="17" spans="1:3" x14ac:dyDescent="0.25">
      <c r="A17" s="12" t="s">
        <v>1130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3">
        <v>1</v>
      </c>
    </row>
    <row r="22" spans="1:3" x14ac:dyDescent="0.25">
      <c r="A22" s="12" t="s">
        <v>1134</v>
      </c>
      <c r="B22" s="17"/>
      <c r="C22" s="23">
        <v>1</v>
      </c>
    </row>
    <row r="23" spans="1:3" x14ac:dyDescent="0.25">
      <c r="A23" s="12" t="s">
        <v>1135</v>
      </c>
      <c r="B23" s="17"/>
      <c r="C23" s="23">
        <v>0</v>
      </c>
    </row>
    <row r="24" spans="1:3" x14ac:dyDescent="0.25">
      <c r="A24" s="12" t="s">
        <v>1136</v>
      </c>
      <c r="B24" s="17"/>
      <c r="C24" s="23">
        <v>1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3">
        <v>1</v>
      </c>
    </row>
    <row r="29" spans="1:3" x14ac:dyDescent="0.25">
      <c r="A29" s="12" t="s">
        <v>1139</v>
      </c>
      <c r="B29" s="17"/>
      <c r="C29" s="23">
        <v>5</v>
      </c>
    </row>
    <row r="30" spans="1:3" x14ac:dyDescent="0.25">
      <c r="A30" s="12" t="s">
        <v>1140</v>
      </c>
      <c r="B30" s="17"/>
      <c r="C30" s="23">
        <v>7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>
        <v>0</v>
      </c>
    </row>
    <row r="35" spans="1:3" x14ac:dyDescent="0.25">
      <c r="A35" s="12" t="s">
        <v>1143</v>
      </c>
      <c r="B35" s="17"/>
      <c r="C35" s="23">
        <v>2</v>
      </c>
    </row>
    <row r="36" spans="1:3" x14ac:dyDescent="0.25">
      <c r="A36" s="12" t="s">
        <v>1144</v>
      </c>
      <c r="B36" s="17"/>
      <c r="C36" s="23">
        <v>0</v>
      </c>
    </row>
  </sheetData>
  <sheetProtection algorithmName="SHA-512" hashValue="mVToG6yPJTWW0jmiU8z0wWB32tPZCEG3eVL7NS2Zl0kYpQb6uy0yhHa3RB2W7Vj24R4MZxSosUlvsa6cN2oOWQ==" saltValue="hBsD2yCIPS0WQs1ofMBxM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3">
        <v>0</v>
      </c>
    </row>
    <row r="6" spans="1:3" x14ac:dyDescent="0.25">
      <c r="A6" s="12" t="s">
        <v>1148</v>
      </c>
      <c r="B6" s="17"/>
      <c r="C6" s="23">
        <v>135</v>
      </c>
    </row>
    <row r="7" spans="1:3" x14ac:dyDescent="0.25">
      <c r="A7" s="12" t="s">
        <v>1149</v>
      </c>
      <c r="B7" s="17"/>
      <c r="C7" s="23">
        <v>0</v>
      </c>
    </row>
    <row r="8" spans="1:3" x14ac:dyDescent="0.25">
      <c r="A8" s="12" t="s">
        <v>1150</v>
      </c>
      <c r="B8" s="17"/>
      <c r="C8" s="23">
        <v>7</v>
      </c>
    </row>
    <row r="9" spans="1:3" x14ac:dyDescent="0.25">
      <c r="A9" s="12" t="s">
        <v>1151</v>
      </c>
      <c r="B9" s="17"/>
      <c r="C9" s="23">
        <v>3</v>
      </c>
    </row>
    <row r="10" spans="1:3" x14ac:dyDescent="0.25">
      <c r="A10" s="12" t="s">
        <v>1152</v>
      </c>
      <c r="B10" s="17"/>
      <c r="C10" s="23">
        <v>4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3">
        <v>0</v>
      </c>
    </row>
    <row r="15" spans="1:3" x14ac:dyDescent="0.25">
      <c r="A15" s="12" t="s">
        <v>1155</v>
      </c>
      <c r="B15" s="17"/>
      <c r="C15" s="23">
        <v>0</v>
      </c>
    </row>
    <row r="16" spans="1:3" x14ac:dyDescent="0.25">
      <c r="A16" s="12" t="s">
        <v>1156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3">
        <v>4</v>
      </c>
    </row>
    <row r="21" spans="1:3" x14ac:dyDescent="0.25">
      <c r="A21" s="12" t="s">
        <v>1159</v>
      </c>
      <c r="B21" s="17"/>
      <c r="C21" s="23">
        <v>13</v>
      </c>
    </row>
    <row r="22" spans="1:3" x14ac:dyDescent="0.25">
      <c r="A22" s="12" t="s">
        <v>1160</v>
      </c>
      <c r="B22" s="17"/>
      <c r="C22" s="23">
        <v>7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>
        <v>0</v>
      </c>
    </row>
    <row r="27" spans="1:3" x14ac:dyDescent="0.25">
      <c r="A27" s="12" t="s">
        <v>1163</v>
      </c>
      <c r="B27" s="17"/>
      <c r="C27" s="23">
        <v>0</v>
      </c>
    </row>
    <row r="28" spans="1:3" x14ac:dyDescent="0.25">
      <c r="A28" s="12" t="s">
        <v>1164</v>
      </c>
      <c r="B28" s="17"/>
      <c r="C28" s="23">
        <v>0</v>
      </c>
    </row>
    <row r="29" spans="1:3" x14ac:dyDescent="0.25">
      <c r="A29" s="12" t="s">
        <v>1165</v>
      </c>
      <c r="B29" s="17"/>
      <c r="C29" s="23">
        <v>0</v>
      </c>
    </row>
    <row r="30" spans="1:3" x14ac:dyDescent="0.25">
      <c r="A30" s="12" t="s">
        <v>1166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>
        <v>0</v>
      </c>
    </row>
    <row r="35" spans="1:3" x14ac:dyDescent="0.25">
      <c r="A35" s="12" t="s">
        <v>1169</v>
      </c>
      <c r="B35" s="17"/>
      <c r="C35" s="23">
        <v>0</v>
      </c>
    </row>
    <row r="36" spans="1:3" x14ac:dyDescent="0.25">
      <c r="A36" s="12" t="s">
        <v>1170</v>
      </c>
      <c r="B36" s="17"/>
      <c r="C36" s="23">
        <v>1</v>
      </c>
    </row>
    <row r="37" spans="1:3" x14ac:dyDescent="0.25">
      <c r="A37" s="12" t="s">
        <v>1088</v>
      </c>
      <c r="B37" s="17"/>
      <c r="C37" s="23">
        <v>0</v>
      </c>
    </row>
    <row r="38" spans="1:3" x14ac:dyDescent="0.25">
      <c r="A38" s="12" t="s">
        <v>1171</v>
      </c>
      <c r="B38" s="17"/>
      <c r="C38" s="23">
        <v>0</v>
      </c>
    </row>
    <row r="39" spans="1:3" x14ac:dyDescent="0.25">
      <c r="A39" s="12" t="s">
        <v>1172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>
        <v>0</v>
      </c>
    </row>
    <row r="44" spans="1:3" x14ac:dyDescent="0.25">
      <c r="A44" s="12" t="s">
        <v>1169</v>
      </c>
      <c r="B44" s="17"/>
      <c r="C44" s="23">
        <v>0</v>
      </c>
    </row>
    <row r="45" spans="1:3" x14ac:dyDescent="0.25">
      <c r="A45" s="12" t="s">
        <v>1170</v>
      </c>
      <c r="B45" s="17"/>
      <c r="C45" s="23">
        <v>3</v>
      </c>
    </row>
    <row r="46" spans="1:3" x14ac:dyDescent="0.25">
      <c r="A46" s="12" t="s">
        <v>1088</v>
      </c>
      <c r="B46" s="17"/>
      <c r="C46" s="23">
        <v>0</v>
      </c>
    </row>
    <row r="47" spans="1:3" x14ac:dyDescent="0.25">
      <c r="A47" s="12" t="s">
        <v>1171</v>
      </c>
      <c r="B47" s="17"/>
      <c r="C47" s="23">
        <v>0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>
        <v>0</v>
      </c>
    </row>
    <row r="52" spans="1:3" x14ac:dyDescent="0.25">
      <c r="A52" s="12" t="s">
        <v>1169</v>
      </c>
      <c r="B52" s="17"/>
      <c r="C52" s="23">
        <v>0</v>
      </c>
    </row>
    <row r="53" spans="1:3" x14ac:dyDescent="0.25">
      <c r="A53" s="12" t="s">
        <v>1170</v>
      </c>
      <c r="B53" s="17"/>
      <c r="C53" s="23">
        <v>0</v>
      </c>
    </row>
    <row r="54" spans="1:3" x14ac:dyDescent="0.25">
      <c r="A54" s="12" t="s">
        <v>1088</v>
      </c>
      <c r="B54" s="17"/>
      <c r="C54" s="23">
        <v>0</v>
      </c>
    </row>
    <row r="55" spans="1:3" x14ac:dyDescent="0.25">
      <c r="A55" s="12" t="s">
        <v>1171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>
        <v>0</v>
      </c>
    </row>
    <row r="60" spans="1:3" x14ac:dyDescent="0.25">
      <c r="A60" s="12" t="s">
        <v>1169</v>
      </c>
      <c r="B60" s="17"/>
      <c r="C60" s="23">
        <v>0</v>
      </c>
    </row>
    <row r="61" spans="1:3" x14ac:dyDescent="0.25">
      <c r="A61" s="12" t="s">
        <v>1170</v>
      </c>
      <c r="B61" s="17"/>
      <c r="C61" s="23">
        <v>0</v>
      </c>
    </row>
    <row r="62" spans="1:3" x14ac:dyDescent="0.25">
      <c r="A62" s="12" t="s">
        <v>1088</v>
      </c>
      <c r="B62" s="17"/>
      <c r="C62" s="23">
        <v>0</v>
      </c>
    </row>
    <row r="63" spans="1:3" x14ac:dyDescent="0.25">
      <c r="A63" s="12" t="s">
        <v>1171</v>
      </c>
      <c r="B63" s="17"/>
      <c r="C63" s="23">
        <v>0</v>
      </c>
    </row>
  </sheetData>
  <sheetProtection algorithmName="SHA-512" hashValue="RPAvMFreDD/qqSheXNWOtVdHnpxWo+A3o+oxNmCpRgEa62gthzdgjW0gfed2VJbC1ZWBe+Wfjwkaj2nFlHHICQ==" saltValue="E1JlXpVgVZL7VXU1U6bLa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5" t="s">
        <v>299</v>
      </c>
      <c r="D3" s="25" t="s">
        <v>300</v>
      </c>
      <c r="E3" s="25" t="s">
        <v>301</v>
      </c>
      <c r="F3" s="25" t="s">
        <v>302</v>
      </c>
      <c r="G3" s="25" t="s">
        <v>303</v>
      </c>
      <c r="H3" s="25" t="s">
        <v>304</v>
      </c>
      <c r="I3" s="25" t="s">
        <v>305</v>
      </c>
      <c r="J3" s="25" t="s">
        <v>306</v>
      </c>
      <c r="K3" s="25" t="s">
        <v>307</v>
      </c>
      <c r="L3" s="25" t="s">
        <v>308</v>
      </c>
      <c r="M3" s="25" t="s">
        <v>309</v>
      </c>
      <c r="N3" s="25" t="s">
        <v>310</v>
      </c>
      <c r="O3" s="25" t="s">
        <v>311</v>
      </c>
      <c r="P3" s="25" t="s">
        <v>312</v>
      </c>
    </row>
    <row r="4" spans="1:16" x14ac:dyDescent="0.25">
      <c r="A4" s="203" t="s">
        <v>640</v>
      </c>
      <c r="B4" s="204"/>
      <c r="C4" s="31">
        <v>158</v>
      </c>
      <c r="D4" s="31">
        <v>163</v>
      </c>
      <c r="E4" s="32">
        <v>-1</v>
      </c>
      <c r="F4" s="31">
        <v>704</v>
      </c>
      <c r="G4" s="31">
        <v>466</v>
      </c>
      <c r="H4" s="31">
        <v>91</v>
      </c>
      <c r="I4" s="31">
        <v>33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529</v>
      </c>
    </row>
    <row r="5" spans="1:16" ht="45" x14ac:dyDescent="0.25">
      <c r="A5" s="49" t="s">
        <v>641</v>
      </c>
      <c r="B5" s="49" t="s">
        <v>642</v>
      </c>
      <c r="C5" s="14">
        <v>1</v>
      </c>
      <c r="D5" s="14">
        <v>4</v>
      </c>
      <c r="E5" s="30">
        <v>-1</v>
      </c>
      <c r="F5" s="14">
        <v>3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3</v>
      </c>
    </row>
    <row r="6" spans="1:16" ht="33.75" x14ac:dyDescent="0.25">
      <c r="A6" s="49" t="s">
        <v>643</v>
      </c>
      <c r="B6" s="49" t="s">
        <v>644</v>
      </c>
      <c r="C6" s="14">
        <v>65</v>
      </c>
      <c r="D6" s="14">
        <v>76</v>
      </c>
      <c r="E6" s="30">
        <v>-1</v>
      </c>
      <c r="F6" s="14">
        <v>448</v>
      </c>
      <c r="G6" s="14">
        <v>314</v>
      </c>
      <c r="H6" s="14">
        <v>37</v>
      </c>
      <c r="I6" s="14">
        <v>16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333</v>
      </c>
    </row>
    <row r="7" spans="1:16" ht="22.5" x14ac:dyDescent="0.25">
      <c r="A7" s="49" t="s">
        <v>645</v>
      </c>
      <c r="B7" s="49" t="s">
        <v>646</v>
      </c>
      <c r="C7" s="14">
        <v>17</v>
      </c>
      <c r="D7" s="14">
        <v>18</v>
      </c>
      <c r="E7" s="30">
        <v>-1</v>
      </c>
      <c r="F7" s="14">
        <v>10</v>
      </c>
      <c r="G7" s="14">
        <v>2</v>
      </c>
      <c r="H7" s="14">
        <v>8</v>
      </c>
      <c r="I7" s="14">
        <v>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6</v>
      </c>
    </row>
    <row r="8" spans="1:16" ht="33.75" x14ac:dyDescent="0.25">
      <c r="A8" s="49" t="s">
        <v>647</v>
      </c>
      <c r="B8" s="49" t="s">
        <v>648</v>
      </c>
      <c r="C8" s="14">
        <v>2</v>
      </c>
      <c r="D8" s="14">
        <v>2</v>
      </c>
      <c r="E8" s="30">
        <v>0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2</v>
      </c>
    </row>
    <row r="9" spans="1:16" ht="45" x14ac:dyDescent="0.25">
      <c r="A9" s="49" t="s">
        <v>649</v>
      </c>
      <c r="B9" s="49" t="s">
        <v>650</v>
      </c>
      <c r="C9" s="14">
        <v>5</v>
      </c>
      <c r="D9" s="14">
        <v>3</v>
      </c>
      <c r="E9" s="30">
        <v>0</v>
      </c>
      <c r="F9" s="14">
        <v>29</v>
      </c>
      <c r="G9" s="14">
        <v>25</v>
      </c>
      <c r="H9" s="14">
        <v>5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27</v>
      </c>
    </row>
    <row r="10" spans="1:16" ht="33.75" x14ac:dyDescent="0.25">
      <c r="A10" s="49" t="s">
        <v>651</v>
      </c>
      <c r="B10" s="49" t="s">
        <v>652</v>
      </c>
      <c r="C10" s="14">
        <v>57</v>
      </c>
      <c r="D10" s="14">
        <v>47</v>
      </c>
      <c r="E10" s="30">
        <v>0</v>
      </c>
      <c r="F10" s="14">
        <v>209</v>
      </c>
      <c r="G10" s="14">
        <v>124</v>
      </c>
      <c r="H10" s="14">
        <v>39</v>
      </c>
      <c r="I10" s="14">
        <v>10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158</v>
      </c>
    </row>
    <row r="11" spans="1:16" ht="45" x14ac:dyDescent="0.25">
      <c r="A11" s="49" t="s">
        <v>653</v>
      </c>
      <c r="B11" s="49" t="s">
        <v>654</v>
      </c>
      <c r="C11" s="14">
        <v>11</v>
      </c>
      <c r="D11" s="14">
        <v>13</v>
      </c>
      <c r="E11" s="30">
        <v>-1</v>
      </c>
      <c r="F11" s="14">
        <v>5</v>
      </c>
      <c r="G11" s="14">
        <v>0</v>
      </c>
      <c r="H11" s="14">
        <v>2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wPKy0UQ5c3JikGhcNlCPuvOGZUB4xH6uTDSJgK+aealAPLaH/YKEXuuBNs8otp0JTeC4OwZBOoa82OW/skJa3A==" saltValue="D7/ceFTh8kb+stpSd1zrS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4</v>
      </c>
      <c r="D5" s="14">
        <v>1</v>
      </c>
      <c r="E5" s="23">
        <v>1</v>
      </c>
    </row>
    <row r="6" spans="1:5" x14ac:dyDescent="0.25">
      <c r="A6" s="22" t="s">
        <v>1180</v>
      </c>
      <c r="B6" s="17"/>
      <c r="C6" s="14">
        <v>0</v>
      </c>
      <c r="D6" s="14">
        <v>0</v>
      </c>
      <c r="E6" s="23">
        <v>0</v>
      </c>
    </row>
    <row r="7" spans="1:5" x14ac:dyDescent="0.25">
      <c r="A7" s="22" t="s">
        <v>1181</v>
      </c>
      <c r="B7" s="17"/>
      <c r="C7" s="14">
        <v>0</v>
      </c>
      <c r="D7" s="14">
        <v>0</v>
      </c>
      <c r="E7" s="23">
        <v>0</v>
      </c>
    </row>
    <row r="8" spans="1:5" x14ac:dyDescent="0.25">
      <c r="A8" s="22" t="s">
        <v>1182</v>
      </c>
      <c r="B8" s="17"/>
      <c r="C8" s="14">
        <v>11</v>
      </c>
      <c r="D8" s="14">
        <v>0</v>
      </c>
      <c r="E8" s="23">
        <v>0</v>
      </c>
    </row>
    <row r="9" spans="1:5" x14ac:dyDescent="0.25">
      <c r="A9" s="22" t="s">
        <v>610</v>
      </c>
      <c r="B9" s="17"/>
      <c r="C9" s="14">
        <v>2</v>
      </c>
      <c r="D9" s="14">
        <v>0</v>
      </c>
      <c r="E9" s="23">
        <v>0</v>
      </c>
    </row>
    <row r="10" spans="1:5" x14ac:dyDescent="0.25">
      <c r="A10" s="22" t="s">
        <v>1183</v>
      </c>
      <c r="B10" s="17"/>
      <c r="C10" s="14">
        <v>0</v>
      </c>
      <c r="D10" s="14">
        <v>0</v>
      </c>
      <c r="E10" s="23">
        <v>0</v>
      </c>
    </row>
    <row r="11" spans="1:5" x14ac:dyDescent="0.25">
      <c r="A11" s="203" t="s">
        <v>951</v>
      </c>
      <c r="B11" s="204"/>
      <c r="C11" s="31">
        <v>17</v>
      </c>
      <c r="D11" s="31">
        <v>1</v>
      </c>
      <c r="E11" s="31">
        <v>1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3">
        <v>1</v>
      </c>
    </row>
    <row r="15" spans="1:5" x14ac:dyDescent="0.25">
      <c r="A15" s="22" t="s">
        <v>1186</v>
      </c>
      <c r="B15" s="17"/>
      <c r="C15" s="23">
        <v>0</v>
      </c>
    </row>
    <row r="16" spans="1:5" x14ac:dyDescent="0.25">
      <c r="A16" s="22" t="s">
        <v>1187</v>
      </c>
      <c r="B16" s="17"/>
      <c r="C16" s="23">
        <v>0</v>
      </c>
    </row>
    <row r="17" spans="1:3" x14ac:dyDescent="0.25">
      <c r="A17" s="203" t="s">
        <v>951</v>
      </c>
      <c r="B17" s="204"/>
      <c r="C17" s="31">
        <v>1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3">
        <v>8</v>
      </c>
    </row>
    <row r="22" spans="1:3" x14ac:dyDescent="0.25">
      <c r="A22" s="22" t="s">
        <v>1180</v>
      </c>
      <c r="B22" s="17"/>
      <c r="C22" s="23">
        <v>0</v>
      </c>
    </row>
    <row r="23" spans="1:3" x14ac:dyDescent="0.25">
      <c r="A23" s="22" t="s">
        <v>1181</v>
      </c>
      <c r="B23" s="17"/>
      <c r="C23" s="23">
        <v>2</v>
      </c>
    </row>
    <row r="24" spans="1:3" x14ac:dyDescent="0.25">
      <c r="A24" s="22" t="s">
        <v>1182</v>
      </c>
      <c r="B24" s="17"/>
      <c r="C24" s="23">
        <v>3</v>
      </c>
    </row>
    <row r="25" spans="1:3" x14ac:dyDescent="0.25">
      <c r="A25" s="22" t="s">
        <v>610</v>
      </c>
      <c r="B25" s="17"/>
      <c r="C25" s="23">
        <v>0</v>
      </c>
    </row>
    <row r="26" spans="1:3" x14ac:dyDescent="0.25">
      <c r="A26" s="22" t="s">
        <v>1183</v>
      </c>
      <c r="B26" s="17"/>
      <c r="C26" s="23">
        <v>5</v>
      </c>
    </row>
    <row r="27" spans="1:3" x14ac:dyDescent="0.25">
      <c r="A27" s="203" t="s">
        <v>951</v>
      </c>
      <c r="B27" s="204"/>
      <c r="C27" s="31">
        <v>18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3">
        <v>0</v>
      </c>
    </row>
    <row r="32" spans="1:3" x14ac:dyDescent="0.25">
      <c r="A32" s="22" t="s">
        <v>1024</v>
      </c>
      <c r="B32" s="17"/>
      <c r="C32" s="23">
        <v>0</v>
      </c>
    </row>
    <row r="33" spans="1:3" x14ac:dyDescent="0.25">
      <c r="A33" s="22" t="s">
        <v>1189</v>
      </c>
      <c r="B33" s="17"/>
      <c r="C33" s="23">
        <v>18</v>
      </c>
    </row>
    <row r="34" spans="1:3" x14ac:dyDescent="0.25">
      <c r="A34" s="22" t="s">
        <v>1122</v>
      </c>
      <c r="B34" s="17"/>
      <c r="C34" s="23">
        <v>0</v>
      </c>
    </row>
    <row r="35" spans="1:3" x14ac:dyDescent="0.25">
      <c r="A35" s="22" t="s">
        <v>1190</v>
      </c>
      <c r="B35" s="17"/>
      <c r="C35" s="23">
        <v>3</v>
      </c>
    </row>
    <row r="36" spans="1:3" x14ac:dyDescent="0.25">
      <c r="A36" s="22" t="s">
        <v>1026</v>
      </c>
      <c r="B36" s="17"/>
      <c r="C36" s="23">
        <v>0</v>
      </c>
    </row>
    <row r="37" spans="1:3" x14ac:dyDescent="0.25">
      <c r="A37" s="22" t="s">
        <v>1027</v>
      </c>
      <c r="B37" s="17"/>
      <c r="C37" s="23">
        <v>0</v>
      </c>
    </row>
    <row r="38" spans="1:3" x14ac:dyDescent="0.25">
      <c r="A38" s="22" t="s">
        <v>1085</v>
      </c>
      <c r="B38" s="17"/>
      <c r="C38" s="23">
        <v>0</v>
      </c>
    </row>
    <row r="39" spans="1:3" x14ac:dyDescent="0.25">
      <c r="A39" s="22" t="s">
        <v>1086</v>
      </c>
      <c r="B39" s="17"/>
      <c r="C39" s="23">
        <v>0</v>
      </c>
    </row>
    <row r="40" spans="1:3" x14ac:dyDescent="0.25">
      <c r="A40" s="203" t="s">
        <v>951</v>
      </c>
      <c r="B40" s="204"/>
      <c r="C40" s="31">
        <v>21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3">
        <v>0</v>
      </c>
    </row>
    <row r="45" spans="1:3" x14ac:dyDescent="0.25">
      <c r="A45" s="22" t="s">
        <v>1180</v>
      </c>
      <c r="B45" s="17"/>
      <c r="C45" s="23">
        <v>0</v>
      </c>
    </row>
    <row r="46" spans="1:3" x14ac:dyDescent="0.25">
      <c r="A46" s="22" t="s">
        <v>1181</v>
      </c>
      <c r="B46" s="17"/>
      <c r="C46" s="23">
        <v>0</v>
      </c>
    </row>
    <row r="47" spans="1:3" x14ac:dyDescent="0.25">
      <c r="A47" s="22" t="s">
        <v>1182</v>
      </c>
      <c r="B47" s="17"/>
      <c r="C47" s="23">
        <v>1</v>
      </c>
    </row>
    <row r="48" spans="1:3" x14ac:dyDescent="0.25">
      <c r="A48" s="22" t="s">
        <v>610</v>
      </c>
      <c r="B48" s="17"/>
      <c r="C48" s="23">
        <v>0</v>
      </c>
    </row>
    <row r="49" spans="1:3" x14ac:dyDescent="0.25">
      <c r="A49" s="22" t="s">
        <v>1183</v>
      </c>
      <c r="B49" s="17"/>
      <c r="C49" s="23">
        <v>3</v>
      </c>
    </row>
    <row r="50" spans="1:3" x14ac:dyDescent="0.25">
      <c r="A50" s="203" t="s">
        <v>951</v>
      </c>
      <c r="B50" s="204"/>
      <c r="C50" s="31">
        <v>4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6" t="s">
        <v>1179</v>
      </c>
      <c r="B53" s="13" t="s">
        <v>76</v>
      </c>
      <c r="C53" s="23">
        <v>1</v>
      </c>
    </row>
    <row r="54" spans="1:3" x14ac:dyDescent="0.25">
      <c r="A54" s="188"/>
      <c r="B54" s="13" t="s">
        <v>77</v>
      </c>
      <c r="C54" s="46"/>
    </row>
    <row r="55" spans="1:3" x14ac:dyDescent="0.25">
      <c r="A55" s="186" t="s">
        <v>1180</v>
      </c>
      <c r="B55" s="13" t="s">
        <v>76</v>
      </c>
      <c r="C55" s="46"/>
    </row>
    <row r="56" spans="1:3" x14ac:dyDescent="0.25">
      <c r="A56" s="188"/>
      <c r="B56" s="13" t="s">
        <v>77</v>
      </c>
      <c r="C56" s="46"/>
    </row>
    <row r="57" spans="1:3" x14ac:dyDescent="0.25">
      <c r="A57" s="186" t="s">
        <v>1181</v>
      </c>
      <c r="B57" s="13" t="s">
        <v>76</v>
      </c>
      <c r="C57" s="46"/>
    </row>
    <row r="58" spans="1:3" x14ac:dyDescent="0.25">
      <c r="A58" s="188"/>
      <c r="B58" s="13" t="s">
        <v>77</v>
      </c>
      <c r="C58" s="46"/>
    </row>
    <row r="59" spans="1:3" x14ac:dyDescent="0.25">
      <c r="A59" s="186" t="s">
        <v>1182</v>
      </c>
      <c r="B59" s="13" t="s">
        <v>76</v>
      </c>
      <c r="C59" s="23">
        <v>2</v>
      </c>
    </row>
    <row r="60" spans="1:3" x14ac:dyDescent="0.25">
      <c r="A60" s="188"/>
      <c r="B60" s="13" t="s">
        <v>77</v>
      </c>
      <c r="C60" s="46"/>
    </row>
    <row r="61" spans="1:3" x14ac:dyDescent="0.25">
      <c r="A61" s="186" t="s">
        <v>610</v>
      </c>
      <c r="B61" s="13" t="s">
        <v>76</v>
      </c>
      <c r="C61" s="46"/>
    </row>
    <row r="62" spans="1:3" x14ac:dyDescent="0.25">
      <c r="A62" s="188"/>
      <c r="B62" s="13" t="s">
        <v>77</v>
      </c>
      <c r="C62" s="46"/>
    </row>
    <row r="63" spans="1:3" x14ac:dyDescent="0.25">
      <c r="A63" s="186" t="s">
        <v>1183</v>
      </c>
      <c r="B63" s="13" t="s">
        <v>76</v>
      </c>
      <c r="C63" s="23">
        <v>3</v>
      </c>
    </row>
    <row r="64" spans="1:3" x14ac:dyDescent="0.25">
      <c r="A64" s="188"/>
      <c r="B64" s="13" t="s">
        <v>77</v>
      </c>
      <c r="C64" s="46"/>
    </row>
    <row r="65" spans="1:3" x14ac:dyDescent="0.25">
      <c r="A65" s="203" t="s">
        <v>951</v>
      </c>
      <c r="B65" s="204"/>
      <c r="C65" s="31">
        <v>6</v>
      </c>
    </row>
  </sheetData>
  <sheetProtection algorithmName="SHA-512" hashValue="9+LxLH69SR0d+IDDh+cu9R4wMGH7la1k6OLBAuMsRjPXAxDYXtPanyloDAzboBQm44h28hYvtoVgcCooIyyJzg==" saltValue="EStlvW5ko8wAOiiWMLcrk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3" t="s">
        <v>1193</v>
      </c>
    </row>
    <row r="3" spans="1:6" x14ac:dyDescent="0.25">
      <c r="A3" s="34" t="s">
        <v>1194</v>
      </c>
    </row>
    <row r="4" spans="1:6" ht="33.75" x14ac:dyDescent="0.25">
      <c r="A4" s="35" t="s">
        <v>9</v>
      </c>
      <c r="B4" s="35" t="s">
        <v>10</v>
      </c>
      <c r="C4" s="41" t="s">
        <v>1195</v>
      </c>
      <c r="D4" s="41" t="s">
        <v>60</v>
      </c>
      <c r="E4" s="41" t="s">
        <v>1032</v>
      </c>
      <c r="F4" s="41" t="s">
        <v>1196</v>
      </c>
    </row>
    <row r="5" spans="1:6" ht="22.5" x14ac:dyDescent="0.25">
      <c r="A5" s="195" t="s">
        <v>1197</v>
      </c>
      <c r="B5" s="38" t="s">
        <v>1198</v>
      </c>
      <c r="C5" s="44">
        <v>43</v>
      </c>
      <c r="D5" s="44">
        <v>1</v>
      </c>
      <c r="E5" s="44">
        <v>0</v>
      </c>
      <c r="F5" s="39">
        <v>0</v>
      </c>
    </row>
    <row r="6" spans="1:6" x14ac:dyDescent="0.25">
      <c r="A6" s="197"/>
      <c r="B6" s="38" t="s">
        <v>1199</v>
      </c>
      <c r="C6" s="44">
        <v>33</v>
      </c>
      <c r="D6" s="44">
        <v>0</v>
      </c>
      <c r="E6" s="44">
        <v>0</v>
      </c>
      <c r="F6" s="39">
        <v>0</v>
      </c>
    </row>
    <row r="7" spans="1:6" x14ac:dyDescent="0.25">
      <c r="A7" s="37" t="s">
        <v>1200</v>
      </c>
      <c r="B7" s="38" t="s">
        <v>1201</v>
      </c>
      <c r="C7" s="44">
        <v>0</v>
      </c>
      <c r="D7" s="44">
        <v>0</v>
      </c>
      <c r="E7" s="44">
        <v>0</v>
      </c>
      <c r="F7" s="39">
        <v>0</v>
      </c>
    </row>
    <row r="8" spans="1:6" ht="22.5" x14ac:dyDescent="0.25">
      <c r="A8" s="195" t="s">
        <v>1202</v>
      </c>
      <c r="B8" s="38" t="s">
        <v>1203</v>
      </c>
      <c r="C8" s="44">
        <v>3</v>
      </c>
      <c r="D8" s="44">
        <v>3</v>
      </c>
      <c r="E8" s="44">
        <v>0</v>
      </c>
      <c r="F8" s="39">
        <v>0</v>
      </c>
    </row>
    <row r="9" spans="1:6" ht="22.5" x14ac:dyDescent="0.25">
      <c r="A9" s="196"/>
      <c r="B9" s="38" t="s">
        <v>1204</v>
      </c>
      <c r="C9" s="44">
        <v>2</v>
      </c>
      <c r="D9" s="44">
        <v>2</v>
      </c>
      <c r="E9" s="44">
        <v>0</v>
      </c>
      <c r="F9" s="39">
        <v>0</v>
      </c>
    </row>
    <row r="10" spans="1:6" ht="22.5" x14ac:dyDescent="0.25">
      <c r="A10" s="197"/>
      <c r="B10" s="38" t="s">
        <v>1205</v>
      </c>
      <c r="C10" s="44">
        <v>0</v>
      </c>
      <c r="D10" s="44">
        <v>0</v>
      </c>
      <c r="E10" s="44">
        <v>0</v>
      </c>
      <c r="F10" s="39">
        <v>0</v>
      </c>
    </row>
    <row r="11" spans="1:6" ht="22.5" x14ac:dyDescent="0.25">
      <c r="A11" s="195" t="s">
        <v>1206</v>
      </c>
      <c r="B11" s="38" t="s">
        <v>1207</v>
      </c>
      <c r="C11" s="44">
        <v>0</v>
      </c>
      <c r="D11" s="44">
        <v>0</v>
      </c>
      <c r="E11" s="44">
        <v>0</v>
      </c>
      <c r="F11" s="39">
        <v>0</v>
      </c>
    </row>
    <row r="12" spans="1:6" x14ac:dyDescent="0.25">
      <c r="A12" s="196"/>
      <c r="B12" s="38" t="s">
        <v>1208</v>
      </c>
      <c r="C12" s="44">
        <v>3</v>
      </c>
      <c r="D12" s="44">
        <v>0</v>
      </c>
      <c r="E12" s="44">
        <v>0</v>
      </c>
      <c r="F12" s="39">
        <v>0</v>
      </c>
    </row>
    <row r="13" spans="1:6" ht="22.5" x14ac:dyDescent="0.25">
      <c r="A13" s="197"/>
      <c r="B13" s="38" t="s">
        <v>1209</v>
      </c>
      <c r="C13" s="44">
        <v>6</v>
      </c>
      <c r="D13" s="44">
        <v>1</v>
      </c>
      <c r="E13" s="44">
        <v>0</v>
      </c>
      <c r="F13" s="39">
        <v>0</v>
      </c>
    </row>
    <row r="14" spans="1:6" ht="22.5" x14ac:dyDescent="0.25">
      <c r="A14" s="37" t="s">
        <v>1210</v>
      </c>
      <c r="B14" s="38" t="s">
        <v>1211</v>
      </c>
      <c r="C14" s="44">
        <v>0</v>
      </c>
      <c r="D14" s="44">
        <v>0</v>
      </c>
      <c r="E14" s="44">
        <v>0</v>
      </c>
      <c r="F14" s="39">
        <v>0</v>
      </c>
    </row>
    <row r="15" spans="1:6" x14ac:dyDescent="0.25">
      <c r="A15" s="195" t="s">
        <v>1212</v>
      </c>
      <c r="B15" s="38" t="s">
        <v>1213</v>
      </c>
      <c r="C15" s="44">
        <v>342</v>
      </c>
      <c r="D15" s="44">
        <v>38</v>
      </c>
      <c r="E15" s="44">
        <v>10</v>
      </c>
      <c r="F15" s="39">
        <v>0</v>
      </c>
    </row>
    <row r="16" spans="1:6" x14ac:dyDescent="0.25">
      <c r="A16" s="196"/>
      <c r="B16" s="38" t="s">
        <v>1214</v>
      </c>
      <c r="C16" s="44">
        <v>0</v>
      </c>
      <c r="D16" s="44">
        <v>0</v>
      </c>
      <c r="E16" s="44">
        <v>0</v>
      </c>
      <c r="F16" s="39">
        <v>0</v>
      </c>
    </row>
    <row r="17" spans="1:6" ht="22.5" x14ac:dyDescent="0.25">
      <c r="A17" s="196"/>
      <c r="B17" s="38" t="s">
        <v>1215</v>
      </c>
      <c r="C17" s="44">
        <v>0</v>
      </c>
      <c r="D17" s="44">
        <v>0</v>
      </c>
      <c r="E17" s="44">
        <v>0</v>
      </c>
      <c r="F17" s="39">
        <v>0</v>
      </c>
    </row>
    <row r="18" spans="1:6" x14ac:dyDescent="0.25">
      <c r="A18" s="196"/>
      <c r="B18" s="38" t="s">
        <v>1216</v>
      </c>
      <c r="C18" s="44">
        <v>0</v>
      </c>
      <c r="D18" s="44">
        <v>0</v>
      </c>
      <c r="E18" s="44">
        <v>0</v>
      </c>
      <c r="F18" s="39">
        <v>1</v>
      </c>
    </row>
    <row r="19" spans="1:6" ht="22.5" x14ac:dyDescent="0.25">
      <c r="A19" s="197"/>
      <c r="B19" s="38" t="s">
        <v>1217</v>
      </c>
      <c r="C19" s="44">
        <v>0</v>
      </c>
      <c r="D19" s="44">
        <v>1</v>
      </c>
      <c r="E19" s="44">
        <v>0</v>
      </c>
      <c r="F19" s="39">
        <v>0</v>
      </c>
    </row>
    <row r="20" spans="1:6" x14ac:dyDescent="0.25">
      <c r="A20" s="37" t="s">
        <v>1218</v>
      </c>
      <c r="B20" s="38" t="s">
        <v>1219</v>
      </c>
      <c r="C20" s="44">
        <v>53</v>
      </c>
      <c r="D20" s="44">
        <v>4</v>
      </c>
      <c r="E20" s="44">
        <v>0</v>
      </c>
      <c r="F20" s="39">
        <v>0</v>
      </c>
    </row>
    <row r="21" spans="1:6" ht="22.5" x14ac:dyDescent="0.25">
      <c r="A21" s="37" t="s">
        <v>1220</v>
      </c>
      <c r="B21" s="38" t="s">
        <v>1221</v>
      </c>
      <c r="C21" s="44">
        <v>0</v>
      </c>
      <c r="D21" s="44">
        <v>0</v>
      </c>
      <c r="E21" s="44">
        <v>0</v>
      </c>
      <c r="F21" s="39">
        <v>0</v>
      </c>
    </row>
    <row r="22" spans="1:6" x14ac:dyDescent="0.25">
      <c r="A22" s="193" t="s">
        <v>951</v>
      </c>
      <c r="B22" s="194"/>
      <c r="C22" s="45">
        <v>485</v>
      </c>
      <c r="D22" s="45">
        <v>50</v>
      </c>
      <c r="E22" s="45">
        <v>10</v>
      </c>
      <c r="F22" s="45">
        <v>1</v>
      </c>
    </row>
    <row r="23" spans="1:6" x14ac:dyDescent="0.25">
      <c r="A23" s="34" t="s">
        <v>1054</v>
      </c>
    </row>
    <row r="24" spans="1:6" x14ac:dyDescent="0.25">
      <c r="A24" s="35" t="s">
        <v>9</v>
      </c>
      <c r="B24" s="35" t="s">
        <v>10</v>
      </c>
      <c r="C24" s="36" t="s">
        <v>2</v>
      </c>
    </row>
    <row r="25" spans="1:6" x14ac:dyDescent="0.25">
      <c r="A25" s="42" t="s">
        <v>99</v>
      </c>
      <c r="B25" s="17"/>
      <c r="C25" s="39">
        <v>3</v>
      </c>
    </row>
    <row r="26" spans="1:6" x14ac:dyDescent="0.25">
      <c r="A26" s="42" t="s">
        <v>109</v>
      </c>
      <c r="B26" s="17"/>
      <c r="C26" s="39">
        <v>2</v>
      </c>
    </row>
    <row r="27" spans="1:6" x14ac:dyDescent="0.25">
      <c r="A27" s="42" t="s">
        <v>1055</v>
      </c>
      <c r="B27" s="17"/>
      <c r="C27" s="39">
        <v>1</v>
      </c>
    </row>
    <row r="28" spans="1:6" x14ac:dyDescent="0.25">
      <c r="A28" s="193" t="s">
        <v>951</v>
      </c>
      <c r="B28" s="194"/>
      <c r="C28" s="45">
        <v>6</v>
      </c>
    </row>
    <row r="29" spans="1:6" x14ac:dyDescent="0.25">
      <c r="A29" s="16"/>
    </row>
    <row r="30" spans="1:6" x14ac:dyDescent="0.25">
      <c r="A30" s="34" t="s">
        <v>1222</v>
      </c>
    </row>
    <row r="31" spans="1:6" x14ac:dyDescent="0.25">
      <c r="A31" s="35" t="s">
        <v>9</v>
      </c>
      <c r="B31" s="35" t="s">
        <v>10</v>
      </c>
      <c r="C31" s="36" t="s">
        <v>2</v>
      </c>
    </row>
    <row r="32" spans="1:6" x14ac:dyDescent="0.25">
      <c r="A32" s="42" t="s">
        <v>1223</v>
      </c>
      <c r="B32" s="17"/>
      <c r="C32" s="39">
        <v>4</v>
      </c>
    </row>
    <row r="33" spans="1:3" x14ac:dyDescent="0.25">
      <c r="A33" s="42" t="s">
        <v>1224</v>
      </c>
      <c r="B33" s="17"/>
      <c r="C33" s="39">
        <v>6</v>
      </c>
    </row>
    <row r="34" spans="1:3" x14ac:dyDescent="0.25">
      <c r="A34" s="42" t="s">
        <v>77</v>
      </c>
      <c r="B34" s="17"/>
      <c r="C34" s="39">
        <v>1</v>
      </c>
    </row>
    <row r="35" spans="1:3" x14ac:dyDescent="0.25">
      <c r="A35" s="193" t="s">
        <v>951</v>
      </c>
      <c r="B35" s="194"/>
      <c r="C35" s="45">
        <v>11</v>
      </c>
    </row>
    <row r="36" spans="1:3" x14ac:dyDescent="0.25">
      <c r="A36" s="16"/>
    </row>
    <row r="37" spans="1:3" x14ac:dyDescent="0.25">
      <c r="A37" s="34" t="s">
        <v>1225</v>
      </c>
    </row>
    <row r="38" spans="1:3" x14ac:dyDescent="0.25">
      <c r="A38" s="35" t="s">
        <v>9</v>
      </c>
      <c r="B38" s="35" t="s">
        <v>10</v>
      </c>
      <c r="C38" s="36" t="s">
        <v>2</v>
      </c>
    </row>
    <row r="39" spans="1:3" x14ac:dyDescent="0.25">
      <c r="A39" s="42" t="s">
        <v>1226</v>
      </c>
      <c r="B39" s="17"/>
      <c r="C39" s="46"/>
    </row>
    <row r="40" spans="1:3" x14ac:dyDescent="0.25">
      <c r="A40" s="42" t="s">
        <v>1227</v>
      </c>
      <c r="B40" s="17"/>
      <c r="C40" s="46"/>
    </row>
    <row r="41" spans="1:3" x14ac:dyDescent="0.25">
      <c r="A41" s="193" t="s">
        <v>951</v>
      </c>
      <c r="B41" s="194"/>
      <c r="C41" s="47"/>
    </row>
    <row r="42" spans="1:3" ht="15.95" customHeight="1" x14ac:dyDescent="0.25"/>
  </sheetData>
  <sheetProtection algorithmName="SHA-512" hashValue="zmUGfKIvj2CEJyT+soV4LKjurlo8GXyMy8K/zWNyWBt9BZlu57/PgM/o+i/tDSQJNv6N/xcwd4W8p0AR4kNRaA==" saltValue="QUuLe2vl45W0KNfOEbffK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50" t="s">
        <v>1229</v>
      </c>
    </row>
    <row r="4" spans="1:5" x14ac:dyDescent="0.25">
      <c r="A4" s="48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1230</v>
      </c>
      <c r="B5" s="13" t="s">
        <v>1231</v>
      </c>
      <c r="C5" s="14">
        <v>518</v>
      </c>
      <c r="D5" s="14">
        <v>556</v>
      </c>
      <c r="E5" s="15">
        <v>-6.83453237410072E-2</v>
      </c>
    </row>
    <row r="6" spans="1:5" x14ac:dyDescent="0.25">
      <c r="A6" s="180"/>
      <c r="B6" s="13" t="s">
        <v>1232</v>
      </c>
      <c r="C6" s="14">
        <v>21</v>
      </c>
      <c r="D6" s="14">
        <v>24</v>
      </c>
      <c r="E6" s="15">
        <v>-0.125</v>
      </c>
    </row>
    <row r="7" spans="1:5" x14ac:dyDescent="0.25">
      <c r="A7" s="181"/>
      <c r="B7" s="13" t="s">
        <v>1233</v>
      </c>
      <c r="C7" s="14">
        <v>90</v>
      </c>
      <c r="D7" s="14">
        <v>56</v>
      </c>
      <c r="E7" s="15">
        <v>0.60714285714285698</v>
      </c>
    </row>
    <row r="8" spans="1:5" x14ac:dyDescent="0.25">
      <c r="A8" s="16"/>
    </row>
    <row r="9" spans="1:5" x14ac:dyDescent="0.25">
      <c r="A9" s="50" t="s">
        <v>1234</v>
      </c>
    </row>
    <row r="10" spans="1:5" x14ac:dyDescent="0.25">
      <c r="A10" s="48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9" t="s">
        <v>1235</v>
      </c>
      <c r="B11" s="13" t="s">
        <v>1236</v>
      </c>
      <c r="C11" s="14">
        <v>18</v>
      </c>
      <c r="D11" s="14">
        <v>25</v>
      </c>
      <c r="E11" s="15">
        <v>-0.28000000000000003</v>
      </c>
    </row>
    <row r="12" spans="1:5" x14ac:dyDescent="0.25">
      <c r="A12" s="180"/>
      <c r="B12" s="13" t="s">
        <v>1237</v>
      </c>
      <c r="C12" s="14">
        <v>53</v>
      </c>
      <c r="D12" s="14">
        <v>73</v>
      </c>
      <c r="E12" s="15">
        <v>-0.27397260273972601</v>
      </c>
    </row>
    <row r="13" spans="1:5" x14ac:dyDescent="0.25">
      <c r="A13" s="180"/>
      <c r="B13" s="13" t="s">
        <v>1238</v>
      </c>
      <c r="C13" s="14">
        <v>62</v>
      </c>
      <c r="D13" s="14">
        <v>37</v>
      </c>
      <c r="E13" s="15">
        <v>0.67567567567567599</v>
      </c>
    </row>
    <row r="14" spans="1:5" x14ac:dyDescent="0.25">
      <c r="A14" s="180"/>
      <c r="B14" s="13" t="s">
        <v>1239</v>
      </c>
      <c r="C14" s="14">
        <v>68</v>
      </c>
      <c r="D14" s="14">
        <v>73</v>
      </c>
      <c r="E14" s="15">
        <v>-6.8493150684931503E-2</v>
      </c>
    </row>
    <row r="15" spans="1:5" x14ac:dyDescent="0.25">
      <c r="A15" s="180"/>
      <c r="B15" s="13" t="s">
        <v>1240</v>
      </c>
      <c r="C15" s="14">
        <v>1</v>
      </c>
      <c r="D15" s="14">
        <v>0</v>
      </c>
      <c r="E15" s="15">
        <v>1</v>
      </c>
    </row>
    <row r="16" spans="1:5" x14ac:dyDescent="0.25">
      <c r="A16" s="180"/>
      <c r="B16" s="13" t="s">
        <v>1241</v>
      </c>
      <c r="C16" s="14">
        <v>0</v>
      </c>
      <c r="D16" s="14">
        <v>0</v>
      </c>
      <c r="E16" s="15">
        <v>0</v>
      </c>
    </row>
    <row r="17" spans="1:5" x14ac:dyDescent="0.25">
      <c r="A17" s="180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0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1"/>
      <c r="B19" s="13" t="s">
        <v>1244</v>
      </c>
      <c r="C19" s="14">
        <v>47</v>
      </c>
      <c r="D19" s="14">
        <v>57</v>
      </c>
      <c r="E19" s="15">
        <v>-0.175438596491228</v>
      </c>
    </row>
    <row r="20" spans="1:5" x14ac:dyDescent="0.25">
      <c r="A20" s="16"/>
    </row>
    <row r="21" spans="1:5" x14ac:dyDescent="0.25">
      <c r="A21" s="50" t="s">
        <v>1245</v>
      </c>
    </row>
    <row r="22" spans="1:5" x14ac:dyDescent="0.25">
      <c r="A22" s="48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9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0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25">
      <c r="A25" s="180"/>
      <c r="B25" s="13" t="s">
        <v>169</v>
      </c>
      <c r="C25" s="14">
        <v>3</v>
      </c>
      <c r="D25" s="14">
        <v>3</v>
      </c>
      <c r="E25" s="15">
        <v>0</v>
      </c>
    </row>
    <row r="26" spans="1:5" x14ac:dyDescent="0.25">
      <c r="A26" s="181"/>
      <c r="B26" s="13" t="s">
        <v>1249</v>
      </c>
      <c r="C26" s="14">
        <v>44</v>
      </c>
      <c r="D26" s="14">
        <v>54</v>
      </c>
      <c r="E26" s="15">
        <v>-0.18518518518518501</v>
      </c>
    </row>
    <row r="27" spans="1:5" x14ac:dyDescent="0.25">
      <c r="A27" s="16"/>
    </row>
    <row r="28" spans="1:5" x14ac:dyDescent="0.25">
      <c r="A28" s="50" t="s">
        <v>1250</v>
      </c>
    </row>
    <row r="29" spans="1:5" x14ac:dyDescent="0.25">
      <c r="A29" s="48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9" t="s">
        <v>1251</v>
      </c>
      <c r="B30" s="13" t="s">
        <v>1252</v>
      </c>
      <c r="C30" s="14">
        <v>24</v>
      </c>
      <c r="D30" s="14">
        <v>25</v>
      </c>
      <c r="E30" s="15">
        <v>-0.04</v>
      </c>
    </row>
    <row r="31" spans="1:5" x14ac:dyDescent="0.25">
      <c r="A31" s="180"/>
      <c r="B31" s="13" t="s">
        <v>1253</v>
      </c>
      <c r="C31" s="14">
        <v>13</v>
      </c>
      <c r="D31" s="14">
        <v>11</v>
      </c>
      <c r="E31" s="15">
        <v>0.18181818181818199</v>
      </c>
    </row>
    <row r="32" spans="1:5" x14ac:dyDescent="0.25">
      <c r="A32" s="181"/>
      <c r="B32" s="13" t="s">
        <v>1254</v>
      </c>
      <c r="C32" s="14">
        <v>4</v>
      </c>
      <c r="D32" s="14">
        <v>13</v>
      </c>
      <c r="E32" s="15">
        <v>-0.69230769230769196</v>
      </c>
    </row>
  </sheetData>
  <sheetProtection algorithmName="SHA-512" hashValue="5wxiIyOpk0jM5EDlMIC/gPSBndYhLxCrD4avz1O2098QHu+6DQmrH8EGJRfNib3PqIUJjOi44kj0uAZ9OrHQVQ==" saltValue="FU6YgqDkyFqurRR6fryIE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50" t="s">
        <v>1256</v>
      </c>
    </row>
    <row r="4" spans="1:5" x14ac:dyDescent="0.25">
      <c r="A4" s="48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1257</v>
      </c>
      <c r="B5" s="13" t="s">
        <v>1258</v>
      </c>
      <c r="C5" s="14">
        <v>0</v>
      </c>
      <c r="D5" s="14">
        <v>1</v>
      </c>
      <c r="E5" s="15">
        <v>-1</v>
      </c>
    </row>
    <row r="6" spans="1:5" x14ac:dyDescent="0.25">
      <c r="A6" s="180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80"/>
      <c r="B7" s="13" t="s">
        <v>1260</v>
      </c>
      <c r="C7" s="14">
        <v>1</v>
      </c>
      <c r="D7" s="14">
        <v>0</v>
      </c>
      <c r="E7" s="15">
        <v>1</v>
      </c>
    </row>
    <row r="8" spans="1:5" x14ac:dyDescent="0.25">
      <c r="A8" s="180"/>
      <c r="B8" s="13" t="s">
        <v>1261</v>
      </c>
      <c r="C8" s="14">
        <v>7</v>
      </c>
      <c r="D8" s="14">
        <v>0</v>
      </c>
      <c r="E8" s="15">
        <v>7</v>
      </c>
    </row>
    <row r="9" spans="1:5" x14ac:dyDescent="0.25">
      <c r="A9" s="180"/>
      <c r="B9" s="13" t="s">
        <v>1262</v>
      </c>
      <c r="C9" s="14">
        <v>0</v>
      </c>
      <c r="D9" s="14">
        <v>0</v>
      </c>
      <c r="E9" s="15">
        <v>0</v>
      </c>
    </row>
    <row r="10" spans="1:5" x14ac:dyDescent="0.25">
      <c r="A10" s="180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80"/>
      <c r="B11" s="13" t="s">
        <v>1264</v>
      </c>
      <c r="C11" s="14">
        <v>1</v>
      </c>
      <c r="D11" s="14">
        <v>1</v>
      </c>
      <c r="E11" s="15">
        <v>0</v>
      </c>
    </row>
    <row r="12" spans="1:5" x14ac:dyDescent="0.25">
      <c r="A12" s="180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25">
      <c r="A13" s="180"/>
      <c r="B13" s="13" t="s">
        <v>1266</v>
      </c>
      <c r="C13" s="14">
        <v>2</v>
      </c>
      <c r="D13" s="14">
        <v>0</v>
      </c>
      <c r="E13" s="15">
        <v>2</v>
      </c>
    </row>
    <row r="14" spans="1:5" x14ac:dyDescent="0.25">
      <c r="A14" s="180"/>
      <c r="B14" s="13" t="s">
        <v>1267</v>
      </c>
      <c r="C14" s="14">
        <v>5</v>
      </c>
      <c r="D14" s="14">
        <v>5</v>
      </c>
      <c r="E14" s="15">
        <v>0</v>
      </c>
    </row>
    <row r="15" spans="1:5" x14ac:dyDescent="0.25">
      <c r="A15" s="180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25">
      <c r="A16" s="181"/>
      <c r="B16" s="13" t="s">
        <v>106</v>
      </c>
      <c r="C16" s="14">
        <v>26</v>
      </c>
      <c r="D16" s="14">
        <v>0</v>
      </c>
      <c r="E16" s="15">
        <v>26</v>
      </c>
    </row>
  </sheetData>
  <sheetProtection algorithmName="SHA-512" hashValue="NjUF7yfLppVadagbphiSbMb4esLQRSG/MlPSFpYcVl5upRVBX12rVEgbo4LSwSIuNN0SuQd0h8YJz90Bd8IS7g==" saltValue="PcrQ6FBpk6V/6MTyiXLUk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9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1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25">
      <c r="A5" s="180"/>
      <c r="B5" s="53" t="s">
        <v>1023</v>
      </c>
      <c r="C5" s="54">
        <v>6</v>
      </c>
      <c r="D5" s="54">
        <v>0</v>
      </c>
      <c r="E5" s="54">
        <v>5</v>
      </c>
      <c r="F5" s="54">
        <v>13</v>
      </c>
      <c r="G5" s="54">
        <v>0</v>
      </c>
      <c r="H5" s="54">
        <v>11</v>
      </c>
      <c r="I5" s="54">
        <v>0</v>
      </c>
      <c r="J5" s="54">
        <v>0</v>
      </c>
      <c r="K5" s="54">
        <v>0</v>
      </c>
      <c r="L5" s="55">
        <v>0</v>
      </c>
    </row>
    <row r="6" spans="1:12" x14ac:dyDescent="0.25">
      <c r="A6" s="180"/>
      <c r="B6" s="53" t="s">
        <v>1282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2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25">
      <c r="A7" s="181"/>
      <c r="B7" s="53" t="s">
        <v>1283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1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25">
      <c r="A8" s="179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25">
      <c r="A9" s="180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25">
      <c r="A10" s="180"/>
      <c r="B10" s="53" t="s">
        <v>1287</v>
      </c>
      <c r="C10" s="54">
        <v>0</v>
      </c>
      <c r="D10" s="54">
        <v>0</v>
      </c>
      <c r="E10" s="54">
        <v>0</v>
      </c>
      <c r="F10" s="54">
        <v>2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25">
      <c r="A11" s="180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25">
      <c r="A12" s="180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25">
      <c r="A13" s="180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25">
      <c r="A14" s="180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25">
      <c r="A15" s="180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25">
      <c r="A16" s="180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25">
      <c r="A17" s="180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25">
      <c r="A18" s="180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25">
      <c r="A19" s="180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25">
      <c r="A20" s="180"/>
      <c r="B20" s="53" t="s">
        <v>1297</v>
      </c>
      <c r="C20" s="54">
        <v>0</v>
      </c>
      <c r="D20" s="54">
        <v>0</v>
      </c>
      <c r="E20" s="54">
        <v>1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25">
      <c r="A21" s="180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25">
      <c r="A22" s="180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ht="22.5" x14ac:dyDescent="0.25">
      <c r="A23" s="180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25">
      <c r="A24" s="180"/>
      <c r="B24" s="53" t="s">
        <v>1301</v>
      </c>
      <c r="C24" s="54">
        <v>2</v>
      </c>
      <c r="D24" s="54">
        <v>0</v>
      </c>
      <c r="E24" s="54">
        <v>0</v>
      </c>
      <c r="F24" s="54">
        <v>1</v>
      </c>
      <c r="G24" s="54">
        <v>0</v>
      </c>
      <c r="H24" s="54">
        <v>2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25">
      <c r="A25" s="180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25">
      <c r="A26" s="180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25">
      <c r="A27" s="180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25">
      <c r="A28" s="180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25">
      <c r="A29" s="180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25">
      <c r="A30" s="180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25">
      <c r="A31" s="180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25">
      <c r="A32" s="180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25">
      <c r="A33" s="180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25">
      <c r="A34" s="180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25">
      <c r="A35" s="180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25">
      <c r="A36" s="180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25">
      <c r="A37" s="180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25">
      <c r="A38" s="180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25">
      <c r="A39" s="180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25">
      <c r="A40" s="180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25">
      <c r="A41" s="180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25">
      <c r="A42" s="180"/>
      <c r="B42" s="53" t="s">
        <v>1319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25">
      <c r="A43" s="180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25">
      <c r="A44" s="180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25">
      <c r="A45" s="180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25">
      <c r="A46" s="180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25">
      <c r="A47" s="180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25">
      <c r="A48" s="180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25">
      <c r="A49" s="180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25">
      <c r="A50" s="180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25">
      <c r="A51" s="180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25">
      <c r="A52" s="180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25">
      <c r="A53" s="180"/>
      <c r="B53" s="53" t="s">
        <v>1330</v>
      </c>
      <c r="C53" s="54">
        <v>0</v>
      </c>
      <c r="D53" s="54">
        <v>0</v>
      </c>
      <c r="E53" s="54">
        <v>1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25">
      <c r="A54" s="180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25">
      <c r="A55" s="180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25">
      <c r="A56" s="180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25">
      <c r="A57" s="180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25">
      <c r="A58" s="180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25">
      <c r="A59" s="180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25">
      <c r="A60" s="180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25">
      <c r="A61" s="180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25">
      <c r="A62" s="180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25">
      <c r="A63" s="180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25">
      <c r="A64" s="180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25">
      <c r="A65" s="180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25">
      <c r="A66" s="180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25">
      <c r="A67" s="180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25">
      <c r="A68" s="180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25">
      <c r="A69" s="180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25">
      <c r="A70" s="180"/>
      <c r="B70" s="53" t="s">
        <v>1347</v>
      </c>
      <c r="C70" s="54">
        <v>1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25">
      <c r="A71" s="180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25">
      <c r="A72" s="180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25">
      <c r="A73" s="180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25">
      <c r="A74" s="180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25">
      <c r="A75" s="180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25">
      <c r="A76" s="180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25">
      <c r="A77" s="180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25">
      <c r="A78" s="180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25">
      <c r="A79" s="180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25">
      <c r="A80" s="180"/>
      <c r="B80" s="53" t="s">
        <v>1357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2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25">
      <c r="A81" s="180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25">
      <c r="A82" s="180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25">
      <c r="A83" s="180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25">
      <c r="A84" s="180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25">
      <c r="A85" s="180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25">
      <c r="A86" s="180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25">
      <c r="A87" s="180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25">
      <c r="A88" s="180"/>
      <c r="B88" s="53" t="s">
        <v>1365</v>
      </c>
      <c r="C88" s="54">
        <v>1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25">
      <c r="A89" s="180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25">
      <c r="A90" s="180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25">
      <c r="A91" s="180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25">
      <c r="A92" s="180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25">
      <c r="A93" s="180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25">
      <c r="A94" s="180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25">
      <c r="A95" s="180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25">
      <c r="A96" s="180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25">
      <c r="A97" s="180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25">
      <c r="A98" s="180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25">
      <c r="A99" s="180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25">
      <c r="A100" s="180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25">
      <c r="A101" s="180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25">
      <c r="A102" s="180"/>
      <c r="B102" s="53" t="s">
        <v>1379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25">
      <c r="A103" s="180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25">
      <c r="A104" s="180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25">
      <c r="A105" s="180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25">
      <c r="A106" s="180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25">
      <c r="A107" s="180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25">
      <c r="A108" s="180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25">
      <c r="A109" s="180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25">
      <c r="A110" s="180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25">
      <c r="A111" s="180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25">
      <c r="A112" s="180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25">
      <c r="A113" s="180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25">
      <c r="A114" s="180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25">
      <c r="A115" s="180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25">
      <c r="A116" s="180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25">
      <c r="A117" s="180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25">
      <c r="A118" s="180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25">
      <c r="A119" s="180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25">
      <c r="A120" s="180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25">
      <c r="A121" s="180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25">
      <c r="A122" s="180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25">
      <c r="A123" s="180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25">
      <c r="A124" s="180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25">
      <c r="A125" s="180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25">
      <c r="A126" s="180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25">
      <c r="A127" s="180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25">
      <c r="A128" s="180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25">
      <c r="A129" s="180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25">
      <c r="A130" s="180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25">
      <c r="A131" s="180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25">
      <c r="A132" s="180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25">
      <c r="A133" s="180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25">
      <c r="A134" s="180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25">
      <c r="A135" s="180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25">
      <c r="A136" s="180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25">
      <c r="A137" s="180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25">
      <c r="A138" s="180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25">
      <c r="A139" s="180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25">
      <c r="A140" s="180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25">
      <c r="A141" s="180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25">
      <c r="A142" s="180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25">
      <c r="A143" s="180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25">
      <c r="A144" s="180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25">
      <c r="A145" s="180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25">
      <c r="A146" s="180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25">
      <c r="A147" s="180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25">
      <c r="A148" s="180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25">
      <c r="A149" s="180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25">
      <c r="A150" s="180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25">
      <c r="A151" s="180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25">
      <c r="A152" s="180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25">
      <c r="A153" s="180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25">
      <c r="A154" s="180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25">
      <c r="A155" s="180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25">
      <c r="A156" s="180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25">
      <c r="A157" s="180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25">
      <c r="A158" s="180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25">
      <c r="A159" s="180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25">
      <c r="A160" s="180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25">
      <c r="A161" s="180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25">
      <c r="A162" s="180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25">
      <c r="A163" s="180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25">
      <c r="A164" s="180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25">
      <c r="A165" s="180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25">
      <c r="A166" s="180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25">
      <c r="A167" s="180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25">
      <c r="A168" s="180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25">
      <c r="A169" s="180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25">
      <c r="A170" s="180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25">
      <c r="A171" s="180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25">
      <c r="A172" s="180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25">
      <c r="A173" s="180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25">
      <c r="A174" s="180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25">
      <c r="A175" s="180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25">
      <c r="A176" s="180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25">
      <c r="A177" s="180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25">
      <c r="A178" s="180"/>
      <c r="B178" s="53" t="s">
        <v>1455</v>
      </c>
      <c r="C178" s="54">
        <v>0</v>
      </c>
      <c r="D178" s="54">
        <v>0</v>
      </c>
      <c r="E178" s="54">
        <v>0</v>
      </c>
      <c r="F178" s="54">
        <v>10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25">
      <c r="A179" s="180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25">
      <c r="A180" s="180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25">
      <c r="A181" s="180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25">
      <c r="A182" s="180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25">
      <c r="A183" s="180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25">
      <c r="A184" s="180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25">
      <c r="A185" s="180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25">
      <c r="A186" s="180"/>
      <c r="B186" s="53" t="s">
        <v>1463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54">
        <v>1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25">
      <c r="A187" s="180"/>
      <c r="B187" s="53" t="s">
        <v>1464</v>
      </c>
      <c r="C187" s="54">
        <v>2</v>
      </c>
      <c r="D187" s="54">
        <v>0</v>
      </c>
      <c r="E187" s="54">
        <v>3</v>
      </c>
      <c r="F187" s="54">
        <v>0</v>
      </c>
      <c r="G187" s="54">
        <v>0</v>
      </c>
      <c r="H187" s="54">
        <v>4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25">
      <c r="A188" s="180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25">
      <c r="A189" s="180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25">
      <c r="A190" s="180"/>
      <c r="B190" s="53" t="s">
        <v>1467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25">
      <c r="A191" s="180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25">
      <c r="A192" s="180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2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25">
      <c r="A193" s="180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25">
      <c r="A194" s="180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25">
      <c r="A195" s="180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25">
      <c r="A196" s="180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25">
      <c r="A197" s="180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25">
      <c r="A198" s="180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25">
      <c r="A199" s="180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25">
      <c r="A200" s="180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25">
      <c r="A201" s="180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25">
      <c r="A202" s="180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25">
      <c r="A203" s="180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25">
      <c r="A204" s="180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25">
      <c r="A205" s="180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25">
      <c r="A206" s="180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25">
      <c r="A207" s="180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25">
      <c r="A208" s="180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25">
      <c r="A209" s="180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25">
      <c r="A210" s="180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25">
      <c r="A211" s="180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25">
      <c r="A212" s="180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ht="22.5" x14ac:dyDescent="0.25">
      <c r="A213" s="180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25">
      <c r="A214" s="180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25">
      <c r="A215" s="180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25">
      <c r="A216" s="180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25">
      <c r="A217" s="180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25">
      <c r="A218" s="180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25">
      <c r="A219" s="180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25">
      <c r="A220" s="180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25">
      <c r="A221" s="180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25">
      <c r="A222" s="180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25">
      <c r="A223" s="180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25">
      <c r="A224" s="180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25">
      <c r="A225" s="180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25">
      <c r="A226" s="180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25">
      <c r="A227" s="180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25">
      <c r="A228" s="180"/>
      <c r="B228" s="53" t="s">
        <v>1505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25">
      <c r="A229" s="180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25">
      <c r="A230" s="180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25">
      <c r="A231" s="180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25">
      <c r="A232" s="180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25">
      <c r="A233" s="180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25">
      <c r="A234" s="180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25">
      <c r="A235" s="180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25">
      <c r="A236" s="180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25">
      <c r="A237" s="180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25">
      <c r="A238" s="180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25">
      <c r="A239" s="180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25">
      <c r="A240" s="180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25">
      <c r="A241" s="180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25">
      <c r="A242" s="180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25">
      <c r="A243" s="180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25">
      <c r="A244" s="180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25">
      <c r="A245" s="180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25">
      <c r="A246" s="180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25">
      <c r="A247" s="180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25">
      <c r="A248" s="180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25">
      <c r="A249" s="180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25">
      <c r="A250" s="180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25">
      <c r="A251" s="180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25">
      <c r="A252" s="180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25">
      <c r="A253" s="180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25">
      <c r="A254" s="180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25">
      <c r="A255" s="180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25">
      <c r="A256" s="180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25">
      <c r="A257" s="180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25">
      <c r="A258" s="180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25">
      <c r="A259" s="181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25">
      <c r="A260" s="179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25">
      <c r="A261" s="180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25">
      <c r="A262" s="180"/>
      <c r="B262" s="53" t="s">
        <v>1540</v>
      </c>
      <c r="C262" s="54">
        <v>5</v>
      </c>
      <c r="D262" s="54">
        <v>0</v>
      </c>
      <c r="E262" s="54">
        <v>0</v>
      </c>
      <c r="F262" s="54">
        <v>0</v>
      </c>
      <c r="G262" s="54">
        <v>0</v>
      </c>
      <c r="H262" s="54">
        <v>7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25">
      <c r="A263" s="180"/>
      <c r="B263" s="53" t="s">
        <v>1541</v>
      </c>
      <c r="C263" s="54">
        <v>0</v>
      </c>
      <c r="D263" s="54">
        <v>0</v>
      </c>
      <c r="E263" s="54">
        <v>1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25">
      <c r="A264" s="180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25">
      <c r="A265" s="180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25">
      <c r="A266" s="180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25">
      <c r="A267" s="180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25">
      <c r="A268" s="180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25">
      <c r="A269" s="180"/>
      <c r="B269" s="53" t="s">
        <v>1547</v>
      </c>
      <c r="C269" s="54">
        <v>0</v>
      </c>
      <c r="D269" s="54">
        <v>0</v>
      </c>
      <c r="E269" s="54">
        <v>1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25">
      <c r="A270" s="180"/>
      <c r="B270" s="53" t="s">
        <v>1548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1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25">
      <c r="A271" s="180"/>
      <c r="B271" s="53" t="s">
        <v>961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1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25">
      <c r="A272" s="180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25">
      <c r="A273" s="180"/>
      <c r="B273" s="53" t="s">
        <v>1550</v>
      </c>
      <c r="C273" s="54">
        <v>1</v>
      </c>
      <c r="D273" s="54">
        <v>0</v>
      </c>
      <c r="E273" s="54">
        <v>0</v>
      </c>
      <c r="F273" s="54">
        <v>5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25">
      <c r="A274" s="180"/>
      <c r="B274" s="53" t="s">
        <v>1551</v>
      </c>
      <c r="C274" s="54">
        <v>0</v>
      </c>
      <c r="D274" s="54">
        <v>0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25">
      <c r="A275" s="180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25">
      <c r="A276" s="180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25">
      <c r="A277" s="180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25">
      <c r="A278" s="180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25">
      <c r="A279" s="180"/>
      <c r="B279" s="53" t="s">
        <v>1556</v>
      </c>
      <c r="C279" s="54">
        <v>1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25">
      <c r="A280" s="180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25">
      <c r="A281" s="180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25">
      <c r="A282" s="180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25">
      <c r="A283" s="180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25">
      <c r="A284" s="180"/>
      <c r="B284" s="53" t="s">
        <v>1561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25">
      <c r="A285" s="180"/>
      <c r="B285" s="53" t="s">
        <v>921</v>
      </c>
      <c r="C285" s="54">
        <v>0</v>
      </c>
      <c r="D285" s="54">
        <v>0</v>
      </c>
      <c r="E285" s="54">
        <v>1</v>
      </c>
      <c r="F285" s="54">
        <v>0</v>
      </c>
      <c r="G285" s="54">
        <v>0</v>
      </c>
      <c r="H285" s="54">
        <v>4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25">
      <c r="A286" s="180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25">
      <c r="A287" s="180"/>
      <c r="B287" s="53" t="s">
        <v>1562</v>
      </c>
      <c r="C287" s="54">
        <v>0</v>
      </c>
      <c r="D287" s="54">
        <v>0</v>
      </c>
      <c r="E287" s="54">
        <v>1</v>
      </c>
      <c r="F287" s="54">
        <v>8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25">
      <c r="A288" s="180"/>
      <c r="B288" s="53" t="s">
        <v>1563</v>
      </c>
      <c r="C288" s="54">
        <v>0</v>
      </c>
      <c r="D288" s="54">
        <v>0</v>
      </c>
      <c r="E288" s="54">
        <v>1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25">
      <c r="A289" s="180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25">
      <c r="A290" s="180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ht="22.5" x14ac:dyDescent="0.25">
      <c r="A291" s="180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25">
      <c r="A292" s="181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25">
      <c r="A293" s="179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25">
      <c r="A294" s="180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7</v>
      </c>
      <c r="I294" s="54">
        <v>0</v>
      </c>
      <c r="J294" s="54">
        <v>0</v>
      </c>
      <c r="K294" s="54">
        <v>0</v>
      </c>
      <c r="L294" s="55">
        <v>0</v>
      </c>
    </row>
    <row r="295" spans="1:12" ht="22.5" x14ac:dyDescent="0.25">
      <c r="A295" s="180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0</v>
      </c>
    </row>
    <row r="296" spans="1:12" ht="22.5" x14ac:dyDescent="0.25">
      <c r="A296" s="180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2.5" x14ac:dyDescent="0.25">
      <c r="A297" s="180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3</v>
      </c>
      <c r="I297" s="54">
        <v>0</v>
      </c>
      <c r="J297" s="54">
        <v>0</v>
      </c>
      <c r="K297" s="54">
        <v>0</v>
      </c>
      <c r="L297" s="55">
        <v>0</v>
      </c>
    </row>
    <row r="298" spans="1:12" ht="22.5" x14ac:dyDescent="0.25">
      <c r="A298" s="180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1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25">
      <c r="A299" s="180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25">
      <c r="A300" s="180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56.25" x14ac:dyDescent="0.25">
      <c r="A301" s="180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5">
        <v>0</v>
      </c>
    </row>
    <row r="302" spans="1:12" ht="33.75" x14ac:dyDescent="0.25">
      <c r="A302" s="180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0</v>
      </c>
    </row>
    <row r="303" spans="1:12" ht="22.5" x14ac:dyDescent="0.25">
      <c r="A303" s="180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5">
        <v>0</v>
      </c>
    </row>
    <row r="304" spans="1:12" ht="22.5" x14ac:dyDescent="0.25">
      <c r="A304" s="180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2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25">
      <c r="A305" s="180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1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25">
      <c r="A306" s="180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25">
      <c r="A307" s="181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YqgQ2MW3xNf1BrnUyiPmP3vH8vVQdn4Tr776FXtMyEKZ6XC3bsk9HHKQqbFgXLqCEHWp5cwr95W7E8NNA3lXGg==" saltValue="RmGA1xjRiXH70JR0gdbhv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3" t="s">
        <v>1583</v>
      </c>
    </row>
    <row r="3" spans="1:5" x14ac:dyDescent="0.25">
      <c r="A3" s="34" t="s">
        <v>1584</v>
      </c>
    </row>
    <row r="4" spans="1:5" x14ac:dyDescent="0.25">
      <c r="A4" s="35" t="s">
        <v>9</v>
      </c>
      <c r="B4" s="35" t="s">
        <v>10</v>
      </c>
      <c r="C4" s="56" t="s">
        <v>2</v>
      </c>
      <c r="D4" s="56" t="s">
        <v>11</v>
      </c>
      <c r="E4" s="36" t="s">
        <v>12</v>
      </c>
    </row>
    <row r="5" spans="1:5" ht="22.5" x14ac:dyDescent="0.25">
      <c r="A5" s="37" t="s">
        <v>1585</v>
      </c>
      <c r="B5" s="43" t="s">
        <v>1586</v>
      </c>
      <c r="C5" s="44">
        <v>0</v>
      </c>
      <c r="D5" s="44">
        <v>78</v>
      </c>
      <c r="E5" s="57">
        <v>-1</v>
      </c>
    </row>
    <row r="6" spans="1:5" ht="22.5" x14ac:dyDescent="0.25">
      <c r="A6" s="37" t="s">
        <v>1587</v>
      </c>
      <c r="B6" s="43" t="s">
        <v>1588</v>
      </c>
      <c r="C6" s="44">
        <v>26</v>
      </c>
      <c r="D6" s="19"/>
      <c r="E6" s="57">
        <v>0</v>
      </c>
    </row>
    <row r="7" spans="1:5" ht="22.5" x14ac:dyDescent="0.25">
      <c r="A7" s="37" t="s">
        <v>1585</v>
      </c>
      <c r="B7" s="43" t="s">
        <v>1589</v>
      </c>
      <c r="C7" s="44">
        <v>18</v>
      </c>
      <c r="D7" s="44">
        <v>80</v>
      </c>
      <c r="E7" s="57">
        <v>-0.77500000000000002</v>
      </c>
    </row>
    <row r="8" spans="1:5" ht="22.5" x14ac:dyDescent="0.25">
      <c r="A8" s="37" t="s">
        <v>1587</v>
      </c>
      <c r="B8" s="43" t="s">
        <v>1590</v>
      </c>
      <c r="C8" s="44">
        <v>15</v>
      </c>
      <c r="D8" s="19"/>
      <c r="E8" s="57">
        <v>0</v>
      </c>
    </row>
    <row r="9" spans="1:5" ht="22.5" x14ac:dyDescent="0.25">
      <c r="A9" s="37" t="s">
        <v>1585</v>
      </c>
      <c r="B9" s="43" t="s">
        <v>1591</v>
      </c>
      <c r="C9" s="44">
        <v>16</v>
      </c>
      <c r="D9" s="44">
        <v>2</v>
      </c>
      <c r="E9" s="57">
        <v>7</v>
      </c>
    </row>
    <row r="10" spans="1:5" ht="22.5" x14ac:dyDescent="0.25">
      <c r="A10" s="37" t="s">
        <v>1587</v>
      </c>
      <c r="B10" s="43" t="s">
        <v>1592</v>
      </c>
      <c r="C10" s="44">
        <v>16</v>
      </c>
      <c r="D10" s="19"/>
      <c r="E10" s="57">
        <v>0</v>
      </c>
    </row>
    <row r="11" spans="1:5" x14ac:dyDescent="0.25">
      <c r="A11" s="37" t="s">
        <v>1593</v>
      </c>
      <c r="B11" s="17"/>
      <c r="C11" s="44">
        <v>38</v>
      </c>
      <c r="D11" s="44">
        <v>86</v>
      </c>
      <c r="E11" s="57">
        <v>-0.55813953488372103</v>
      </c>
    </row>
    <row r="12" spans="1:5" x14ac:dyDescent="0.25">
      <c r="A12" s="37" t="s">
        <v>1594</v>
      </c>
      <c r="B12" s="17"/>
      <c r="C12" s="44">
        <v>90</v>
      </c>
      <c r="D12" s="19"/>
      <c r="E12" s="57">
        <v>0</v>
      </c>
    </row>
    <row r="13" spans="1:5" x14ac:dyDescent="0.25">
      <c r="A13" s="195" t="s">
        <v>1595</v>
      </c>
      <c r="B13" s="43" t="s">
        <v>1596</v>
      </c>
      <c r="C13" s="44">
        <v>5</v>
      </c>
      <c r="D13" s="19"/>
      <c r="E13" s="57">
        <v>0</v>
      </c>
    </row>
    <row r="14" spans="1:5" x14ac:dyDescent="0.25">
      <c r="A14" s="197"/>
      <c r="B14" s="43" t="s">
        <v>1597</v>
      </c>
      <c r="C14" s="44">
        <v>0</v>
      </c>
      <c r="D14" s="19"/>
      <c r="E14" s="57">
        <v>0</v>
      </c>
    </row>
    <row r="15" spans="1:5" x14ac:dyDescent="0.25">
      <c r="A15" s="34" t="s">
        <v>1598</v>
      </c>
    </row>
    <row r="16" spans="1:5" ht="22.5" x14ac:dyDescent="0.25">
      <c r="A16" s="35" t="s">
        <v>9</v>
      </c>
      <c r="B16" s="35" t="s">
        <v>10</v>
      </c>
      <c r="C16" s="58" t="s">
        <v>113</v>
      </c>
      <c r="D16" s="58" t="s">
        <v>156</v>
      </c>
      <c r="E16" s="59" t="s">
        <v>192</v>
      </c>
    </row>
    <row r="17" spans="1:5" x14ac:dyDescent="0.25">
      <c r="A17" s="198" t="s">
        <v>1599</v>
      </c>
      <c r="B17" s="43" t="s">
        <v>1600</v>
      </c>
      <c r="C17" s="44">
        <v>0</v>
      </c>
      <c r="D17" s="44">
        <v>0</v>
      </c>
      <c r="E17" s="39">
        <v>0</v>
      </c>
    </row>
    <row r="18" spans="1:5" x14ac:dyDescent="0.25">
      <c r="A18" s="199"/>
      <c r="B18" s="43" t="s">
        <v>1601</v>
      </c>
      <c r="C18" s="44">
        <v>69</v>
      </c>
      <c r="D18" s="44">
        <v>69</v>
      </c>
      <c r="E18" s="39">
        <v>0</v>
      </c>
    </row>
    <row r="19" spans="1:5" x14ac:dyDescent="0.25">
      <c r="A19" s="199"/>
      <c r="B19" s="43" t="s">
        <v>1602</v>
      </c>
      <c r="C19" s="44">
        <v>0</v>
      </c>
      <c r="D19" s="44">
        <v>0</v>
      </c>
      <c r="E19" s="39">
        <v>0</v>
      </c>
    </row>
    <row r="20" spans="1:5" x14ac:dyDescent="0.25">
      <c r="A20" s="199"/>
      <c r="B20" s="43" t="s">
        <v>1603</v>
      </c>
      <c r="C20" s="44">
        <v>0</v>
      </c>
      <c r="D20" s="44">
        <v>0</v>
      </c>
      <c r="E20" s="39">
        <v>0</v>
      </c>
    </row>
    <row r="21" spans="1:5" x14ac:dyDescent="0.25">
      <c r="A21" s="199"/>
      <c r="B21" s="43" t="s">
        <v>1604</v>
      </c>
      <c r="C21" s="44">
        <v>42</v>
      </c>
      <c r="D21" s="44">
        <v>42</v>
      </c>
      <c r="E21" s="39">
        <v>0</v>
      </c>
    </row>
    <row r="22" spans="1:5" x14ac:dyDescent="0.25">
      <c r="A22" s="199"/>
      <c r="B22" s="43" t="s">
        <v>975</v>
      </c>
      <c r="C22" s="44">
        <v>732</v>
      </c>
      <c r="D22" s="44">
        <v>732</v>
      </c>
      <c r="E22" s="39">
        <v>0</v>
      </c>
    </row>
    <row r="23" spans="1:5" x14ac:dyDescent="0.25">
      <c r="A23" s="199"/>
      <c r="B23" s="43" t="s">
        <v>1605</v>
      </c>
      <c r="C23" s="44">
        <v>0</v>
      </c>
      <c r="D23" s="44">
        <v>0</v>
      </c>
      <c r="E23" s="39">
        <v>0</v>
      </c>
    </row>
    <row r="24" spans="1:5" x14ac:dyDescent="0.25">
      <c r="A24" s="199"/>
      <c r="B24" s="43" t="s">
        <v>1606</v>
      </c>
      <c r="C24" s="44">
        <v>0</v>
      </c>
      <c r="D24" s="44">
        <v>0</v>
      </c>
      <c r="E24" s="39">
        <v>0</v>
      </c>
    </row>
    <row r="25" spans="1:5" x14ac:dyDescent="0.25">
      <c r="A25" s="199"/>
      <c r="B25" s="43" t="s">
        <v>1607</v>
      </c>
      <c r="C25" s="44">
        <v>0</v>
      </c>
      <c r="D25" s="44">
        <v>0</v>
      </c>
      <c r="E25" s="39">
        <v>0</v>
      </c>
    </row>
    <row r="26" spans="1:5" x14ac:dyDescent="0.25">
      <c r="A26" s="199"/>
      <c r="B26" s="43" t="s">
        <v>1608</v>
      </c>
      <c r="C26" s="44">
        <v>868</v>
      </c>
      <c r="D26" s="44">
        <v>868</v>
      </c>
      <c r="E26" s="39">
        <v>0</v>
      </c>
    </row>
    <row r="27" spans="1:5" x14ac:dyDescent="0.25">
      <c r="A27" s="199"/>
      <c r="B27" s="43" t="s">
        <v>1609</v>
      </c>
      <c r="C27" s="44">
        <v>0</v>
      </c>
      <c r="D27" s="44">
        <v>0</v>
      </c>
      <c r="E27" s="39">
        <v>0</v>
      </c>
    </row>
    <row r="28" spans="1:5" x14ac:dyDescent="0.25">
      <c r="A28" s="199"/>
      <c r="B28" s="43" t="s">
        <v>1610</v>
      </c>
      <c r="C28" s="44">
        <v>376</v>
      </c>
      <c r="D28" s="44">
        <v>376</v>
      </c>
      <c r="E28" s="39">
        <v>0</v>
      </c>
    </row>
    <row r="29" spans="1:5" x14ac:dyDescent="0.25">
      <c r="A29" s="199"/>
      <c r="B29" s="43" t="s">
        <v>1611</v>
      </c>
      <c r="C29" s="44">
        <v>128</v>
      </c>
      <c r="D29" s="44">
        <v>0</v>
      </c>
      <c r="E29" s="39">
        <v>128</v>
      </c>
    </row>
    <row r="30" spans="1:5" x14ac:dyDescent="0.25">
      <c r="A30" s="200"/>
      <c r="B30" s="43" t="s">
        <v>1612</v>
      </c>
      <c r="C30" s="44">
        <v>0</v>
      </c>
      <c r="D30" s="44">
        <v>0</v>
      </c>
      <c r="E30" s="39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Rk71FYmYjTsaJPqHPHgzdOn1HralRHdj2KQ+gAndDHqQAgmjZSPNDpMGsFMTq5SxQnkO2TqoN83DLqd6yAoSZA==" saltValue="S9yCIz9vC4LY3kMmfY0WT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6D47-646B-40B1-85A0-274F1ABB74E0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7109375" style="108" customWidth="1"/>
    <col min="4" max="4" width="36.42578125" style="108" customWidth="1"/>
    <col min="5" max="5" width="18.710937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1" style="108" customWidth="1"/>
    <col min="16" max="16" width="2.7109375" style="108" customWidth="1"/>
    <col min="17" max="17" width="11.42578125" style="108"/>
    <col min="18" max="19" width="12.855468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855468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5703125" style="108" customWidth="1"/>
    <col min="40" max="40" width="2.7109375" style="108" customWidth="1"/>
    <col min="41" max="41" width="11.42578125" style="108"/>
    <col min="42" max="44" width="19.28515625" style="108" customWidth="1"/>
    <col min="45" max="45" width="14.85546875" style="108" customWidth="1"/>
    <col min="46" max="46" width="2.7109375" style="108" customWidth="1"/>
    <col min="47" max="47" width="7" style="108" customWidth="1"/>
    <col min="48" max="48" width="14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85546875" style="108" customWidth="1"/>
    <col min="60" max="60" width="11.42578125" style="108"/>
    <col min="61" max="61" width="19.28515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7" width="7.140625" style="108" bestFit="1" customWidth="1"/>
    <col min="68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3" width="6.140625" style="108" customWidth="1"/>
    <col min="74" max="74" width="6.7109375" style="108" customWidth="1"/>
    <col min="75" max="75" width="2.7109375" style="108" customWidth="1"/>
    <col min="76" max="76" width="21.140625" style="108" customWidth="1"/>
    <col min="77" max="80" width="11.42578125" style="108"/>
    <col min="81" max="81" width="16.42578125" style="108" customWidth="1"/>
    <col min="82" max="82" width="2.7109375" style="108" customWidth="1"/>
    <col min="83" max="83" width="17" style="108" customWidth="1"/>
    <col min="84" max="85" width="21.140625" style="108" customWidth="1"/>
    <col min="86" max="88" width="11.42578125" style="108"/>
    <col min="89" max="89" width="2.7109375" style="108" customWidth="1"/>
    <col min="90" max="90" width="15.140625" style="108" customWidth="1"/>
    <col min="91" max="91" width="8.28515625" style="108" customWidth="1"/>
    <col min="92" max="92" width="23.42578125" style="108" customWidth="1"/>
    <col min="93" max="93" width="14.85546875" style="108" customWidth="1"/>
    <col min="94" max="94" width="18" style="108" customWidth="1"/>
    <col min="95" max="16384" width="11.42578125" style="108"/>
  </cols>
  <sheetData>
    <row r="1" spans="1:93" ht="18.75" x14ac:dyDescent="0.25">
      <c r="A1" s="106"/>
      <c r="B1" s="107"/>
      <c r="C1" s="207" t="s">
        <v>1735</v>
      </c>
      <c r="D1" s="207"/>
      <c r="E1" s="207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1.25" x14ac:dyDescent="0.25">
      <c r="A2" s="109">
        <v>0</v>
      </c>
      <c r="H2" s="111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1736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11"/>
    </row>
    <row r="3" spans="1:93" s="110" customFormat="1" ht="11.25" x14ac:dyDescent="0.25">
      <c r="Z3" s="205" t="s">
        <v>1737</v>
      </c>
      <c r="AA3" s="205"/>
      <c r="AB3" s="205"/>
      <c r="AC3" s="205"/>
      <c r="AH3" s="205" t="s">
        <v>1738</v>
      </c>
      <c r="AI3" s="205"/>
      <c r="AJ3" s="205"/>
      <c r="AK3" s="205"/>
      <c r="AV3" s="206" t="s">
        <v>1054</v>
      </c>
      <c r="AW3" s="206"/>
      <c r="AX3" s="206"/>
      <c r="AY3" s="206"/>
      <c r="AZ3" s="206"/>
      <c r="BA3" s="206"/>
      <c r="CL3" s="111"/>
    </row>
    <row r="4" spans="1:93" s="112" customFormat="1" ht="21.75" customHeight="1" x14ac:dyDescent="0.25">
      <c r="C4" s="205" t="s">
        <v>8</v>
      </c>
      <c r="D4" s="205"/>
      <c r="E4" s="205"/>
      <c r="I4" s="205" t="s">
        <v>35</v>
      </c>
      <c r="J4" s="205"/>
      <c r="K4" s="205"/>
      <c r="L4" s="205"/>
      <c r="M4" s="205"/>
      <c r="Q4" s="205" t="s">
        <v>1739</v>
      </c>
      <c r="R4" s="205"/>
      <c r="S4" s="205"/>
      <c r="T4" s="205"/>
      <c r="U4" s="205"/>
      <c r="V4" s="205"/>
      <c r="AP4" s="205" t="s">
        <v>1740</v>
      </c>
      <c r="AQ4" s="205"/>
      <c r="AR4" s="205"/>
      <c r="BE4" s="205" t="s">
        <v>1054</v>
      </c>
      <c r="BF4" s="205"/>
      <c r="BG4" s="205"/>
      <c r="BK4" s="209" t="s">
        <v>1741</v>
      </c>
      <c r="BL4" s="208" t="s">
        <v>1742</v>
      </c>
      <c r="BM4" s="208" t="s">
        <v>1743</v>
      </c>
      <c r="BN4" s="208" t="s">
        <v>169</v>
      </c>
      <c r="BO4" s="208" t="s">
        <v>1744</v>
      </c>
      <c r="BP4" s="208" t="s">
        <v>1745</v>
      </c>
      <c r="BQ4" s="208" t="s">
        <v>1746</v>
      </c>
      <c r="BR4" s="208" t="s">
        <v>204</v>
      </c>
      <c r="BS4" s="210" t="s">
        <v>1747</v>
      </c>
      <c r="BT4" s="210" t="s">
        <v>1748</v>
      </c>
      <c r="BU4" s="210" t="s">
        <v>284</v>
      </c>
      <c r="BV4" s="211"/>
      <c r="BY4" s="212" t="s">
        <v>163</v>
      </c>
      <c r="BZ4" s="212"/>
      <c r="CA4" s="212"/>
      <c r="CF4" s="205" t="s">
        <v>1749</v>
      </c>
      <c r="CG4" s="205"/>
      <c r="CL4" s="205" t="s">
        <v>43</v>
      </c>
      <c r="CM4" s="205"/>
      <c r="CN4" s="205"/>
      <c r="CO4" s="205"/>
    </row>
    <row r="5" spans="1:93" s="112" customFormat="1" ht="14.25" customHeight="1" x14ac:dyDescent="0.25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09" t="s">
        <v>1752</v>
      </c>
      <c r="AW5" s="208" t="s">
        <v>1753</v>
      </c>
      <c r="AX5" s="208" t="s">
        <v>1754</v>
      </c>
      <c r="AY5" s="208" t="s">
        <v>104</v>
      </c>
      <c r="AZ5" s="208" t="s">
        <v>105</v>
      </c>
      <c r="BA5" s="210" t="s">
        <v>106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12" customFormat="1" ht="14.25" customHeight="1" x14ac:dyDescent="0.25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09"/>
      <c r="AW6" s="208"/>
      <c r="AX6" s="208"/>
      <c r="AY6" s="208"/>
      <c r="AZ6" s="208"/>
      <c r="BA6" s="210"/>
      <c r="BE6" s="118" t="s">
        <v>108</v>
      </c>
      <c r="BF6" s="117" t="s">
        <v>109</v>
      </c>
      <c r="BG6" s="119" t="s">
        <v>1767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25">
      <c r="C7" s="125">
        <f>DatosGenerales!C8</f>
        <v>5849</v>
      </c>
      <c r="D7" s="126">
        <f>SUM(DatosGenerales!C15:C19)</f>
        <v>1413</v>
      </c>
      <c r="E7" s="125">
        <f>SUM(DatosGenerales!C12:C14)</f>
        <v>3697</v>
      </c>
      <c r="I7" s="127">
        <f>DatosGenerales!C31</f>
        <v>1291</v>
      </c>
      <c r="J7" s="126">
        <f>DatosGenerales!C32</f>
        <v>91</v>
      </c>
      <c r="K7" s="125">
        <f>SUM(DatosGenerales!C33:C34)</f>
        <v>75</v>
      </c>
      <c r="L7" s="126">
        <f>DatosGenerales!C36</f>
        <v>801</v>
      </c>
      <c r="M7" s="125">
        <f>DatosGenerales!C95</f>
        <v>756</v>
      </c>
      <c r="N7" s="128">
        <f>L7-M7</f>
        <v>45</v>
      </c>
      <c r="O7" s="128"/>
      <c r="Q7" s="127">
        <f>DatosGenerales!C36</f>
        <v>801</v>
      </c>
      <c r="R7" s="126">
        <f>DatosGenerales!C49</f>
        <v>863</v>
      </c>
      <c r="S7" s="126">
        <f>DatosGenerales!C50</f>
        <v>39</v>
      </c>
      <c r="T7" s="126">
        <f>DatosGenerales!C62</f>
        <v>3</v>
      </c>
      <c r="U7" s="126">
        <f>DatosGenerales!C78</f>
        <v>2</v>
      </c>
      <c r="V7" s="129">
        <f>SUM(Q7:U7)</f>
        <v>1708</v>
      </c>
      <c r="Z7" s="127">
        <f>SUM(DatosGenerales!C106,DatosGenerales!C107,DatosGenerales!C109)</f>
        <v>660</v>
      </c>
      <c r="AA7" s="126">
        <f>SUM(DatosGenerales!C108,DatosGenerales!C110)</f>
        <v>75</v>
      </c>
      <c r="AB7" s="126">
        <f>DatosGenerales!C106</f>
        <v>492</v>
      </c>
      <c r="AC7" s="129">
        <f>DatosGenerales!C107</f>
        <v>143</v>
      </c>
      <c r="AH7" s="127">
        <f>SUM(DatosGenerales!C115,DatosGenerales!C116,DatosGenerales!C118)</f>
        <v>43</v>
      </c>
      <c r="AI7" s="126">
        <f>SUM(DatosGenerales!C117,DatosGenerales!C119)</f>
        <v>6</v>
      </c>
      <c r="AJ7" s="126">
        <f>DatosGenerales!C115</f>
        <v>22</v>
      </c>
      <c r="AK7" s="129">
        <f>DatosGenerales!C116</f>
        <v>19</v>
      </c>
      <c r="AP7" s="127">
        <f>SUM(DatosGenerales!C135:C136)</f>
        <v>56</v>
      </c>
      <c r="AQ7" s="126">
        <f>SUM(DatosGenerales!C137:C138)</f>
        <v>0</v>
      </c>
      <c r="AR7" s="129">
        <f>SUM(DatosGenerales!C139:C140)</f>
        <v>2</v>
      </c>
      <c r="AV7" s="127">
        <f>DatosGenerales!C145</f>
        <v>3</v>
      </c>
      <c r="AW7" s="126">
        <f>DatosGenerales!C146</f>
        <v>37</v>
      </c>
      <c r="AX7" s="126">
        <f>DatosGenerales!C147</f>
        <v>4</v>
      </c>
      <c r="AY7" s="126">
        <f>DatosGenerales!C148</f>
        <v>1</v>
      </c>
      <c r="AZ7" s="126">
        <f>DatosGenerales!C149</f>
        <v>41</v>
      </c>
      <c r="BA7" s="129">
        <f>DatosGenerales!C150</f>
        <v>0</v>
      </c>
      <c r="BE7" s="127">
        <f>DatosGenerales!C151</f>
        <v>42</v>
      </c>
      <c r="BF7" s="126">
        <f>DatosGenerales!C152</f>
        <v>22</v>
      </c>
      <c r="BG7" s="129">
        <f>DatosGenerales!C154</f>
        <v>16</v>
      </c>
      <c r="BK7" s="127">
        <f>SUM(DatosGenerales!C297:C311)</f>
        <v>1069</v>
      </c>
      <c r="BL7" s="126">
        <f>SUM(DatosGenerales!C294:C296)</f>
        <v>19</v>
      </c>
      <c r="BM7" s="126">
        <f>SUM(DatosGenerales!C312:C344)</f>
        <v>296</v>
      </c>
      <c r="BN7" s="126">
        <f>SUM(DatosGenerales!C289)</f>
        <v>13</v>
      </c>
      <c r="BO7" s="126">
        <f>SUM(DatosGenerales!C356:C364)</f>
        <v>2</v>
      </c>
      <c r="BP7" s="126">
        <f>SUM(DatosGenerales!C286:C288)</f>
        <v>0</v>
      </c>
      <c r="BQ7" s="126">
        <f>SUM(DatosGenerales!C345:C355)</f>
        <v>4</v>
      </c>
      <c r="BR7" s="126">
        <f>SUM(DatosGenerales!C290:C292)</f>
        <v>61</v>
      </c>
      <c r="BS7" s="129">
        <f>SUM(DatosGenerales!C283:C285)</f>
        <v>197</v>
      </c>
      <c r="BT7" s="129">
        <f>SUM(DatosGenerales!C293)</f>
        <v>0</v>
      </c>
      <c r="BU7" s="129">
        <f>SUM(DatosGenerales!C365:C377)</f>
        <v>16</v>
      </c>
      <c r="BY7" s="127">
        <f>DatosGenerales!C246</f>
        <v>20</v>
      </c>
      <c r="BZ7" s="126">
        <f>DatosGenerales!C247</f>
        <v>366</v>
      </c>
      <c r="CA7" s="129">
        <f>DatosGenerales!C248</f>
        <v>812</v>
      </c>
      <c r="CF7" s="127">
        <f>DatosDiscapacidad!C5</f>
        <v>0</v>
      </c>
      <c r="CG7" s="129">
        <f>DatosDiscapacidad!C11</f>
        <v>38</v>
      </c>
      <c r="CM7" s="127">
        <f>DatosGenerales!C40</f>
        <v>2822</v>
      </c>
      <c r="CN7" s="129">
        <f>DatosGenerales!C41</f>
        <v>1356</v>
      </c>
    </row>
    <row r="8" spans="1:93" x14ac:dyDescent="0.25">
      <c r="B8" s="130"/>
    </row>
    <row r="11" spans="1:93" x14ac:dyDescent="0.25">
      <c r="R11" s="108" t="s">
        <v>1771</v>
      </c>
    </row>
    <row r="16" spans="1:93" ht="12.75" customHeight="1" x14ac:dyDescent="0.25">
      <c r="AV16" s="131"/>
      <c r="AW16" s="131"/>
      <c r="AX16" s="131"/>
      <c r="AY16" s="131"/>
      <c r="AZ16" s="131"/>
      <c r="BA16" s="131"/>
    </row>
    <row r="17" spans="19:93" x14ac:dyDescent="0.25">
      <c r="AV17" s="131"/>
      <c r="AW17" s="131"/>
      <c r="AX17" s="131"/>
      <c r="AY17" s="131"/>
      <c r="AZ17" s="131"/>
      <c r="BA17" s="131"/>
    </row>
    <row r="19" spans="19:93" x14ac:dyDescent="0.25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25">
      <c r="S23" s="133"/>
      <c r="Z23" s="134"/>
      <c r="AH23" s="134"/>
    </row>
    <row r="30" spans="19:93" x14ac:dyDescent="0.25">
      <c r="BJ30" s="135"/>
    </row>
    <row r="31" spans="19:93" s="112" customFormat="1" ht="12.75" customHeight="1" x14ac:dyDescent="0.25">
      <c r="BJ31" s="136"/>
    </row>
    <row r="32" spans="19:93" s="124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25">
      <c r="BK51" s="136" t="s">
        <v>1776</v>
      </c>
      <c r="BL51" s="136" t="s">
        <v>1776</v>
      </c>
      <c r="BM51" s="135"/>
    </row>
    <row r="52" spans="63:74" x14ac:dyDescent="0.25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25">
      <c r="BK53" s="137">
        <f>SUM(DatosGenerales!C310,DatosGenerales!C299,DatosGenerales!C308)</f>
        <v>288</v>
      </c>
      <c r="BL53" s="137">
        <f>SUM(DatosGenerales!C311,DatosGenerales!C300,DatosGenerales!C309)</f>
        <v>356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25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25">
      <c r="BK66" s="137">
        <f>SUM(DatosGenerales!C310:C311)</f>
        <v>10</v>
      </c>
      <c r="BL66" s="137">
        <f>SUM(DatosGenerales!C299:C300)</f>
        <v>289</v>
      </c>
      <c r="BM66" s="137">
        <f>SUM(DatosGenerales!C308:C309)</f>
        <v>345</v>
      </c>
      <c r="BN66" s="137"/>
      <c r="BO66" s="124"/>
      <c r="BP66" s="124"/>
      <c r="BQ66" s="124"/>
      <c r="BR66" s="124"/>
      <c r="BS66" s="124"/>
    </row>
  </sheetData>
  <sheetProtection algorithmName="SHA-512" hashValue="wYWF0yZyPhg+AT+w9nvLzIZ48ATxDwBYGo6T6DHJuUpjNgXH+ND2i8PjZUyXU6Wfy4SMbKo/WGrvFuyUbjJBgA==" saltValue="+clurt4vso8XtFyb+WT0E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E73B-7DC9-489B-8852-C9EBAF261A83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.28515625" style="141" customWidth="1"/>
    <col min="6" max="6" width="2.7109375" style="141" customWidth="1"/>
    <col min="7" max="7" width="7.85546875" style="141" customWidth="1"/>
    <col min="8" max="9" width="11.42578125" style="141"/>
    <col min="10" max="10" width="51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.28515625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">
      <c r="BG2" s="142"/>
    </row>
    <row r="3" spans="1:61" s="132" customFormat="1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2OGTizkvJBQ21l9NEh85F7Qn/xL6ThGm1KDwV3XRmndiEom8+m7ExClEmYBHqwI6PKsjNrtjuCxHQ5wp1Q62BQ==" saltValue="Tj/HMuoeQzb02d00GwxXs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37B4-28BC-4892-A0C6-2FB658961DDB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855468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85546875" style="108" customWidth="1"/>
    <col min="13" max="13" width="20.7109375" style="108" customWidth="1"/>
    <col min="14" max="16" width="20.85546875" style="108" customWidth="1"/>
    <col min="17" max="17" width="2.7109375" style="108" customWidth="1"/>
    <col min="18" max="18" width="4.5703125" style="108" customWidth="1"/>
    <col min="19" max="27" width="14.855468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85546875" style="108" customWidth="1"/>
    <col min="39" max="39" width="13.42578125" style="108" customWidth="1"/>
    <col min="40" max="40" width="2.7109375" style="108" customWidth="1"/>
    <col min="41" max="41" width="4.5703125" style="108" customWidth="1"/>
    <col min="42" max="47" width="13.85546875" style="108" customWidth="1"/>
    <col min="48" max="48" width="4.5703125" style="108" customWidth="1"/>
    <col min="49" max="50" width="11.42578125" style="108" hidden="1" customWidth="1"/>
    <col min="51" max="16384" width="11.42578125" style="108"/>
  </cols>
  <sheetData>
    <row r="1" spans="1:50" ht="19.7" customHeight="1" x14ac:dyDescent="0.25">
      <c r="A1" s="106"/>
      <c r="B1" s="107"/>
      <c r="C1" s="214" t="s">
        <v>1796</v>
      </c>
      <c r="D1" s="214"/>
      <c r="E1" s="214"/>
      <c r="F1" s="214"/>
      <c r="G1" s="214"/>
      <c r="H1" s="214"/>
      <c r="J1" s="106"/>
      <c r="Q1" s="106"/>
      <c r="AC1" s="106"/>
      <c r="AN1" s="106"/>
    </row>
    <row r="2" spans="1:50" s="110" customFormat="1" ht="12.4" customHeight="1" x14ac:dyDescent="0.25">
      <c r="I2" s="111"/>
      <c r="S2" s="111"/>
      <c r="T2" s="111"/>
    </row>
    <row r="3" spans="1:50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25">
      <c r="C4" s="205" t="s">
        <v>998</v>
      </c>
      <c r="D4" s="205"/>
      <c r="E4" s="205"/>
      <c r="F4" s="205"/>
      <c r="G4" s="205"/>
      <c r="H4" s="205"/>
      <c r="I4" s="108"/>
      <c r="L4" s="205" t="s">
        <v>1222</v>
      </c>
      <c r="M4" s="205"/>
      <c r="N4" s="205"/>
      <c r="O4" s="205"/>
      <c r="P4" s="205"/>
      <c r="T4" s="205" t="s">
        <v>973</v>
      </c>
      <c r="U4" s="205"/>
      <c r="V4" s="205"/>
      <c r="W4" s="205"/>
      <c r="X4" s="205"/>
      <c r="Y4" s="205"/>
      <c r="Z4" s="205"/>
      <c r="AA4" s="205"/>
      <c r="AE4" s="205" t="s">
        <v>1797</v>
      </c>
      <c r="AF4" s="205"/>
      <c r="AG4" s="205"/>
      <c r="AH4" s="205"/>
      <c r="AI4" s="205"/>
      <c r="AJ4" s="205"/>
      <c r="AK4" s="205"/>
      <c r="AL4" s="205"/>
      <c r="AP4" s="205" t="s">
        <v>1661</v>
      </c>
      <c r="AQ4" s="205"/>
      <c r="AR4" s="205"/>
      <c r="AS4" s="205"/>
      <c r="AT4" s="205"/>
      <c r="AU4" s="205"/>
    </row>
    <row r="5" spans="1:50" s="112" customFormat="1" ht="14.25" customHeight="1" x14ac:dyDescent="0.25">
      <c r="I5" s="108"/>
      <c r="AC5" s="110"/>
      <c r="AN5" s="110"/>
    </row>
    <row r="6" spans="1:50" s="112" customFormat="1" ht="14.25" customHeight="1" x14ac:dyDescent="0.25">
      <c r="I6" s="108"/>
      <c r="L6" s="215" t="s">
        <v>77</v>
      </c>
      <c r="M6" s="216" t="s">
        <v>1798</v>
      </c>
      <c r="N6" s="216" t="s">
        <v>1799</v>
      </c>
      <c r="O6" s="217" t="s">
        <v>995</v>
      </c>
      <c r="P6" s="217"/>
      <c r="AC6" s="110"/>
      <c r="AN6" s="110"/>
    </row>
    <row r="7" spans="1:50" s="112" customFormat="1" ht="20.85" customHeight="1" x14ac:dyDescent="0.25">
      <c r="C7" s="213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5"/>
      <c r="M7" s="216"/>
      <c r="N7" s="216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68</v>
      </c>
    </row>
    <row r="8" spans="1:50" s="124" customFormat="1" ht="14.85" customHeight="1" x14ac:dyDescent="0.25">
      <c r="C8" s="213"/>
      <c r="D8" s="126">
        <f>DatosMenores!C56</f>
        <v>404</v>
      </c>
      <c r="E8" s="126">
        <f>DatosMenores!C57</f>
        <v>40</v>
      </c>
      <c r="F8" s="126">
        <f>DatosMenores!C58</f>
        <v>76</v>
      </c>
      <c r="G8" s="126">
        <f>DatosMenores!C59</f>
        <v>216</v>
      </c>
      <c r="H8" s="125">
        <f>DatosMenores!C60</f>
        <v>29</v>
      </c>
      <c r="I8" s="108"/>
      <c r="L8" s="125">
        <f>DatosMenores!C48</f>
        <v>4</v>
      </c>
      <c r="M8" s="126">
        <f>DatosMenores!C49</f>
        <v>14</v>
      </c>
      <c r="N8" s="126">
        <f>DatosMenores!C50</f>
        <v>83</v>
      </c>
      <c r="O8" s="126">
        <f>DatosMenores!C51</f>
        <v>2</v>
      </c>
      <c r="P8" s="125">
        <f>DatosMenores!C52</f>
        <v>0</v>
      </c>
      <c r="S8" s="125">
        <f>DatosMenores!C28</f>
        <v>113</v>
      </c>
      <c r="T8" s="126">
        <f>SUM(DatosMenores!C29:C32)</f>
        <v>3</v>
      </c>
      <c r="U8" s="126">
        <f>DatosMenores!C33</f>
        <v>0</v>
      </c>
      <c r="V8" s="126">
        <f>DatosMenores!C34</f>
        <v>39</v>
      </c>
      <c r="W8" s="126">
        <f>DatosMenores!C35</f>
        <v>27</v>
      </c>
      <c r="X8" s="126">
        <f>DatosMenores!C36</f>
        <v>0</v>
      </c>
      <c r="Y8" s="126">
        <f>DatosMenores!C38</f>
        <v>1</v>
      </c>
      <c r="Z8" s="126">
        <f>DatosMenores!C37</f>
        <v>0</v>
      </c>
      <c r="AA8" s="125">
        <f>DatosMenores!C39</f>
        <v>75</v>
      </c>
      <c r="AC8" s="110"/>
      <c r="AE8" s="127">
        <f>DatosMenores!C5</f>
        <v>0</v>
      </c>
      <c r="AF8" s="126">
        <f>DatosMenores!C6</f>
        <v>65</v>
      </c>
      <c r="AG8" s="126">
        <f>DatosMenores!C7</f>
        <v>5</v>
      </c>
      <c r="AH8" s="126">
        <f>DatosMenores!C8</f>
        <v>3</v>
      </c>
      <c r="AI8" s="126">
        <f>DatosMenores!C9</f>
        <v>6</v>
      </c>
      <c r="AJ8" s="125">
        <f>DatosMenores!C10</f>
        <v>13</v>
      </c>
      <c r="AK8" s="126">
        <f>DatosMenores!C11</f>
        <v>33</v>
      </c>
      <c r="AL8" s="126">
        <f>DatosMenores!C12</f>
        <v>9</v>
      </c>
      <c r="AM8" s="125">
        <f>DatosMenores!C13</f>
        <v>1</v>
      </c>
      <c r="AN8" s="110"/>
      <c r="AP8" s="127">
        <f>DatosMenores!C69</f>
        <v>68</v>
      </c>
      <c r="AQ8" s="127">
        <f>DatosMenores!C70</f>
        <v>53</v>
      </c>
      <c r="AR8" s="126">
        <f>DatosMenores!C71</f>
        <v>62</v>
      </c>
      <c r="AS8" s="126">
        <f>DatosMenores!C74</f>
        <v>0</v>
      </c>
      <c r="AT8" s="126">
        <f>DatosMenores!C75</f>
        <v>0</v>
      </c>
      <c r="AU8" s="125">
        <f>DatosMenores!C76</f>
        <v>0</v>
      </c>
      <c r="AW8" s="148" t="s">
        <v>1663</v>
      </c>
      <c r="AX8" s="149">
        <f>DatosMenores!C70</f>
        <v>53</v>
      </c>
    </row>
    <row r="9" spans="1:50" ht="14.85" customHeight="1" x14ac:dyDescent="0.25">
      <c r="B9" s="130"/>
      <c r="C9" s="213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62</v>
      </c>
    </row>
    <row r="10" spans="1:50" ht="29.85" customHeight="1" x14ac:dyDescent="0.25">
      <c r="C10" s="213"/>
      <c r="D10" s="125">
        <f>DatosMenores!C61</f>
        <v>172</v>
      </c>
      <c r="E10" s="126">
        <f>DatosMenores!C62</f>
        <v>10</v>
      </c>
      <c r="F10" s="129">
        <f>DatosMenores!C63</f>
        <v>0</v>
      </c>
      <c r="G10" s="129">
        <f>DatosMenores!C64</f>
        <v>111</v>
      </c>
      <c r="H10" s="129">
        <f>DatosMenores!C65</f>
        <v>95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25">
      <c r="AE11" s="127">
        <f>DatosMenores!C14</f>
        <v>0</v>
      </c>
      <c r="AF11" s="126">
        <f>DatosMenores!C15</f>
        <v>0</v>
      </c>
      <c r="AG11" s="126">
        <f>DatosMenores!C16</f>
        <v>4</v>
      </c>
      <c r="AH11" s="126">
        <f>DatosMenores!C17</f>
        <v>7</v>
      </c>
      <c r="AI11" s="126">
        <f>DatosMenores!C18</f>
        <v>10</v>
      </c>
      <c r="AJ11" s="126">
        <f>DatosMenores!C20</f>
        <v>2</v>
      </c>
      <c r="AK11" s="126">
        <f>DatosMenores!C21</f>
        <v>0</v>
      </c>
      <c r="AL11" s="125">
        <f>DatosMenores!C19</f>
        <v>21</v>
      </c>
      <c r="AP11" s="127">
        <f>DatosMenores!C78</f>
        <v>0</v>
      </c>
      <c r="AQ11" s="126">
        <f>DatosMenores!C77</f>
        <v>4</v>
      </c>
      <c r="AR11" s="126">
        <f>DatosMenores!C79</f>
        <v>1</v>
      </c>
      <c r="AS11" s="127">
        <f>DatosMenores!C72</f>
        <v>0</v>
      </c>
      <c r="AT11" s="125">
        <f>DatosMenores!C73</f>
        <v>12</v>
      </c>
      <c r="AW11" s="148" t="s">
        <v>1804</v>
      </c>
      <c r="AX11" s="149">
        <f>DatosMenores!C73</f>
        <v>12</v>
      </c>
    </row>
    <row r="12" spans="1:50" ht="12.75" customHeight="1" x14ac:dyDescent="0.25">
      <c r="AW12" s="148" t="s">
        <v>1665</v>
      </c>
      <c r="AX12" s="149">
        <f>DatosMenores!C74</f>
        <v>0</v>
      </c>
    </row>
    <row r="13" spans="1:50" ht="12.75" customHeight="1" x14ac:dyDescent="0.25">
      <c r="AW13" s="148" t="s">
        <v>1016</v>
      </c>
      <c r="AX13" s="149">
        <f>DatosMenores!C75</f>
        <v>0</v>
      </c>
    </row>
    <row r="14" spans="1:50" ht="12.75" customHeight="1" x14ac:dyDescent="0.25">
      <c r="AW14" s="148" t="s">
        <v>1666</v>
      </c>
      <c r="AX14" s="149">
        <f>DatosMenores!C76</f>
        <v>0</v>
      </c>
    </row>
    <row r="15" spans="1:50" ht="12.75" customHeight="1" x14ac:dyDescent="0.25">
      <c r="AW15" s="148" t="s">
        <v>1667</v>
      </c>
      <c r="AX15" s="149">
        <f>DatosMenores!C77</f>
        <v>4</v>
      </c>
    </row>
    <row r="16" spans="1:50" ht="12.75" customHeight="1" x14ac:dyDescent="0.25">
      <c r="AW16" s="148" t="s">
        <v>260</v>
      </c>
      <c r="AX16" s="149">
        <f>DatosMenores!C78</f>
        <v>0</v>
      </c>
    </row>
    <row r="17" spans="49:50" ht="12.75" customHeight="1" x14ac:dyDescent="0.25">
      <c r="AW17" s="148" t="s">
        <v>1668</v>
      </c>
      <c r="AX17" s="149">
        <f>DatosMenores!C79</f>
        <v>1</v>
      </c>
    </row>
  </sheetData>
  <sheetProtection algorithmName="SHA-512" hashValue="uyAURpMIzbwNGS//cmZMU4YEEO+OMRxK7ydhXr6wYTzDEtqD7d81efvL85aC/g/181Y2lk/j/OiTRvVeLNTy1g==" saltValue="2TRfk0tBGuw0OFKv7pu20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781B-672A-4EDD-A17B-A8E36F768E0C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.28515625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8" t="s">
        <v>1805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1811</v>
      </c>
      <c r="D4" s="163">
        <f>DatosViolenciaDoméstica!C5</f>
        <v>45</v>
      </c>
      <c r="F4" s="162" t="s">
        <v>1812</v>
      </c>
      <c r="G4" s="164">
        <f>DatosViolenciaDoméstica!E67</f>
        <v>29</v>
      </c>
      <c r="H4" s="165"/>
    </row>
    <row r="5" spans="1:30" x14ac:dyDescent="0.2">
      <c r="C5" s="162" t="s">
        <v>8</v>
      </c>
      <c r="D5" s="163">
        <f>DatosViolenciaDoméstica!C6</f>
        <v>251</v>
      </c>
      <c r="F5" s="162" t="s">
        <v>1813</v>
      </c>
      <c r="G5" s="166">
        <f>DatosViolenciaDoméstica!F67</f>
        <v>65</v>
      </c>
      <c r="H5" s="165"/>
    </row>
    <row r="6" spans="1:30" x14ac:dyDescent="0.2">
      <c r="C6" s="162" t="s">
        <v>1814</v>
      </c>
      <c r="D6" s="163">
        <f>DatosViolenciaDoméstica!C7</f>
        <v>36</v>
      </c>
    </row>
    <row r="7" spans="1:30" x14ac:dyDescent="0.2">
      <c r="C7" s="162" t="s">
        <v>55</v>
      </c>
      <c r="D7" s="163">
        <f>DatosViolenciaDoméstica!C8</f>
        <v>5</v>
      </c>
    </row>
    <row r="8" spans="1:30" x14ac:dyDescent="0.2">
      <c r="C8" s="162" t="s">
        <v>1815</v>
      </c>
      <c r="D8" s="163">
        <f>DatosViolenciaDoméstica!C9</f>
        <v>2</v>
      </c>
    </row>
    <row r="9" spans="1:30" x14ac:dyDescent="0.2">
      <c r="C9" s="162" t="s">
        <v>1816</v>
      </c>
      <c r="D9" s="163">
        <f>SUM(DatosViolenciaDoméstica!C10:C11)</f>
        <v>0</v>
      </c>
    </row>
    <row r="21" spans="6:32" x14ac:dyDescent="0.2">
      <c r="F21" s="167"/>
      <c r="G21" s="167"/>
    </row>
    <row r="22" spans="6:32" s="167" customFormat="1" ht="12.75" customHeight="1" x14ac:dyDescent="0.2">
      <c r="F22" s="168"/>
      <c r="G22" s="168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8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">
      <c r="AB24" s="155"/>
    </row>
    <row r="25" spans="6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quhcXUweipTdDZT3XHm87q9MUDnwDnhIelZP65YD8iRUbVqyOXKFUQJhLfu0wM40ZRDLLkV7qY3SMhCM9CS96A==" saltValue="+ZCOSmlumPXqr0MUCHlbz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A18F-627D-41CC-8F24-0FB6F0ADE587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hidden="1" customWidth="1"/>
    <col min="20" max="20" width="7.85546875" style="157" hidden="1" customWidth="1"/>
    <col min="21" max="22" width="0" style="157" hidden="1" customWidth="1"/>
    <col min="23" max="23" width="51.28515625" style="157" hidden="1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8" t="s">
        <v>1817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8</v>
      </c>
      <c r="D4" s="163">
        <f>DatosViolenciaGénero!C7</f>
        <v>814</v>
      </c>
      <c r="F4" s="162" t="s">
        <v>1812</v>
      </c>
      <c r="G4" s="164">
        <f>DatosViolenciaGénero!E82</f>
        <v>54</v>
      </c>
      <c r="H4" s="165"/>
    </row>
    <row r="5" spans="1:30" x14ac:dyDescent="0.2">
      <c r="C5" s="162" t="s">
        <v>35</v>
      </c>
      <c r="D5" s="163">
        <f>DatosViolenciaGénero!C5</f>
        <v>271</v>
      </c>
      <c r="F5" s="162" t="s">
        <v>1813</v>
      </c>
      <c r="G5" s="164">
        <f>DatosViolenciaGénero!F82</f>
        <v>279</v>
      </c>
      <c r="H5" s="165"/>
    </row>
    <row r="6" spans="1:30" x14ac:dyDescent="0.2">
      <c r="C6" s="162" t="s">
        <v>1814</v>
      </c>
      <c r="D6" s="172">
        <f>DatosViolenciaGénero!C8</f>
        <v>330</v>
      </c>
    </row>
    <row r="7" spans="1:30" x14ac:dyDescent="0.2">
      <c r="C7" s="162" t="s">
        <v>55</v>
      </c>
      <c r="D7" s="172">
        <f>DatosViolenciaGénero!C9</f>
        <v>4</v>
      </c>
    </row>
    <row r="8" spans="1:30" x14ac:dyDescent="0.2">
      <c r="C8" s="162" t="s">
        <v>1818</v>
      </c>
      <c r="D8" s="163">
        <f>DatosViolenciaGénero!C11</f>
        <v>0</v>
      </c>
    </row>
    <row r="9" spans="1:30" x14ac:dyDescent="0.2">
      <c r="C9" s="162" t="s">
        <v>1819</v>
      </c>
      <c r="D9" s="163">
        <f>DatosViolenciaGénero!C12</f>
        <v>0</v>
      </c>
    </row>
    <row r="10" spans="1:30" x14ac:dyDescent="0.2">
      <c r="C10" s="162" t="s">
        <v>1811</v>
      </c>
      <c r="D10" s="172">
        <f>DatosViolenciaGénero!C6</f>
        <v>21</v>
      </c>
    </row>
    <row r="11" spans="1:30" x14ac:dyDescent="0.2">
      <c r="C11" s="162" t="s">
        <v>1815</v>
      </c>
      <c r="D11" s="172">
        <f>DatosViolenciaGénero!C10</f>
        <v>5</v>
      </c>
    </row>
    <row r="20" spans="3:32" x14ac:dyDescent="0.2">
      <c r="C20" s="167"/>
      <c r="D20" s="167"/>
    </row>
    <row r="21" spans="3:32" x14ac:dyDescent="0.2">
      <c r="C21" s="168"/>
      <c r="D21" s="168"/>
    </row>
    <row r="22" spans="3:32" s="167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8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">
      <c r="AB24" s="155"/>
    </row>
    <row r="25" spans="3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SS+juq8suDAXTf08vAAsG3rIyVNTCTgwtWzboT4BTtVdoqVEe1XWwC9Q9o+TfotLkhWzxXp112rp6DAlduR8Ng==" saltValue="M/+jVI0595N80HM2Ekze/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F0EE-54D3-4204-9ADE-1A6D8D770C98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425781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425781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42578125" style="141" customWidth="1"/>
    <col min="26" max="26" width="2.7109375" style="141" customWidth="1"/>
    <col min="27" max="16384" width="11.42578125" style="108"/>
  </cols>
  <sheetData>
    <row r="1" spans="1:26" x14ac:dyDescent="0.2">
      <c r="A1" s="140"/>
      <c r="C1" s="214" t="s">
        <v>1820</v>
      </c>
      <c r="D1" s="214"/>
      <c r="E1" s="214"/>
      <c r="F1" s="140"/>
      <c r="H1" s="173"/>
      <c r="I1" s="173"/>
      <c r="J1" s="173"/>
      <c r="K1" s="140"/>
      <c r="P1" s="140"/>
      <c r="U1" s="140"/>
      <c r="Z1" s="140"/>
    </row>
    <row r="2" spans="1:26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5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C/qNRflYrc5elyqtn/3/qej7GQrICTO1F4a9IYVnpy/BIzno6OphczwTaLP1UdDnlwovgWtrPAMnpbwSY6sjgg==" saltValue="i0CjoSKA4kAFYpbc1wM3F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1147-926F-4B7C-8F1C-BEF120BBE531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4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4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4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4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4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4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4.28515625" style="141" customWidth="1"/>
    <col min="61" max="61" width="2.7109375" style="141" customWidth="1"/>
    <col min="62" max="16384" width="11.42578125" style="108"/>
  </cols>
  <sheetData>
    <row r="1" spans="1:61" x14ac:dyDescent="0.2">
      <c r="A1" s="140"/>
      <c r="C1" s="214" t="s">
        <v>1825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40"/>
      <c r="R1" s="173"/>
      <c r="S1" s="173"/>
      <c r="T1" s="173"/>
      <c r="U1" s="140"/>
      <c r="W1" s="173"/>
      <c r="X1" s="173"/>
      <c r="Y1" s="173"/>
      <c r="Z1" s="140"/>
      <c r="AB1" s="173"/>
      <c r="AC1" s="173"/>
      <c r="AD1" s="173"/>
      <c r="AE1" s="140"/>
      <c r="AG1" s="173"/>
      <c r="AH1" s="173"/>
      <c r="AI1" s="173"/>
      <c r="AJ1" s="140"/>
      <c r="AL1" s="173"/>
      <c r="AM1" s="173"/>
      <c r="AN1" s="173"/>
      <c r="AO1" s="140"/>
      <c r="AQ1" s="173"/>
      <c r="AR1" s="173"/>
      <c r="AS1" s="173"/>
      <c r="AT1" s="140"/>
      <c r="AV1" s="173"/>
      <c r="AW1" s="173"/>
      <c r="AX1" s="173"/>
      <c r="AY1" s="140"/>
      <c r="BA1" s="173"/>
      <c r="BB1" s="173"/>
      <c r="BC1" s="173"/>
      <c r="BD1" s="140"/>
      <c r="BF1" s="173"/>
      <c r="BG1" s="173"/>
      <c r="BH1" s="173"/>
      <c r="BI1" s="140"/>
    </row>
    <row r="2" spans="1:61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5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u2eTL5VfaT1M356zw5zC7keGaE5vg+SEj/6lECnJmr9wZ3PtGRJwP9d2CwOIaei3xoZyMHt3XTnCzv2ZviMwkg==" saltValue="bO19Edk20TTLwNRkcFtWd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07CE-A86A-4950-96C7-BE1E2F286526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7" width="11.42578125" style="141"/>
    <col min="18" max="18" width="11.42578125" style="92"/>
    <col min="19" max="19" width="2.7109375" style="141" customWidth="1"/>
    <col min="20" max="20" width="7.85546875" style="141" customWidth="1"/>
    <col min="21" max="25" width="11.42578125" style="141"/>
    <col min="26" max="16384" width="11.42578125" style="92"/>
  </cols>
  <sheetData>
    <row r="1" spans="1:26" x14ac:dyDescent="0.2">
      <c r="A1" s="140"/>
      <c r="C1" s="214" t="s">
        <v>1829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73"/>
      <c r="Q1" s="173"/>
      <c r="S1" s="140"/>
      <c r="U1" s="173"/>
      <c r="V1" s="173"/>
      <c r="W1" s="173"/>
      <c r="X1" s="173"/>
      <c r="Y1" s="173"/>
    </row>
    <row r="3" spans="1:26" x14ac:dyDescent="0.2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">
      <c r="M5" s="174" t="s">
        <v>1179</v>
      </c>
      <c r="N5" s="174" t="s">
        <v>1180</v>
      </c>
      <c r="O5" s="174" t="s">
        <v>1181</v>
      </c>
      <c r="P5" s="174" t="s">
        <v>1182</v>
      </c>
      <c r="Q5" s="174" t="s">
        <v>610</v>
      </c>
      <c r="R5" s="174" t="s">
        <v>1183</v>
      </c>
      <c r="S5" s="175"/>
      <c r="U5" s="176" t="s">
        <v>1179</v>
      </c>
      <c r="V5" s="176" t="s">
        <v>1180</v>
      </c>
      <c r="W5" s="176" t="s">
        <v>1181</v>
      </c>
      <c r="X5" s="176" t="s">
        <v>1182</v>
      </c>
      <c r="Y5" s="176" t="s">
        <v>610</v>
      </c>
      <c r="Z5" s="176" t="s">
        <v>1183</v>
      </c>
    </row>
    <row r="6" spans="1:26" x14ac:dyDescent="0.2">
      <c r="M6" s="177">
        <f>DatosMedioAmbiente!C53</f>
        <v>1</v>
      </c>
      <c r="N6" s="177">
        <f>DatosMedioAmbiente!C55</f>
        <v>0</v>
      </c>
      <c r="O6" s="177">
        <f>DatosMedioAmbiente!C57</f>
        <v>0</v>
      </c>
      <c r="P6" s="177">
        <f>DatosMedioAmbiente!C59</f>
        <v>2</v>
      </c>
      <c r="Q6" s="177">
        <f>DatosMedioAmbiente!C61</f>
        <v>0</v>
      </c>
      <c r="R6" s="177">
        <f>DatosMedioAmbiente!C63</f>
        <v>3</v>
      </c>
      <c r="S6" s="175"/>
      <c r="U6" s="178">
        <f>DatosMedioAmbiente!C54</f>
        <v>0</v>
      </c>
      <c r="V6" s="178">
        <f>DatosMedioAmbiente!C56</f>
        <v>0</v>
      </c>
      <c r="W6" s="178">
        <f>DatosMedioAmbiente!C58</f>
        <v>0</v>
      </c>
      <c r="X6" s="178">
        <f>DatosMedioAmbiente!C60</f>
        <v>0</v>
      </c>
      <c r="Y6" s="178">
        <f>DatosMedioAmbiente!C62</f>
        <v>0</v>
      </c>
      <c r="Z6" s="178">
        <f>DatosMedioAmbiente!C64</f>
        <v>0</v>
      </c>
    </row>
    <row r="25" spans="1:20" s="92" customFormat="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/AihM3jGntS2HQUeKyxJXtQwNd9bhR+hNobek4DO0yS02Wq9oIT/a/wnI37iGCoWouj2wQpYmzOvW/cleAuC3g==" saltValue="cfHBlieacNdaYCUKu8BlP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3846-F5F1-4DFF-8CB0-8D5587FB2F81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2" customWidth="1"/>
    <col min="19" max="20" width="25.140625" style="92" customWidth="1"/>
    <col min="21" max="21" width="14.42578125" style="92" customWidth="1"/>
    <col min="22" max="22" width="20.42578125" style="92" customWidth="1"/>
    <col min="23" max="23" width="16.7109375" style="92" customWidth="1"/>
    <col min="24" max="24" width="5.28515625" style="92" customWidth="1"/>
    <col min="25" max="25" width="4" style="92" customWidth="1"/>
    <col min="26" max="26" width="13.7109375" style="92" customWidth="1"/>
    <col min="27" max="27" width="22.140625" style="92" customWidth="1"/>
    <col min="28" max="16384" width="11.5703125" style="92"/>
  </cols>
  <sheetData>
    <row r="1" spans="1:61" s="105" customFormat="1" ht="89.25" x14ac:dyDescent="0.25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">
      <c r="A2" s="92" t="s">
        <v>1283</v>
      </c>
      <c r="B2" s="92" t="s">
        <v>1752</v>
      </c>
      <c r="C2" s="92" t="s">
        <v>1741</v>
      </c>
      <c r="D2" s="92" t="s">
        <v>1624</v>
      </c>
      <c r="F2" s="92" t="s">
        <v>106</v>
      </c>
      <c r="G2" s="92" t="s">
        <v>1653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1628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C2" s="92" t="s">
        <v>1133</v>
      </c>
      <c r="AD2" s="92" t="s">
        <v>642</v>
      </c>
      <c r="AE2" s="92" t="s">
        <v>1179</v>
      </c>
      <c r="AF2" s="92" t="s">
        <v>1189</v>
      </c>
      <c r="AI2" s="92" t="s">
        <v>224</v>
      </c>
      <c r="AL2" s="92" t="s">
        <v>642</v>
      </c>
      <c r="AM2" s="92" t="s">
        <v>642</v>
      </c>
      <c r="AN2" s="92" t="s">
        <v>644</v>
      </c>
      <c r="AO2" s="92" t="s">
        <v>644</v>
      </c>
      <c r="AV2" s="92" t="s">
        <v>642</v>
      </c>
      <c r="AW2" s="92" t="s">
        <v>1179</v>
      </c>
      <c r="AY2" s="92" t="s">
        <v>15</v>
      </c>
      <c r="AZ2" s="92" t="s">
        <v>1004</v>
      </c>
      <c r="BA2" s="92" t="s">
        <v>77</v>
      </c>
      <c r="BB2" s="92" t="s">
        <v>996</v>
      </c>
      <c r="BC2" s="92" t="s">
        <v>974</v>
      </c>
      <c r="BD2" s="92" t="s">
        <v>329</v>
      </c>
      <c r="BE2" s="92" t="s">
        <v>1662</v>
      </c>
      <c r="BF2" s="92" t="s">
        <v>99</v>
      </c>
      <c r="BG2" s="92" t="s">
        <v>99</v>
      </c>
      <c r="BH2" s="92" t="s">
        <v>1138</v>
      </c>
      <c r="BI2" s="92" t="s">
        <v>1143</v>
      </c>
    </row>
    <row r="3" spans="1:61" x14ac:dyDescent="0.2">
      <c r="A3" s="92" t="s">
        <v>1759</v>
      </c>
      <c r="B3" s="92" t="s">
        <v>1753</v>
      </c>
      <c r="C3" s="92" t="s">
        <v>1742</v>
      </c>
      <c r="D3" s="92" t="s">
        <v>1625</v>
      </c>
      <c r="G3" s="92" t="s">
        <v>1625</v>
      </c>
      <c r="H3" s="92" t="s">
        <v>1625</v>
      </c>
      <c r="I3" s="92" t="s">
        <v>1625</v>
      </c>
      <c r="J3" s="92" t="s">
        <v>1625</v>
      </c>
      <c r="K3" s="92" t="s">
        <v>1625</v>
      </c>
      <c r="L3" s="92" t="s">
        <v>1640</v>
      </c>
      <c r="N3" s="92" t="s">
        <v>970</v>
      </c>
      <c r="O3" s="92" t="s">
        <v>1625</v>
      </c>
      <c r="P3" s="92" t="s">
        <v>1626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C3" s="92" t="s">
        <v>1134</v>
      </c>
      <c r="AD3" s="92" t="s">
        <v>644</v>
      </c>
      <c r="AE3" s="92" t="s">
        <v>1182</v>
      </c>
      <c r="AF3" s="92" t="s">
        <v>1190</v>
      </c>
      <c r="AI3" s="92" t="s">
        <v>225</v>
      </c>
      <c r="AL3" s="92" t="s">
        <v>644</v>
      </c>
      <c r="AM3" s="92" t="s">
        <v>644</v>
      </c>
      <c r="AN3" s="92" t="s">
        <v>646</v>
      </c>
      <c r="AO3" s="92" t="s">
        <v>646</v>
      </c>
      <c r="AV3" s="92" t="s">
        <v>644</v>
      </c>
      <c r="AW3" s="92" t="s">
        <v>1182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956</v>
      </c>
      <c r="BE3" s="92" t="s">
        <v>1663</v>
      </c>
      <c r="BG3" s="92" t="s">
        <v>1055</v>
      </c>
      <c r="BH3" s="92" t="s">
        <v>1139</v>
      </c>
    </row>
    <row r="4" spans="1:61" x14ac:dyDescent="0.2">
      <c r="A4" s="92" t="s">
        <v>1760</v>
      </c>
      <c r="B4" s="92" t="s">
        <v>1754</v>
      </c>
      <c r="C4" s="92" t="s">
        <v>1743</v>
      </c>
      <c r="D4" s="92" t="s">
        <v>1626</v>
      </c>
      <c r="G4" s="92" t="s">
        <v>1626</v>
      </c>
      <c r="H4" s="92" t="s">
        <v>1626</v>
      </c>
      <c r="I4" s="92" t="s">
        <v>1626</v>
      </c>
      <c r="J4" s="92" t="s">
        <v>1626</v>
      </c>
      <c r="K4" s="92" t="s">
        <v>1626</v>
      </c>
      <c r="L4" s="92" t="s">
        <v>1642</v>
      </c>
      <c r="O4" s="92" t="s">
        <v>1626</v>
      </c>
      <c r="P4" s="92" t="s">
        <v>1673</v>
      </c>
      <c r="Q4" s="92" t="s">
        <v>1673</v>
      </c>
      <c r="R4" s="92" t="s">
        <v>1037</v>
      </c>
      <c r="S4" s="92" t="s">
        <v>1673</v>
      </c>
      <c r="T4" s="92" t="s">
        <v>1673</v>
      </c>
      <c r="V4" s="92" t="s">
        <v>26</v>
      </c>
      <c r="W4" s="92" t="s">
        <v>1767</v>
      </c>
      <c r="AC4" s="92" t="s">
        <v>1136</v>
      </c>
      <c r="AD4" s="92" t="s">
        <v>646</v>
      </c>
      <c r="AE4" s="92" t="s">
        <v>610</v>
      </c>
      <c r="AI4" s="92" t="s">
        <v>233</v>
      </c>
      <c r="AL4" s="92" t="s">
        <v>646</v>
      </c>
      <c r="AM4" s="92" t="s">
        <v>646</v>
      </c>
      <c r="AN4" s="92" t="s">
        <v>650</v>
      </c>
      <c r="AO4" s="92" t="s">
        <v>648</v>
      </c>
      <c r="AV4" s="92" t="s">
        <v>646</v>
      </c>
      <c r="AW4" s="92" t="s">
        <v>1183</v>
      </c>
      <c r="AY4" s="92" t="s">
        <v>1000</v>
      </c>
      <c r="AZ4" s="92" t="s">
        <v>1007</v>
      </c>
      <c r="BA4" s="92" t="s">
        <v>1799</v>
      </c>
      <c r="BC4" s="92" t="s">
        <v>981</v>
      </c>
      <c r="BD4" s="92" t="s">
        <v>957</v>
      </c>
      <c r="BE4" s="92" t="s">
        <v>1664</v>
      </c>
      <c r="BH4" s="92" t="s">
        <v>1140</v>
      </c>
    </row>
    <row r="5" spans="1:61" x14ac:dyDescent="0.2">
      <c r="A5" s="92" t="s">
        <v>1026</v>
      </c>
      <c r="B5" s="92" t="s">
        <v>104</v>
      </c>
      <c r="C5" s="92" t="s">
        <v>169</v>
      </c>
      <c r="D5" s="92" t="s">
        <v>1628</v>
      </c>
      <c r="G5" s="92" t="s">
        <v>970</v>
      </c>
      <c r="H5" s="92" t="s">
        <v>1628</v>
      </c>
      <c r="I5" s="92" t="s">
        <v>970</v>
      </c>
      <c r="J5" s="92" t="s">
        <v>970</v>
      </c>
      <c r="K5" s="92" t="s">
        <v>1628</v>
      </c>
      <c r="L5" s="92" t="s">
        <v>1644</v>
      </c>
      <c r="O5" s="92" t="s">
        <v>970</v>
      </c>
      <c r="P5" s="92" t="s">
        <v>1675</v>
      </c>
      <c r="Q5" s="92" t="s">
        <v>1676</v>
      </c>
      <c r="R5" s="92" t="s">
        <v>1038</v>
      </c>
      <c r="S5" s="92" t="s">
        <v>1675</v>
      </c>
      <c r="T5" s="92" t="s">
        <v>1676</v>
      </c>
      <c r="V5" s="92" t="s">
        <v>27</v>
      </c>
      <c r="AD5" s="92" t="s">
        <v>648</v>
      </c>
      <c r="AI5" s="92" t="s">
        <v>236</v>
      </c>
      <c r="AL5" s="92" t="s">
        <v>650</v>
      </c>
      <c r="AM5" s="92" t="s">
        <v>650</v>
      </c>
      <c r="AN5" s="92" t="s">
        <v>652</v>
      </c>
      <c r="AO5" s="92" t="s">
        <v>650</v>
      </c>
      <c r="AV5" s="92" t="s">
        <v>648</v>
      </c>
      <c r="AY5" s="92" t="s">
        <v>1001</v>
      </c>
      <c r="AZ5" s="92" t="s">
        <v>1002</v>
      </c>
      <c r="BC5" s="92" t="s">
        <v>982</v>
      </c>
      <c r="BD5" s="92" t="s">
        <v>958</v>
      </c>
      <c r="BE5" s="92" t="s">
        <v>1804</v>
      </c>
    </row>
    <row r="6" spans="1:61" x14ac:dyDescent="0.2">
      <c r="A6" s="92" t="s">
        <v>1761</v>
      </c>
      <c r="B6" s="92" t="s">
        <v>105</v>
      </c>
      <c r="C6" s="92" t="s">
        <v>1744</v>
      </c>
      <c r="D6" s="92" t="s">
        <v>1632</v>
      </c>
      <c r="G6" s="92" t="s">
        <v>1639</v>
      </c>
      <c r="H6" s="92" t="s">
        <v>970</v>
      </c>
      <c r="I6" s="92" t="s">
        <v>1638</v>
      </c>
      <c r="J6" s="92" t="s">
        <v>1642</v>
      </c>
      <c r="K6" s="92" t="s">
        <v>1636</v>
      </c>
      <c r="O6" s="92" t="s">
        <v>1639</v>
      </c>
      <c r="P6" s="92" t="s">
        <v>1676</v>
      </c>
      <c r="R6" s="92" t="s">
        <v>1039</v>
      </c>
      <c r="S6" s="92" t="s">
        <v>1676</v>
      </c>
      <c r="V6" s="92" t="s">
        <v>28</v>
      </c>
      <c r="AD6" s="92" t="s">
        <v>650</v>
      </c>
      <c r="AI6" s="92" t="s">
        <v>238</v>
      </c>
      <c r="AL6" s="92" t="s">
        <v>652</v>
      </c>
      <c r="AM6" s="92" t="s">
        <v>652</v>
      </c>
      <c r="AN6" s="92" t="s">
        <v>654</v>
      </c>
      <c r="AO6" s="92" t="s">
        <v>652</v>
      </c>
      <c r="AV6" s="92" t="s">
        <v>650</v>
      </c>
      <c r="AY6" s="92" t="s">
        <v>1002</v>
      </c>
      <c r="BC6" s="92" t="s">
        <v>1801</v>
      </c>
      <c r="BD6" s="92" t="s">
        <v>959</v>
      </c>
      <c r="BE6" s="92" t="s">
        <v>1667</v>
      </c>
    </row>
    <row r="7" spans="1:61" x14ac:dyDescent="0.2">
      <c r="C7" s="92" t="s">
        <v>1746</v>
      </c>
      <c r="D7" s="92" t="s">
        <v>970</v>
      </c>
      <c r="G7" s="92" t="s">
        <v>1642</v>
      </c>
      <c r="H7" s="92" t="s">
        <v>1638</v>
      </c>
      <c r="I7" s="92" t="s">
        <v>1639</v>
      </c>
      <c r="J7" s="92" t="s">
        <v>1644</v>
      </c>
      <c r="K7" s="92" t="s">
        <v>1640</v>
      </c>
      <c r="O7" s="92" t="s">
        <v>1642</v>
      </c>
      <c r="R7" s="92" t="s">
        <v>1040</v>
      </c>
      <c r="AD7" s="92" t="s">
        <v>652</v>
      </c>
      <c r="AI7" s="92" t="s">
        <v>106</v>
      </c>
      <c r="AL7" s="92" t="s">
        <v>654</v>
      </c>
      <c r="AV7" s="92" t="s">
        <v>652</v>
      </c>
      <c r="BC7" s="92" t="s">
        <v>972</v>
      </c>
      <c r="BD7" s="92" t="s">
        <v>960</v>
      </c>
      <c r="BE7" s="92" t="s">
        <v>1668</v>
      </c>
    </row>
    <row r="8" spans="1:61" x14ac:dyDescent="0.2">
      <c r="C8" s="92" t="s">
        <v>204</v>
      </c>
      <c r="D8" s="92" t="s">
        <v>1638</v>
      </c>
      <c r="G8" s="92" t="s">
        <v>106</v>
      </c>
      <c r="H8" s="92" t="s">
        <v>1639</v>
      </c>
      <c r="I8" s="92" t="s">
        <v>1642</v>
      </c>
      <c r="J8" s="92" t="s">
        <v>106</v>
      </c>
      <c r="K8" s="92" t="s">
        <v>1642</v>
      </c>
      <c r="O8" s="92" t="s">
        <v>1644</v>
      </c>
      <c r="R8" s="92" t="s">
        <v>1041</v>
      </c>
      <c r="AD8" s="92" t="s">
        <v>654</v>
      </c>
      <c r="BD8" s="92" t="s">
        <v>513</v>
      </c>
    </row>
    <row r="9" spans="1:61" x14ac:dyDescent="0.2">
      <c r="C9" s="92" t="s">
        <v>1747</v>
      </c>
      <c r="D9" s="92" t="s">
        <v>1639</v>
      </c>
      <c r="H9" s="92" t="s">
        <v>1642</v>
      </c>
      <c r="I9" s="92" t="s">
        <v>1644</v>
      </c>
      <c r="K9" s="92" t="s">
        <v>1648</v>
      </c>
      <c r="O9" s="92" t="s">
        <v>106</v>
      </c>
      <c r="R9" s="92" t="s">
        <v>1042</v>
      </c>
      <c r="BD9" s="92" t="s">
        <v>961</v>
      </c>
    </row>
    <row r="10" spans="1:61" x14ac:dyDescent="0.2">
      <c r="C10" s="92" t="s">
        <v>284</v>
      </c>
      <c r="D10" s="92" t="s">
        <v>1640</v>
      </c>
      <c r="H10" s="92" t="s">
        <v>1644</v>
      </c>
      <c r="I10" s="92" t="s">
        <v>106</v>
      </c>
      <c r="R10" s="92" t="s">
        <v>1043</v>
      </c>
      <c r="BD10" s="92" t="s">
        <v>963</v>
      </c>
    </row>
    <row r="11" spans="1:61" x14ac:dyDescent="0.2">
      <c r="D11" s="92" t="s">
        <v>1642</v>
      </c>
      <c r="H11" s="92" t="s">
        <v>106</v>
      </c>
      <c r="R11" s="92" t="s">
        <v>1044</v>
      </c>
      <c r="BD11" s="92" t="s">
        <v>964</v>
      </c>
    </row>
    <row r="12" spans="1:61" x14ac:dyDescent="0.2">
      <c r="D12" s="92" t="s">
        <v>1644</v>
      </c>
      <c r="BD12" s="92" t="s">
        <v>965</v>
      </c>
    </row>
    <row r="13" spans="1:61" x14ac:dyDescent="0.2">
      <c r="D13" s="92" t="s">
        <v>1648</v>
      </c>
      <c r="BD13" s="92" t="s">
        <v>106</v>
      </c>
    </row>
    <row r="14" spans="1:61" x14ac:dyDescent="0.2">
      <c r="D14" s="92" t="s">
        <v>106</v>
      </c>
      <c r="BD14" s="92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339B-1907-4A36-A8C1-7FF6329D7836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SUM(DatosViolenciaGénero!C63:C69)</f>
        <v>554</v>
      </c>
      <c r="D4" s="100">
        <f>SUM(DatosViolenciaGénero!D63:D69)</f>
        <v>312</v>
      </c>
    </row>
    <row r="5" spans="2:4" x14ac:dyDescent="0.2">
      <c r="B5" s="99" t="s">
        <v>1626</v>
      </c>
      <c r="C5" s="100">
        <f>SUM(DatosViolenciaGénero!C70:C73)</f>
        <v>111</v>
      </c>
      <c r="D5" s="100">
        <f>SUM(DatosViolenciaGénero!D70:D73)</f>
        <v>218</v>
      </c>
    </row>
    <row r="6" spans="2:4" ht="12.75" customHeight="1" x14ac:dyDescent="0.2">
      <c r="B6" s="99" t="s">
        <v>1672</v>
      </c>
      <c r="C6" s="100">
        <f>DatosViolenciaGénero!C74</f>
        <v>0</v>
      </c>
      <c r="D6" s="100">
        <f>DatosViolenciaGénero!D74</f>
        <v>0</v>
      </c>
    </row>
    <row r="7" spans="2:4" ht="12.75" customHeight="1" x14ac:dyDescent="0.2">
      <c r="B7" s="99" t="s">
        <v>1673</v>
      </c>
      <c r="C7" s="100">
        <f>SUM(DatosViolenciaGénero!C75:C77)</f>
        <v>9</v>
      </c>
      <c r="D7" s="100">
        <f>SUM(DatosViolenciaGénero!D75:D77)</f>
        <v>12</v>
      </c>
    </row>
    <row r="8" spans="2:4" ht="12.75" customHeight="1" x14ac:dyDescent="0.2">
      <c r="B8" s="99" t="s">
        <v>1674</v>
      </c>
      <c r="C8" s="100">
        <f>DatosViolenciaGénero!C81</f>
        <v>0</v>
      </c>
      <c r="D8" s="100">
        <f>DatosViolenciaGénero!D81</f>
        <v>0</v>
      </c>
    </row>
    <row r="9" spans="2:4" ht="12.75" customHeight="1" x14ac:dyDescent="0.2">
      <c r="B9" s="99" t="s">
        <v>1675</v>
      </c>
      <c r="C9" s="100">
        <f>DatosViolenciaGénero!C78</f>
        <v>1</v>
      </c>
      <c r="D9" s="100">
        <f>DatosViolenciaGénero!D78</f>
        <v>0</v>
      </c>
    </row>
    <row r="10" spans="2:4" ht="12.75" customHeight="1" x14ac:dyDescent="0.2">
      <c r="B10" s="99" t="s">
        <v>1676</v>
      </c>
      <c r="C10" s="100">
        <f>SUM(DatosViolenciaGénero!C79:C80)</f>
        <v>210</v>
      </c>
      <c r="D10" s="100">
        <f>SUM(DatosViolenciaGénero!D79:D80)</f>
        <v>133</v>
      </c>
    </row>
    <row r="14" spans="2:4" ht="12.95" customHeight="1" thickTop="1" thickBot="1" x14ac:dyDescent="0.25">
      <c r="B14" s="220" t="s">
        <v>1680</v>
      </c>
      <c r="C14" s="220"/>
    </row>
    <row r="15" spans="2:4" ht="13.5" thickTop="1" x14ac:dyDescent="0.2">
      <c r="B15" s="101" t="s">
        <v>1678</v>
      </c>
      <c r="C15" s="102">
        <f>DatosViolenciaGénero!C38</f>
        <v>46</v>
      </c>
    </row>
    <row r="16" spans="2:4" ht="13.5" thickBot="1" x14ac:dyDescent="0.25">
      <c r="B16" s="103" t="s">
        <v>1679</v>
      </c>
      <c r="C16" s="104">
        <f>DatosViolenciaGénero!C39</f>
        <v>158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D0F2-6097-4DBD-AF8F-3C49D92CAD84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SUM(DatosViolenciaDoméstica!C48:C54)</f>
        <v>335</v>
      </c>
      <c r="D4" s="100">
        <f>SUM(DatosViolenciaDoméstica!D48:D54)</f>
        <v>59</v>
      </c>
    </row>
    <row r="5" spans="2:4" x14ac:dyDescent="0.2">
      <c r="B5" s="99" t="s">
        <v>1626</v>
      </c>
      <c r="C5" s="100">
        <f>SUM(DatosViolenciaDoméstica!C55:C58)</f>
        <v>63</v>
      </c>
      <c r="D5" s="100">
        <f>SUM(DatosViolenciaDoméstica!D55:D58)</f>
        <v>6</v>
      </c>
    </row>
    <row r="6" spans="2:4" ht="12.75" customHeight="1" x14ac:dyDescent="0.2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">
      <c r="B7" s="99" t="s">
        <v>1673</v>
      </c>
      <c r="C7" s="100">
        <f>SUM(DatosViolenciaDoméstica!C60:C62)</f>
        <v>9</v>
      </c>
      <c r="D7" s="100">
        <f>SUM(DatosViolenciaDoméstica!D60:D62)</f>
        <v>3</v>
      </c>
    </row>
    <row r="8" spans="2:4" ht="12.75" customHeight="1" x14ac:dyDescent="0.2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">
      <c r="B9" s="99" t="s">
        <v>1675</v>
      </c>
      <c r="C9" s="100">
        <f>DatosViolenciaDoméstica!C63</f>
        <v>1</v>
      </c>
      <c r="D9" s="100">
        <f>DatosViolenciaDoméstica!D63</f>
        <v>0</v>
      </c>
    </row>
    <row r="10" spans="2:4" ht="12.75" customHeight="1" x14ac:dyDescent="0.2">
      <c r="B10" s="99" t="s">
        <v>1676</v>
      </c>
      <c r="C10" s="100">
        <f>SUM(DatosViolenciaDoméstica!C64:C65)</f>
        <v>18</v>
      </c>
      <c r="D10" s="100">
        <f>SUM(DatosViolenciaDoméstica!D64:D65)</f>
        <v>9</v>
      </c>
    </row>
    <row r="14" spans="2:4" ht="12.95" customHeight="1" thickTop="1" thickBot="1" x14ac:dyDescent="0.25">
      <c r="B14" s="220" t="s">
        <v>1677</v>
      </c>
      <c r="C14" s="220"/>
    </row>
    <row r="15" spans="2:4" ht="13.5" thickTop="1" x14ac:dyDescent="0.2">
      <c r="B15" s="101" t="s">
        <v>1678</v>
      </c>
      <c r="C15" s="102">
        <f>DatosViolenciaDoméstica!C33</f>
        <v>12</v>
      </c>
    </row>
    <row r="16" spans="2:4" ht="13.5" thickBot="1" x14ac:dyDescent="0.25">
      <c r="B16" s="103" t="s">
        <v>1679</v>
      </c>
      <c r="C16" s="104">
        <f>DatosViolenciaDoméstica!C34</f>
        <v>36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A73B-72C0-4D27-AFB4-FE71785C8D55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2" customWidth="1"/>
    <col min="2" max="2" width="20.85546875" style="92" customWidth="1"/>
    <col min="3" max="3" width="44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21" t="s">
        <v>1661</v>
      </c>
      <c r="C3" s="221"/>
    </row>
    <row r="4" spans="2:3" x14ac:dyDescent="0.2">
      <c r="B4" s="93" t="s">
        <v>1662</v>
      </c>
      <c r="C4" s="94">
        <f>DatosMenores!C69</f>
        <v>68</v>
      </c>
    </row>
    <row r="5" spans="2:3" x14ac:dyDescent="0.2">
      <c r="B5" s="93" t="s">
        <v>1663</v>
      </c>
      <c r="C5" s="95">
        <f>DatosMenores!C70</f>
        <v>53</v>
      </c>
    </row>
    <row r="6" spans="2:3" x14ac:dyDescent="0.2">
      <c r="B6" s="93" t="s">
        <v>1664</v>
      </c>
      <c r="C6" s="95">
        <f>DatosMenores!C71</f>
        <v>62</v>
      </c>
    </row>
    <row r="7" spans="2:3" ht="25.5" x14ac:dyDescent="0.2">
      <c r="B7" s="93" t="s">
        <v>1665</v>
      </c>
      <c r="C7" s="95">
        <f>DatosMenores!C74</f>
        <v>0</v>
      </c>
    </row>
    <row r="8" spans="2:3" ht="25.5" x14ac:dyDescent="0.2">
      <c r="B8" s="93" t="s">
        <v>1016</v>
      </c>
      <c r="C8" s="95">
        <f>DatosMenores!C75</f>
        <v>0</v>
      </c>
    </row>
    <row r="9" spans="2:3" ht="25.5" x14ac:dyDescent="0.2">
      <c r="B9" s="93" t="s">
        <v>1666</v>
      </c>
      <c r="C9" s="95">
        <f>DatosMenores!C76</f>
        <v>0</v>
      </c>
    </row>
    <row r="10" spans="2:3" ht="25.5" x14ac:dyDescent="0.2">
      <c r="B10" s="93" t="s">
        <v>260</v>
      </c>
      <c r="C10" s="95">
        <f>DatosMenores!C78</f>
        <v>0</v>
      </c>
    </row>
    <row r="11" spans="2:3" x14ac:dyDescent="0.2">
      <c r="B11" s="93" t="s">
        <v>1667</v>
      </c>
      <c r="C11" s="95">
        <f>DatosMenores!C77</f>
        <v>4</v>
      </c>
    </row>
    <row r="12" spans="2:3" x14ac:dyDescent="0.2">
      <c r="B12" s="93" t="s">
        <v>1668</v>
      </c>
      <c r="C12" s="95">
        <f>DatosMenores!C79</f>
        <v>1</v>
      </c>
    </row>
    <row r="13" spans="2:3" ht="25.5" x14ac:dyDescent="0.2">
      <c r="B13" s="93" t="s">
        <v>1669</v>
      </c>
      <c r="C13" s="95">
        <f>DatosMenores!C72</f>
        <v>0</v>
      </c>
    </row>
    <row r="14" spans="2:3" ht="25.5" x14ac:dyDescent="0.2">
      <c r="B14" s="93" t="s">
        <v>1670</v>
      </c>
      <c r="C14" s="95">
        <f>DatosMenores!C73</f>
        <v>12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9E85-006E-4B02-A849-6713E1A9E9F5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4" customWidth="1"/>
    <col min="2" max="4" width="13.85546875" style="64" customWidth="1"/>
    <col min="5" max="6" width="15" style="64" customWidth="1"/>
    <col min="7" max="13" width="13.85546875" style="64" customWidth="1"/>
    <col min="14" max="16384" width="11.42578125" style="64"/>
  </cols>
  <sheetData>
    <row r="2" spans="2:13" s="60" customFormat="1" ht="15.75" x14ac:dyDescent="0.25">
      <c r="B2" s="60" t="s">
        <v>1613</v>
      </c>
    </row>
    <row r="4" spans="2:13" ht="39" thickBot="1" x14ac:dyDescent="0.25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15" customHeight="1" x14ac:dyDescent="0.2">
      <c r="B11" s="222" t="s">
        <v>1624</v>
      </c>
      <c r="C11" s="222"/>
      <c r="D11" s="77">
        <f>DatosDelitos!C5+DatosDelitos!C13-DatosDelitos!C17</f>
        <v>969</v>
      </c>
      <c r="E11" s="78">
        <f>DatosDelitos!H5+DatosDelitos!H13-DatosDelitos!H17</f>
        <v>287</v>
      </c>
      <c r="F11" s="78">
        <f>DatosDelitos!I5+DatosDelitos!I13-DatosDelitos!I17</f>
        <v>140</v>
      </c>
      <c r="G11" s="78">
        <f>DatosDelitos!J5+DatosDelitos!J13-DatosDelitos!J17</f>
        <v>4</v>
      </c>
      <c r="H11" s="79">
        <f>DatosDelitos!K5+DatosDelitos!K13-DatosDelitos!K17</f>
        <v>0</v>
      </c>
      <c r="I11" s="79">
        <f>DatosDelitos!L5+DatosDelitos!L13-DatosDelitos!L17</f>
        <v>0</v>
      </c>
      <c r="J11" s="79">
        <f>DatosDelitos!M5+DatosDelitos!M13-DatosDelitos!M17</f>
        <v>1</v>
      </c>
      <c r="K11" s="79">
        <f>DatosDelitos!O5+DatosDelitos!O13-DatosDelitos!O17</f>
        <v>0</v>
      </c>
      <c r="L11" s="80">
        <f>DatosDelitos!P5+DatosDelitos!P13-DatosDelitos!P17</f>
        <v>368</v>
      </c>
    </row>
    <row r="12" spans="2:13" ht="13.15" customHeight="1" x14ac:dyDescent="0.2">
      <c r="B12" s="223" t="s">
        <v>324</v>
      </c>
      <c r="C12" s="223"/>
      <c r="D12" s="81">
        <f>DatosDelitos!C10</f>
        <v>1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15" customHeight="1" x14ac:dyDescent="0.2">
      <c r="B13" s="223" t="s">
        <v>342</v>
      </c>
      <c r="C13" s="223"/>
      <c r="D13" s="81">
        <f>DatosDelitos!C20</f>
        <v>0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2</v>
      </c>
    </row>
    <row r="14" spans="2:13" ht="13.15" customHeight="1" x14ac:dyDescent="0.2">
      <c r="B14" s="223" t="s">
        <v>347</v>
      </c>
      <c r="C14" s="223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15" customHeight="1" x14ac:dyDescent="0.2">
      <c r="B15" s="223" t="s">
        <v>1625</v>
      </c>
      <c r="C15" s="223"/>
      <c r="D15" s="81">
        <f>DatosDelitos!C17+DatosDelitos!C44</f>
        <v>683</v>
      </c>
      <c r="E15" s="82">
        <f>DatosDelitos!H17+DatosDelitos!H44</f>
        <v>239</v>
      </c>
      <c r="F15" s="82">
        <f>DatosDelitos!I16+DatosDelitos!I44</f>
        <v>51</v>
      </c>
      <c r="G15" s="82">
        <f>DatosDelitos!J17+DatosDelitos!J44</f>
        <v>5</v>
      </c>
      <c r="H15" s="82">
        <f>DatosDelitos!K17+DatosDelitos!K44</f>
        <v>0</v>
      </c>
      <c r="I15" s="82">
        <f>DatosDelitos!L17+DatosDelitos!L44</f>
        <v>0</v>
      </c>
      <c r="J15" s="82">
        <f>DatosDelitos!M17+DatosDelitos!M44</f>
        <v>0</v>
      </c>
      <c r="K15" s="82">
        <f>DatosDelitos!O17+DatosDelitos!O44</f>
        <v>0</v>
      </c>
      <c r="L15" s="83">
        <f>DatosDelitos!P17+DatosDelitos!P44</f>
        <v>142</v>
      </c>
    </row>
    <row r="16" spans="2:13" ht="13.15" customHeight="1" x14ac:dyDescent="0.2">
      <c r="B16" s="223" t="s">
        <v>1626</v>
      </c>
      <c r="C16" s="223"/>
      <c r="D16" s="81">
        <f>DatosDelitos!C30</f>
        <v>480</v>
      </c>
      <c r="E16" s="82">
        <f>DatosDelitos!H30</f>
        <v>138</v>
      </c>
      <c r="F16" s="82">
        <f>DatosDelitos!I30</f>
        <v>173</v>
      </c>
      <c r="G16" s="82">
        <f>DatosDelitos!J30</f>
        <v>5</v>
      </c>
      <c r="H16" s="82">
        <f>DatosDelitos!K30</f>
        <v>0</v>
      </c>
      <c r="I16" s="82">
        <f>DatosDelitos!L30</f>
        <v>0</v>
      </c>
      <c r="J16" s="82">
        <f>DatosDelitos!M30</f>
        <v>0</v>
      </c>
      <c r="K16" s="82">
        <f>DatosDelitos!O30</f>
        <v>0</v>
      </c>
      <c r="L16" s="83">
        <f>DatosDelitos!P30</f>
        <v>309</v>
      </c>
    </row>
    <row r="17" spans="2:12" ht="13.15" customHeight="1" x14ac:dyDescent="0.2">
      <c r="B17" s="224" t="s">
        <v>1627</v>
      </c>
      <c r="C17" s="224"/>
      <c r="D17" s="81">
        <f>DatosDelitos!C42-DatosDelitos!C44</f>
        <v>2</v>
      </c>
      <c r="E17" s="82">
        <f>DatosDelitos!H42-DatosDelitos!H44</f>
        <v>0</v>
      </c>
      <c r="F17" s="82">
        <f>DatosDelitos!I42-DatosDelitos!I44</f>
        <v>1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2</v>
      </c>
    </row>
    <row r="18" spans="2:12" ht="13.15" customHeight="1" x14ac:dyDescent="0.2">
      <c r="B18" s="223" t="s">
        <v>1628</v>
      </c>
      <c r="C18" s="223"/>
      <c r="D18" s="81">
        <f>DatosDelitos!C50</f>
        <v>185</v>
      </c>
      <c r="E18" s="82">
        <f>DatosDelitos!H50</f>
        <v>35</v>
      </c>
      <c r="F18" s="82">
        <f>DatosDelitos!I50</f>
        <v>14</v>
      </c>
      <c r="G18" s="82">
        <f>DatosDelitos!J50</f>
        <v>25</v>
      </c>
      <c r="H18" s="82">
        <f>DatosDelitos!K50</f>
        <v>17</v>
      </c>
      <c r="I18" s="82">
        <f>DatosDelitos!L50</f>
        <v>0</v>
      </c>
      <c r="J18" s="82">
        <f>DatosDelitos!M50</f>
        <v>0</v>
      </c>
      <c r="K18" s="82">
        <f>DatosDelitos!O50</f>
        <v>0</v>
      </c>
      <c r="L18" s="83">
        <f>DatosDelitos!P50</f>
        <v>30</v>
      </c>
    </row>
    <row r="19" spans="2:12" ht="13.15" customHeight="1" x14ac:dyDescent="0.2">
      <c r="B19" s="223" t="s">
        <v>1629</v>
      </c>
      <c r="C19" s="223"/>
      <c r="D19" s="81">
        <f>DatosDelitos!C72</f>
        <v>2</v>
      </c>
      <c r="E19" s="82">
        <f>DatosDelitos!H72</f>
        <v>1</v>
      </c>
      <c r="F19" s="82">
        <f>DatosDelitos!I72</f>
        <v>1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0</v>
      </c>
    </row>
    <row r="20" spans="2:12" ht="27" customHeight="1" x14ac:dyDescent="0.2">
      <c r="B20" s="223" t="s">
        <v>1630</v>
      </c>
      <c r="C20" s="223"/>
      <c r="D20" s="81">
        <f>DatosDelitos!C74</f>
        <v>49</v>
      </c>
      <c r="E20" s="82">
        <f>DatosDelitos!H74</f>
        <v>10</v>
      </c>
      <c r="F20" s="82">
        <f>DatosDelitos!I74</f>
        <v>8</v>
      </c>
      <c r="G20" s="82">
        <f>DatosDelitos!J74</f>
        <v>0</v>
      </c>
      <c r="H20" s="82">
        <f>DatosDelitos!K74</f>
        <v>0</v>
      </c>
      <c r="I20" s="82">
        <f>DatosDelitos!L74</f>
        <v>0</v>
      </c>
      <c r="J20" s="82">
        <f>DatosDelitos!M74</f>
        <v>0</v>
      </c>
      <c r="K20" s="82">
        <f>DatosDelitos!O74</f>
        <v>0</v>
      </c>
      <c r="L20" s="83">
        <f>DatosDelitos!P74</f>
        <v>2</v>
      </c>
    </row>
    <row r="21" spans="2:12" ht="13.15" customHeight="1" x14ac:dyDescent="0.2">
      <c r="B21" s="224" t="s">
        <v>1631</v>
      </c>
      <c r="C21" s="224"/>
      <c r="D21" s="81">
        <f>DatosDelitos!C82</f>
        <v>67</v>
      </c>
      <c r="E21" s="82">
        <f>DatosDelitos!H82</f>
        <v>33</v>
      </c>
      <c r="F21" s="82">
        <f>DatosDelitos!I82</f>
        <v>5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11</v>
      </c>
    </row>
    <row r="22" spans="2:12" ht="13.15" customHeight="1" x14ac:dyDescent="0.2">
      <c r="B22" s="223" t="s">
        <v>1632</v>
      </c>
      <c r="C22" s="223"/>
      <c r="D22" s="81">
        <f>DatosDelitos!C85</f>
        <v>104</v>
      </c>
      <c r="E22" s="82">
        <f>DatosDelitos!H85</f>
        <v>20</v>
      </c>
      <c r="F22" s="82">
        <f>DatosDelitos!I85</f>
        <v>7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12</v>
      </c>
    </row>
    <row r="23" spans="2:12" ht="13.15" customHeight="1" x14ac:dyDescent="0.2">
      <c r="B23" s="223" t="s">
        <v>970</v>
      </c>
      <c r="C23" s="223"/>
      <c r="D23" s="81">
        <f>DatosDelitos!C97</f>
        <v>1950</v>
      </c>
      <c r="E23" s="82">
        <f>DatosDelitos!H97</f>
        <v>493</v>
      </c>
      <c r="F23" s="82">
        <f>DatosDelitos!I97</f>
        <v>332</v>
      </c>
      <c r="G23" s="82">
        <f>DatosDelitos!J97</f>
        <v>0</v>
      </c>
      <c r="H23" s="82">
        <f>DatosDelitos!K97</f>
        <v>0</v>
      </c>
      <c r="I23" s="82">
        <f>DatosDelitos!L97</f>
        <v>0</v>
      </c>
      <c r="J23" s="82">
        <f>DatosDelitos!M97</f>
        <v>1</v>
      </c>
      <c r="K23" s="82">
        <f>DatosDelitos!O97</f>
        <v>0</v>
      </c>
      <c r="L23" s="83">
        <f>DatosDelitos!P97</f>
        <v>998</v>
      </c>
    </row>
    <row r="24" spans="2:12" ht="27" customHeight="1" x14ac:dyDescent="0.2">
      <c r="B24" s="223" t="s">
        <v>1633</v>
      </c>
      <c r="C24" s="223"/>
      <c r="D24" s="81">
        <f>DatosDelitos!C131</f>
        <v>0</v>
      </c>
      <c r="E24" s="82">
        <f>DatosDelitos!H131</f>
        <v>0</v>
      </c>
      <c r="F24" s="82">
        <f>DatosDelitos!I131</f>
        <v>1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0</v>
      </c>
    </row>
    <row r="25" spans="2:12" ht="13.15" customHeight="1" x14ac:dyDescent="0.2">
      <c r="B25" s="223" t="s">
        <v>1634</v>
      </c>
      <c r="C25" s="223"/>
      <c r="D25" s="81">
        <f>DatosDelitos!C137</f>
        <v>4</v>
      </c>
      <c r="E25" s="82">
        <f>DatosDelitos!H137</f>
        <v>0</v>
      </c>
      <c r="F25" s="82">
        <f>DatosDelitos!I137</f>
        <v>1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1</v>
      </c>
    </row>
    <row r="26" spans="2:12" ht="13.15" customHeight="1" x14ac:dyDescent="0.2">
      <c r="B26" s="224" t="s">
        <v>1635</v>
      </c>
      <c r="C26" s="224"/>
      <c r="D26" s="81">
        <f>DatosDelitos!C144</f>
        <v>6</v>
      </c>
      <c r="E26" s="82">
        <f>DatosDelitos!H144</f>
        <v>0</v>
      </c>
      <c r="F26" s="82">
        <f>DatosDelitos!I144</f>
        <v>0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0</v>
      </c>
    </row>
    <row r="27" spans="2:12" ht="38.25" customHeight="1" x14ac:dyDescent="0.2">
      <c r="B27" s="223" t="s">
        <v>1636</v>
      </c>
      <c r="C27" s="223"/>
      <c r="D27" s="81">
        <f>DatosDelitos!C147</f>
        <v>18</v>
      </c>
      <c r="E27" s="82">
        <f>DatosDelitos!H147</f>
        <v>3</v>
      </c>
      <c r="F27" s="82">
        <f>DatosDelitos!I147</f>
        <v>3</v>
      </c>
      <c r="G27" s="82">
        <f>DatosDelitos!J147</f>
        <v>3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6</v>
      </c>
    </row>
    <row r="28" spans="2:12" ht="13.15" customHeight="1" x14ac:dyDescent="0.2">
      <c r="B28" s="223" t="s">
        <v>1637</v>
      </c>
      <c r="C28" s="223"/>
      <c r="D28" s="81">
        <f>DatosDelitos!C156+SUM(DatosDelitos!C167:C172)</f>
        <v>6</v>
      </c>
      <c r="E28" s="82">
        <f>DatosDelitos!H156+SUM(DatosDelitos!H167:H172)</f>
        <v>3</v>
      </c>
      <c r="F28" s="82">
        <f>DatosDelitos!I156+SUM(DatosDelitos!I167:I172)</f>
        <v>1</v>
      </c>
      <c r="G28" s="82">
        <f>DatosDelitos!J156+SUM(DatosDelitos!J167:J172)</f>
        <v>0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0</v>
      </c>
      <c r="L28" s="82">
        <f>DatosDelitos!P156+SUM(DatosDelitos!P167:Q172)</f>
        <v>2</v>
      </c>
    </row>
    <row r="29" spans="2:12" ht="13.15" customHeight="1" x14ac:dyDescent="0.2">
      <c r="B29" s="223" t="s">
        <v>1638</v>
      </c>
      <c r="C29" s="223"/>
      <c r="D29" s="81">
        <f>SUM(DatosDelitos!C173:C177)</f>
        <v>238</v>
      </c>
      <c r="E29" s="82">
        <f>SUM(DatosDelitos!H173:H177)</f>
        <v>74</v>
      </c>
      <c r="F29" s="82">
        <f>SUM(DatosDelitos!I173:I177)</f>
        <v>46</v>
      </c>
      <c r="G29" s="82">
        <f>SUM(DatosDelitos!J173:J177)</f>
        <v>0</v>
      </c>
      <c r="H29" s="82">
        <f>SUM(DatosDelitos!K173:K177)</f>
        <v>0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0</v>
      </c>
      <c r="L29" s="82">
        <f>SUM(DatosDelitos!P173:P177)</f>
        <v>50</v>
      </c>
    </row>
    <row r="30" spans="2:12" ht="13.15" customHeight="1" x14ac:dyDescent="0.2">
      <c r="B30" s="223" t="s">
        <v>1639</v>
      </c>
      <c r="C30" s="223"/>
      <c r="D30" s="81">
        <f>DatosDelitos!C178</f>
        <v>158</v>
      </c>
      <c r="E30" s="82">
        <f>DatosDelitos!H178</f>
        <v>91</v>
      </c>
      <c r="F30" s="82">
        <f>DatosDelitos!I178</f>
        <v>33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0</v>
      </c>
      <c r="L30" s="82">
        <f>DatosDelitos!P178</f>
        <v>529</v>
      </c>
    </row>
    <row r="31" spans="2:12" ht="13.15" customHeight="1" x14ac:dyDescent="0.2">
      <c r="B31" s="223" t="s">
        <v>1640</v>
      </c>
      <c r="C31" s="223"/>
      <c r="D31" s="81">
        <f>DatosDelitos!C186</f>
        <v>144</v>
      </c>
      <c r="E31" s="82">
        <f>DatosDelitos!H186</f>
        <v>30</v>
      </c>
      <c r="F31" s="82">
        <f>DatosDelitos!I186</f>
        <v>15</v>
      </c>
      <c r="G31" s="82">
        <f>DatosDelitos!J186</f>
        <v>1</v>
      </c>
      <c r="H31" s="82">
        <f>DatosDelitos!K186</f>
        <v>1</v>
      </c>
      <c r="I31" s="82">
        <f>DatosDelitos!L186</f>
        <v>0</v>
      </c>
      <c r="J31" s="82">
        <f>DatosDelitos!M186</f>
        <v>0</v>
      </c>
      <c r="K31" s="82">
        <f>DatosDelitos!O186</f>
        <v>0</v>
      </c>
      <c r="L31" s="82">
        <f>DatosDelitos!P186</f>
        <v>29</v>
      </c>
    </row>
    <row r="32" spans="2:12" ht="13.15" customHeight="1" x14ac:dyDescent="0.2">
      <c r="B32" s="223" t="s">
        <v>1641</v>
      </c>
      <c r="C32" s="223"/>
      <c r="D32" s="81">
        <f>DatosDelitos!C201</f>
        <v>26</v>
      </c>
      <c r="E32" s="82">
        <f>DatosDelitos!H201</f>
        <v>10</v>
      </c>
      <c r="F32" s="82">
        <f>DatosDelitos!I201</f>
        <v>2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0</v>
      </c>
      <c r="K32" s="82">
        <f>DatosDelitos!O201</f>
        <v>0</v>
      </c>
      <c r="L32" s="82">
        <f>DatosDelitos!P201</f>
        <v>9</v>
      </c>
    </row>
    <row r="33" spans="2:13" ht="13.15" customHeight="1" x14ac:dyDescent="0.2">
      <c r="B33" s="223" t="s">
        <v>1642</v>
      </c>
      <c r="C33" s="223"/>
      <c r="D33" s="81">
        <f>DatosDelitos!C223</f>
        <v>373</v>
      </c>
      <c r="E33" s="82">
        <f>DatosDelitos!H223</f>
        <v>133</v>
      </c>
      <c r="F33" s="82">
        <f>DatosDelitos!I223</f>
        <v>103</v>
      </c>
      <c r="G33" s="82">
        <f>DatosDelitos!J223</f>
        <v>1</v>
      </c>
      <c r="H33" s="82">
        <f>DatosDelitos!K223</f>
        <v>2</v>
      </c>
      <c r="I33" s="82">
        <f>DatosDelitos!L223</f>
        <v>0</v>
      </c>
      <c r="J33" s="82">
        <f>DatosDelitos!M223</f>
        <v>0</v>
      </c>
      <c r="K33" s="82">
        <f>DatosDelitos!O223</f>
        <v>0</v>
      </c>
      <c r="L33" s="82">
        <f>DatosDelitos!P223</f>
        <v>131</v>
      </c>
    </row>
    <row r="34" spans="2:13" ht="13.15" customHeight="1" x14ac:dyDescent="0.2">
      <c r="B34" s="223" t="s">
        <v>1643</v>
      </c>
      <c r="C34" s="223"/>
      <c r="D34" s="81">
        <f>DatosDelitos!C244</f>
        <v>0</v>
      </c>
      <c r="E34" s="82">
        <f>DatosDelitos!H244</f>
        <v>1</v>
      </c>
      <c r="F34" s="82">
        <f>DatosDelitos!I244</f>
        <v>0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2</v>
      </c>
    </row>
    <row r="35" spans="2:13" ht="13.15" customHeight="1" x14ac:dyDescent="0.2">
      <c r="B35" s="223" t="s">
        <v>1644</v>
      </c>
      <c r="C35" s="223"/>
      <c r="D35" s="81">
        <f>DatosDelitos!C271</f>
        <v>242</v>
      </c>
      <c r="E35" s="82">
        <f>DatosDelitos!H271</f>
        <v>183</v>
      </c>
      <c r="F35" s="82">
        <f>DatosDelitos!I271</f>
        <v>132</v>
      </c>
      <c r="G35" s="82">
        <f>DatosDelitos!J271</f>
        <v>0</v>
      </c>
      <c r="H35" s="82">
        <f>DatosDelitos!K271</f>
        <v>1</v>
      </c>
      <c r="I35" s="82">
        <f>DatosDelitos!L271</f>
        <v>0</v>
      </c>
      <c r="J35" s="82">
        <f>DatosDelitos!M271</f>
        <v>0</v>
      </c>
      <c r="K35" s="82">
        <f>DatosDelitos!O271</f>
        <v>0</v>
      </c>
      <c r="L35" s="82">
        <f>DatosDelitos!P271</f>
        <v>127</v>
      </c>
    </row>
    <row r="36" spans="2:13" ht="38.25" customHeight="1" x14ac:dyDescent="0.2">
      <c r="B36" s="223" t="s">
        <v>1645</v>
      </c>
      <c r="C36" s="223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15" customHeight="1" x14ac:dyDescent="0.2">
      <c r="B37" s="223" t="s">
        <v>1646</v>
      </c>
      <c r="C37" s="223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15" customHeight="1" x14ac:dyDescent="0.2">
      <c r="B38" s="223" t="s">
        <v>1647</v>
      </c>
      <c r="C38" s="223"/>
      <c r="D38" s="81">
        <f>DatosDelitos!C312+DatosDelitos!C318+DatosDelitos!C320</f>
        <v>0</v>
      </c>
      <c r="E38" s="82">
        <f>DatosDelitos!H312+DatosDelitos!H318+DatosDelitos!H320</f>
        <v>0</v>
      </c>
      <c r="F38" s="82">
        <f>DatosDelitos!I312+DatosDelitos!I318+DatosDelitos!I320</f>
        <v>0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1</v>
      </c>
    </row>
    <row r="39" spans="2:13" ht="13.15" customHeight="1" x14ac:dyDescent="0.2">
      <c r="B39" s="223" t="s">
        <v>1648</v>
      </c>
      <c r="C39" s="223"/>
      <c r="D39" s="81">
        <f>DatosDelitos!C323</f>
        <v>709</v>
      </c>
      <c r="E39" s="82">
        <f>DatosDelitos!H323</f>
        <v>38</v>
      </c>
      <c r="F39" s="82">
        <f>DatosDelitos!I323</f>
        <v>46</v>
      </c>
      <c r="G39" s="82">
        <f>DatosDelitos!J323</f>
        <v>7</v>
      </c>
      <c r="H39" s="82">
        <f>DatosDelitos!K323</f>
        <v>0</v>
      </c>
      <c r="I39" s="82">
        <f>DatosDelitos!L323</f>
        <v>0</v>
      </c>
      <c r="J39" s="82">
        <f>DatosDelitos!M323</f>
        <v>0</v>
      </c>
      <c r="K39" s="82">
        <f>DatosDelitos!O323</f>
        <v>0</v>
      </c>
      <c r="L39" s="82">
        <f>DatosDelitos!P323</f>
        <v>33</v>
      </c>
    </row>
    <row r="40" spans="2:13" ht="13.15" customHeight="1" x14ac:dyDescent="0.2">
      <c r="B40" s="223" t="s">
        <v>1649</v>
      </c>
      <c r="C40" s="223"/>
      <c r="D40" s="81">
        <f>DatosDelitos!C325</f>
        <v>1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15" customHeight="1" x14ac:dyDescent="0.2">
      <c r="B41" s="223" t="s">
        <v>947</v>
      </c>
      <c r="C41" s="223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15" customHeight="1" x14ac:dyDescent="0.2">
      <c r="B42" s="223" t="s">
        <v>1650</v>
      </c>
      <c r="C42" s="223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" customHeight="1" thickBot="1" x14ac:dyDescent="0.25">
      <c r="B43" s="226" t="s">
        <v>951</v>
      </c>
      <c r="C43" s="226"/>
      <c r="D43" s="84">
        <f>SUM(D11:D42)</f>
        <v>6417</v>
      </c>
      <c r="E43" s="84">
        <f t="shared" ref="E43:L43" si="0">SUM(E11:E42)</f>
        <v>1822</v>
      </c>
      <c r="F43" s="84">
        <f t="shared" si="0"/>
        <v>1115</v>
      </c>
      <c r="G43" s="84">
        <f t="shared" si="0"/>
        <v>51</v>
      </c>
      <c r="H43" s="84">
        <f t="shared" si="0"/>
        <v>21</v>
      </c>
      <c r="I43" s="84">
        <f t="shared" si="0"/>
        <v>0</v>
      </c>
      <c r="J43" s="84">
        <f t="shared" si="0"/>
        <v>2</v>
      </c>
      <c r="K43" s="84">
        <f t="shared" si="0"/>
        <v>0</v>
      </c>
      <c r="L43" s="84">
        <f t="shared" si="0"/>
        <v>2796</v>
      </c>
    </row>
    <row r="46" spans="2:13" ht="15.75" x14ac:dyDescent="0.25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39" thickBot="1" x14ac:dyDescent="0.25">
      <c r="D48" s="61" t="s">
        <v>1614</v>
      </c>
      <c r="E48" s="63" t="s">
        <v>1615</v>
      </c>
    </row>
    <row r="49" spans="2:5" ht="13.15" customHeight="1" x14ac:dyDescent="0.25">
      <c r="B49" s="225" t="s">
        <v>1652</v>
      </c>
      <c r="C49" s="225"/>
      <c r="D49" s="87">
        <f>DatosDelitos!F5</f>
        <v>0</v>
      </c>
      <c r="E49" s="87">
        <f>DatosDelitos!G5</f>
        <v>0</v>
      </c>
    </row>
    <row r="50" spans="2:5" ht="13.15" customHeight="1" x14ac:dyDescent="0.25">
      <c r="B50" s="225" t="s">
        <v>1653</v>
      </c>
      <c r="C50" s="225"/>
      <c r="D50" s="87">
        <f>DatosDelitos!F13-DatosDelitos!F17</f>
        <v>86</v>
      </c>
      <c r="E50" s="87">
        <f>DatosDelitos!G13-DatosDelitos!G17</f>
        <v>20</v>
      </c>
    </row>
    <row r="51" spans="2:5" ht="13.15" customHeight="1" x14ac:dyDescent="0.25">
      <c r="B51" s="225" t="s">
        <v>324</v>
      </c>
      <c r="C51" s="225"/>
      <c r="D51" s="87">
        <f>DatosDelitos!F10</f>
        <v>0</v>
      </c>
      <c r="E51" s="87">
        <f>DatosDelitos!G10</f>
        <v>0</v>
      </c>
    </row>
    <row r="52" spans="2:5" ht="13.15" customHeight="1" x14ac:dyDescent="0.25">
      <c r="B52" s="225" t="s">
        <v>342</v>
      </c>
      <c r="C52" s="225"/>
      <c r="D52" s="87">
        <f>DatosDelitos!F20</f>
        <v>0</v>
      </c>
      <c r="E52" s="87">
        <f>DatosDelitos!G20</f>
        <v>0</v>
      </c>
    </row>
    <row r="53" spans="2:5" ht="13.15" customHeight="1" x14ac:dyDescent="0.25">
      <c r="B53" s="225" t="s">
        <v>347</v>
      </c>
      <c r="C53" s="225"/>
      <c r="D53" s="87">
        <f>DatosDelitos!F23</f>
        <v>0</v>
      </c>
      <c r="E53" s="87">
        <f>DatosDelitos!G23</f>
        <v>0</v>
      </c>
    </row>
    <row r="54" spans="2:5" ht="13.15" customHeight="1" x14ac:dyDescent="0.25">
      <c r="B54" s="225" t="s">
        <v>1625</v>
      </c>
      <c r="C54" s="225"/>
      <c r="D54" s="87">
        <f>DatosDelitos!F17+DatosDelitos!F44</f>
        <v>252</v>
      </c>
      <c r="E54" s="87">
        <f>DatosDelitos!G17+DatosDelitos!G44</f>
        <v>129</v>
      </c>
    </row>
    <row r="55" spans="2:5" ht="13.15" customHeight="1" x14ac:dyDescent="0.25">
      <c r="B55" s="225" t="s">
        <v>1626</v>
      </c>
      <c r="C55" s="225"/>
      <c r="D55" s="87">
        <f>DatosDelitos!F30</f>
        <v>100</v>
      </c>
      <c r="E55" s="87">
        <f>DatosDelitos!G30</f>
        <v>78</v>
      </c>
    </row>
    <row r="56" spans="2:5" ht="13.15" customHeight="1" x14ac:dyDescent="0.25">
      <c r="B56" s="225" t="s">
        <v>1627</v>
      </c>
      <c r="C56" s="225"/>
      <c r="D56" s="87">
        <f>DatosDelitos!F42-DatosDelitos!F44</f>
        <v>0</v>
      </c>
      <c r="E56" s="87">
        <f>DatosDelitos!G42-DatosDelitos!G44</f>
        <v>0</v>
      </c>
    </row>
    <row r="57" spans="2:5" ht="13.15" customHeight="1" x14ac:dyDescent="0.25">
      <c r="B57" s="225" t="s">
        <v>1628</v>
      </c>
      <c r="C57" s="225"/>
      <c r="D57" s="87">
        <f>DatosDelitos!F50</f>
        <v>14</v>
      </c>
      <c r="E57" s="87">
        <f>DatosDelitos!G50</f>
        <v>12</v>
      </c>
    </row>
    <row r="58" spans="2:5" ht="13.15" customHeight="1" x14ac:dyDescent="0.25">
      <c r="B58" s="225" t="s">
        <v>1629</v>
      </c>
      <c r="C58" s="225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25" t="s">
        <v>1654</v>
      </c>
      <c r="C59" s="225"/>
      <c r="D59" s="87">
        <f>DatosDelitos!F74</f>
        <v>4</v>
      </c>
      <c r="E59" s="87">
        <f>DatosDelitos!G74</f>
        <v>0</v>
      </c>
    </row>
    <row r="60" spans="2:5" ht="13.15" customHeight="1" x14ac:dyDescent="0.25">
      <c r="B60" s="225" t="s">
        <v>1631</v>
      </c>
      <c r="C60" s="225"/>
      <c r="D60" s="87">
        <f>DatosDelitos!F82</f>
        <v>5</v>
      </c>
      <c r="E60" s="87">
        <f>DatosDelitos!G82</f>
        <v>0</v>
      </c>
    </row>
    <row r="61" spans="2:5" ht="13.15" customHeight="1" x14ac:dyDescent="0.25">
      <c r="B61" s="225" t="s">
        <v>1632</v>
      </c>
      <c r="C61" s="225"/>
      <c r="D61" s="87">
        <f>DatosDelitos!F85</f>
        <v>5</v>
      </c>
      <c r="E61" s="87">
        <f>DatosDelitos!G85</f>
        <v>1</v>
      </c>
    </row>
    <row r="62" spans="2:5" ht="13.15" customHeight="1" x14ac:dyDescent="0.25">
      <c r="B62" s="225" t="s">
        <v>970</v>
      </c>
      <c r="C62" s="225"/>
      <c r="D62" s="87">
        <f>DatosDelitos!F97</f>
        <v>137</v>
      </c>
      <c r="E62" s="87">
        <f>DatosDelitos!G97</f>
        <v>47</v>
      </c>
    </row>
    <row r="63" spans="2:5" ht="27" customHeight="1" x14ac:dyDescent="0.25">
      <c r="B63" s="225" t="s">
        <v>1655</v>
      </c>
      <c r="C63" s="225"/>
      <c r="D63" s="87">
        <f>DatosDelitos!F131</f>
        <v>0</v>
      </c>
      <c r="E63" s="87">
        <f>DatosDelitos!G131</f>
        <v>0</v>
      </c>
    </row>
    <row r="64" spans="2:5" ht="13.15" customHeight="1" x14ac:dyDescent="0.25">
      <c r="B64" s="225" t="s">
        <v>1634</v>
      </c>
      <c r="C64" s="225"/>
      <c r="D64" s="87">
        <f>DatosDelitos!F137</f>
        <v>0</v>
      </c>
      <c r="E64" s="87">
        <f>DatosDelitos!G137</f>
        <v>0</v>
      </c>
    </row>
    <row r="65" spans="2:5" ht="13.15" customHeight="1" x14ac:dyDescent="0.25">
      <c r="B65" s="225" t="s">
        <v>1635</v>
      </c>
      <c r="C65" s="225"/>
      <c r="D65" s="87">
        <f>DatosDelitos!F144</f>
        <v>0</v>
      </c>
      <c r="E65" s="87">
        <f>DatosDelitos!G144</f>
        <v>0</v>
      </c>
    </row>
    <row r="66" spans="2:5" ht="40.5" customHeight="1" x14ac:dyDescent="0.25">
      <c r="B66" s="225" t="s">
        <v>1636</v>
      </c>
      <c r="C66" s="225"/>
      <c r="D66" s="87">
        <f>DatosDelitos!F147</f>
        <v>1</v>
      </c>
      <c r="E66" s="87">
        <f>DatosDelitos!G147</f>
        <v>1</v>
      </c>
    </row>
    <row r="67" spans="2:5" ht="13.15" customHeight="1" x14ac:dyDescent="0.25">
      <c r="B67" s="225" t="s">
        <v>1637</v>
      </c>
      <c r="C67" s="225"/>
      <c r="D67" s="87">
        <f>DatosDelitos!F156+SUM(DatosDelitos!F167:G172)</f>
        <v>0</v>
      </c>
      <c r="E67" s="87">
        <f>DatosDelitos!G156+SUM(DatosDelitos!G167:H172)</f>
        <v>3</v>
      </c>
    </row>
    <row r="68" spans="2:5" ht="13.15" customHeight="1" x14ac:dyDescent="0.25">
      <c r="B68" s="225" t="s">
        <v>1638</v>
      </c>
      <c r="C68" s="225"/>
      <c r="D68" s="87">
        <f>SUM(DatosDelitos!F173:G177)</f>
        <v>3</v>
      </c>
      <c r="E68" s="87">
        <f>SUM(DatosDelitos!G173:H177)</f>
        <v>75</v>
      </c>
    </row>
    <row r="69" spans="2:5" ht="13.15" customHeight="1" x14ac:dyDescent="0.25">
      <c r="B69" s="225" t="s">
        <v>1639</v>
      </c>
      <c r="C69" s="225"/>
      <c r="D69" s="87">
        <f>DatosDelitos!F178</f>
        <v>704</v>
      </c>
      <c r="E69" s="87">
        <f>DatosDelitos!G178</f>
        <v>466</v>
      </c>
    </row>
    <row r="70" spans="2:5" ht="13.15" customHeight="1" x14ac:dyDescent="0.25">
      <c r="B70" s="225" t="s">
        <v>1640</v>
      </c>
      <c r="C70" s="225"/>
      <c r="D70" s="87">
        <f>DatosDelitos!F186</f>
        <v>8</v>
      </c>
      <c r="E70" s="87">
        <f>DatosDelitos!G186</f>
        <v>3</v>
      </c>
    </row>
    <row r="71" spans="2:5" ht="13.15" customHeight="1" x14ac:dyDescent="0.25">
      <c r="B71" s="225" t="s">
        <v>1641</v>
      </c>
      <c r="C71" s="225"/>
      <c r="D71" s="87">
        <f>DatosDelitos!F201</f>
        <v>0</v>
      </c>
      <c r="E71" s="87">
        <f>DatosDelitos!G201</f>
        <v>1</v>
      </c>
    </row>
    <row r="72" spans="2:5" ht="13.15" customHeight="1" x14ac:dyDescent="0.25">
      <c r="B72" s="225" t="s">
        <v>1642</v>
      </c>
      <c r="C72" s="225"/>
      <c r="D72" s="87">
        <f>DatosDelitos!F223</f>
        <v>93</v>
      </c>
      <c r="E72" s="87">
        <f>DatosDelitos!G223</f>
        <v>65</v>
      </c>
    </row>
    <row r="73" spans="2:5" ht="13.15" customHeight="1" x14ac:dyDescent="0.25">
      <c r="B73" s="225" t="s">
        <v>1643</v>
      </c>
      <c r="C73" s="225"/>
      <c r="D73" s="87">
        <f>DatosDelitos!F244</f>
        <v>0</v>
      </c>
      <c r="E73" s="87">
        <f>DatosDelitos!G244</f>
        <v>0</v>
      </c>
    </row>
    <row r="74" spans="2:5" ht="13.15" customHeight="1" x14ac:dyDescent="0.25">
      <c r="B74" s="225" t="s">
        <v>1644</v>
      </c>
      <c r="C74" s="225"/>
      <c r="D74" s="87">
        <f>DatosDelitos!F271</f>
        <v>45</v>
      </c>
      <c r="E74" s="87">
        <f>DatosDelitos!G271</f>
        <v>16</v>
      </c>
    </row>
    <row r="75" spans="2:5" ht="38.25" customHeight="1" x14ac:dyDescent="0.25">
      <c r="B75" s="225" t="s">
        <v>1645</v>
      </c>
      <c r="C75" s="225"/>
      <c r="D75" s="87">
        <f>DatosDelitos!F301</f>
        <v>0</v>
      </c>
      <c r="E75" s="87">
        <f>DatosDelitos!G301</f>
        <v>0</v>
      </c>
    </row>
    <row r="76" spans="2:5" ht="13.15" customHeight="1" x14ac:dyDescent="0.25">
      <c r="B76" s="225" t="s">
        <v>1646</v>
      </c>
      <c r="C76" s="225"/>
      <c r="D76" s="87">
        <f>DatosDelitos!F305</f>
        <v>0</v>
      </c>
      <c r="E76" s="87">
        <f>DatosDelitos!G305</f>
        <v>0</v>
      </c>
    </row>
    <row r="77" spans="2:5" ht="13.15" customHeight="1" x14ac:dyDescent="0.25">
      <c r="B77" s="225" t="s">
        <v>1647</v>
      </c>
      <c r="C77" s="225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" customHeight="1" x14ac:dyDescent="0.25">
      <c r="B78" s="225" t="s">
        <v>1648</v>
      </c>
      <c r="C78" s="225"/>
      <c r="D78" s="87">
        <f>DatosDelitos!F323</f>
        <v>19</v>
      </c>
      <c r="E78" s="87">
        <f>DatosDelitos!G323</f>
        <v>7</v>
      </c>
    </row>
    <row r="79" spans="2:5" ht="15" customHeight="1" x14ac:dyDescent="0.25">
      <c r="B79" s="227" t="s">
        <v>1649</v>
      </c>
      <c r="C79" s="227"/>
      <c r="D79" s="87">
        <f>DatosDelitos!F325</f>
        <v>0</v>
      </c>
      <c r="E79" s="87">
        <f>DatosDelitos!G325</f>
        <v>0</v>
      </c>
    </row>
    <row r="80" spans="2:5" ht="15" customHeight="1" x14ac:dyDescent="0.25">
      <c r="B80" s="227" t="s">
        <v>947</v>
      </c>
      <c r="C80" s="227"/>
      <c r="D80" s="87">
        <f>DatosDelitos!F337</f>
        <v>0</v>
      </c>
      <c r="E80" s="87">
        <f>DatosDelitos!G337</f>
        <v>0</v>
      </c>
    </row>
    <row r="81" spans="2:13" ht="15" customHeight="1" x14ac:dyDescent="0.25">
      <c r="B81" s="227" t="s">
        <v>1650</v>
      </c>
      <c r="C81" s="227"/>
      <c r="D81" s="87">
        <f>DatosDelitos!F339</f>
        <v>0</v>
      </c>
      <c r="E81" s="87">
        <f>DatosDelitos!G339</f>
        <v>0</v>
      </c>
    </row>
    <row r="82" spans="2:13" ht="15" customHeight="1" x14ac:dyDescent="0.25">
      <c r="B82" s="227" t="s">
        <v>1656</v>
      </c>
      <c r="C82" s="227"/>
      <c r="D82" s="87">
        <f>SUM(D49:D81)</f>
        <v>1476</v>
      </c>
      <c r="E82" s="87">
        <f>SUM(E49:E81)</f>
        <v>924</v>
      </c>
    </row>
    <row r="84" spans="2:13" s="90" customFormat="1" ht="15.75" x14ac:dyDescent="0.25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5.5" x14ac:dyDescent="0.2">
      <c r="D86" s="91" t="s">
        <v>310</v>
      </c>
    </row>
    <row r="87" spans="2:13" ht="13.15" customHeight="1" x14ac:dyDescent="0.25">
      <c r="B87" s="225" t="s">
        <v>1624</v>
      </c>
      <c r="C87" s="225"/>
      <c r="D87" s="87">
        <f>DatosDelitos!N5+DatosDelitos!N13-DatosDelitos!N17</f>
        <v>0</v>
      </c>
    </row>
    <row r="88" spans="2:13" ht="13.15" customHeight="1" x14ac:dyDescent="0.25">
      <c r="B88" s="225" t="s">
        <v>324</v>
      </c>
      <c r="C88" s="225"/>
      <c r="D88" s="87">
        <f>DatosDelitos!N10</f>
        <v>0</v>
      </c>
    </row>
    <row r="89" spans="2:13" ht="13.15" customHeight="1" x14ac:dyDescent="0.25">
      <c r="B89" s="225" t="s">
        <v>342</v>
      </c>
      <c r="C89" s="225"/>
      <c r="D89" s="87">
        <f>DatosDelitos!N20</f>
        <v>0</v>
      </c>
    </row>
    <row r="90" spans="2:13" ht="13.15" customHeight="1" x14ac:dyDescent="0.25">
      <c r="B90" s="225" t="s">
        <v>347</v>
      </c>
      <c r="C90" s="225"/>
      <c r="D90" s="87">
        <f>DatosDelitos!N23</f>
        <v>0</v>
      </c>
    </row>
    <row r="91" spans="2:13" ht="13.15" customHeight="1" x14ac:dyDescent="0.25">
      <c r="B91" s="225" t="s">
        <v>1658</v>
      </c>
      <c r="C91" s="225"/>
      <c r="D91" s="87">
        <f>SUM(DatosDelitos!N17,DatosDelitos!N44)</f>
        <v>0</v>
      </c>
    </row>
    <row r="92" spans="2:13" ht="13.15" customHeight="1" x14ac:dyDescent="0.25">
      <c r="B92" s="225" t="s">
        <v>1626</v>
      </c>
      <c r="C92" s="225"/>
      <c r="D92" s="87">
        <f>DatosDelitos!N30</f>
        <v>0</v>
      </c>
    </row>
    <row r="93" spans="2:13" ht="13.15" customHeight="1" x14ac:dyDescent="0.25">
      <c r="B93" s="225" t="s">
        <v>1627</v>
      </c>
      <c r="C93" s="225"/>
      <c r="D93" s="87">
        <f>DatosDelitos!N42-DatosDelitos!N44</f>
        <v>0</v>
      </c>
    </row>
    <row r="94" spans="2:13" ht="13.15" customHeight="1" x14ac:dyDescent="0.25">
      <c r="B94" s="225" t="s">
        <v>1628</v>
      </c>
      <c r="C94" s="225"/>
      <c r="D94" s="87">
        <f>DatosDelitos!N50</f>
        <v>0</v>
      </c>
    </row>
    <row r="95" spans="2:13" ht="13.15" customHeight="1" x14ac:dyDescent="0.25">
      <c r="B95" s="225" t="s">
        <v>1629</v>
      </c>
      <c r="C95" s="225"/>
      <c r="D95" s="87">
        <f>DatosDelitos!N72</f>
        <v>0</v>
      </c>
    </row>
    <row r="96" spans="2:13" ht="27" customHeight="1" x14ac:dyDescent="0.25">
      <c r="B96" s="225" t="s">
        <v>1654</v>
      </c>
      <c r="C96" s="225"/>
      <c r="D96" s="87">
        <f>DatosDelitos!N74</f>
        <v>0</v>
      </c>
    </row>
    <row r="97" spans="2:4" ht="13.15" customHeight="1" x14ac:dyDescent="0.25">
      <c r="B97" s="225" t="s">
        <v>1631</v>
      </c>
      <c r="C97" s="225"/>
      <c r="D97" s="87">
        <f>DatosDelitos!N82</f>
        <v>0</v>
      </c>
    </row>
    <row r="98" spans="2:4" ht="13.15" customHeight="1" x14ac:dyDescent="0.25">
      <c r="B98" s="225" t="s">
        <v>1632</v>
      </c>
      <c r="C98" s="225"/>
      <c r="D98" s="87">
        <f>DatosDelitos!N85</f>
        <v>0</v>
      </c>
    </row>
    <row r="99" spans="2:4" ht="13.15" customHeight="1" x14ac:dyDescent="0.25">
      <c r="B99" s="225" t="s">
        <v>970</v>
      </c>
      <c r="C99" s="225"/>
      <c r="D99" s="87">
        <f>DatosDelitos!N97</f>
        <v>1</v>
      </c>
    </row>
    <row r="100" spans="2:4" ht="27" customHeight="1" x14ac:dyDescent="0.25">
      <c r="B100" s="225" t="s">
        <v>1655</v>
      </c>
      <c r="C100" s="225"/>
      <c r="D100" s="87">
        <f>DatosDelitos!N131</f>
        <v>0</v>
      </c>
    </row>
    <row r="101" spans="2:4" ht="13.15" customHeight="1" x14ac:dyDescent="0.25">
      <c r="B101" s="225" t="s">
        <v>1634</v>
      </c>
      <c r="C101" s="225"/>
      <c r="D101" s="87">
        <f>DatosDelitos!N137</f>
        <v>0</v>
      </c>
    </row>
    <row r="102" spans="2:4" ht="13.15" customHeight="1" x14ac:dyDescent="0.25">
      <c r="B102" s="225" t="s">
        <v>1635</v>
      </c>
      <c r="C102" s="225"/>
      <c r="D102" s="87">
        <f>DatosDelitos!N144</f>
        <v>0</v>
      </c>
    </row>
    <row r="103" spans="2:4" ht="13.15" customHeight="1" x14ac:dyDescent="0.25">
      <c r="B103" s="225" t="s">
        <v>1659</v>
      </c>
      <c r="C103" s="225"/>
      <c r="D103" s="87">
        <f>DatosDelitos!N148</f>
        <v>0</v>
      </c>
    </row>
    <row r="104" spans="2:4" ht="13.15" customHeight="1" x14ac:dyDescent="0.25">
      <c r="B104" s="225" t="s">
        <v>1181</v>
      </c>
      <c r="C104" s="225"/>
      <c r="D104" s="87">
        <f>SUM(DatosDelitos!N149,DatosDelitos!N150)</f>
        <v>0</v>
      </c>
    </row>
    <row r="105" spans="2:4" ht="13.15" customHeight="1" x14ac:dyDescent="0.25">
      <c r="B105" s="225" t="s">
        <v>1179</v>
      </c>
      <c r="C105" s="225"/>
      <c r="D105" s="87">
        <f>SUM(DatosDelitos!N151:N155)</f>
        <v>0</v>
      </c>
    </row>
    <row r="106" spans="2:4" ht="13.15" customHeight="1" x14ac:dyDescent="0.25">
      <c r="B106" s="225" t="s">
        <v>1637</v>
      </c>
      <c r="C106" s="225"/>
      <c r="D106" s="87">
        <f>SUM(SUM(DatosDelitos!N157:N160),SUM(DatosDelitos!N167:N172))</f>
        <v>0</v>
      </c>
    </row>
    <row r="107" spans="2:4" ht="13.15" customHeight="1" x14ac:dyDescent="0.25">
      <c r="B107" s="225" t="s">
        <v>1660</v>
      </c>
      <c r="C107" s="225"/>
      <c r="D107" s="87">
        <f>SUM(DatosDelitos!N161:N165)</f>
        <v>0</v>
      </c>
    </row>
    <row r="108" spans="2:4" ht="13.15" customHeight="1" x14ac:dyDescent="0.25">
      <c r="B108" s="225" t="s">
        <v>1638</v>
      </c>
      <c r="C108" s="225"/>
      <c r="D108" s="87">
        <f>SUM(DatosDelitos!N173:N177)</f>
        <v>0</v>
      </c>
    </row>
    <row r="109" spans="2:4" ht="13.15" customHeight="1" x14ac:dyDescent="0.25">
      <c r="B109" s="225" t="s">
        <v>1639</v>
      </c>
      <c r="C109" s="225"/>
      <c r="D109" s="87">
        <f>DatosDelitos!N178</f>
        <v>0</v>
      </c>
    </row>
    <row r="110" spans="2:4" ht="13.15" customHeight="1" x14ac:dyDescent="0.25">
      <c r="B110" s="225" t="s">
        <v>1640</v>
      </c>
      <c r="C110" s="225"/>
      <c r="D110" s="87">
        <f>DatosDelitos!N186</f>
        <v>0</v>
      </c>
    </row>
    <row r="111" spans="2:4" ht="13.15" customHeight="1" x14ac:dyDescent="0.25">
      <c r="B111" s="225" t="s">
        <v>1641</v>
      </c>
      <c r="C111" s="225"/>
      <c r="D111" s="87">
        <f>DatosDelitos!N201</f>
        <v>0</v>
      </c>
    </row>
    <row r="112" spans="2:4" ht="13.15" customHeight="1" x14ac:dyDescent="0.25">
      <c r="B112" s="225" t="s">
        <v>1642</v>
      </c>
      <c r="C112" s="225"/>
      <c r="D112" s="87">
        <f>DatosDelitos!N223</f>
        <v>0</v>
      </c>
    </row>
    <row r="113" spans="2:4" ht="13.15" customHeight="1" x14ac:dyDescent="0.25">
      <c r="B113" s="225" t="s">
        <v>1643</v>
      </c>
      <c r="C113" s="225"/>
      <c r="D113" s="87">
        <f>DatosDelitos!N244</f>
        <v>0</v>
      </c>
    </row>
    <row r="114" spans="2:4" ht="13.15" customHeight="1" x14ac:dyDescent="0.25">
      <c r="B114" s="225" t="s">
        <v>1644</v>
      </c>
      <c r="C114" s="225"/>
      <c r="D114" s="87">
        <f>DatosDelitos!N271</f>
        <v>0</v>
      </c>
    </row>
    <row r="115" spans="2:4" ht="38.25" customHeight="1" x14ac:dyDescent="0.25">
      <c r="B115" s="225" t="s">
        <v>1645</v>
      </c>
      <c r="C115" s="225"/>
      <c r="D115" s="87">
        <f>DatosDelitos!N301</f>
        <v>0</v>
      </c>
    </row>
    <row r="116" spans="2:4" ht="13.15" customHeight="1" x14ac:dyDescent="0.25">
      <c r="B116" s="225" t="s">
        <v>1646</v>
      </c>
      <c r="C116" s="225"/>
      <c r="D116" s="87">
        <f>DatosDelitos!N305</f>
        <v>0</v>
      </c>
    </row>
    <row r="117" spans="2:4" ht="13.15" customHeight="1" x14ac:dyDescent="0.25">
      <c r="B117" s="225" t="s">
        <v>1647</v>
      </c>
      <c r="C117" s="225"/>
      <c r="D117" s="87">
        <f>DatosDelitos!N312+DatosDelitos!N320</f>
        <v>0</v>
      </c>
    </row>
    <row r="118" spans="2:4" ht="13.15" customHeight="1" x14ac:dyDescent="0.25">
      <c r="B118" s="225" t="s">
        <v>913</v>
      </c>
      <c r="C118" s="225"/>
      <c r="D118" s="87">
        <f>DatosDelitos!N318</f>
        <v>0</v>
      </c>
    </row>
    <row r="119" spans="2:4" ht="13.9" customHeight="1" x14ac:dyDescent="0.25">
      <c r="B119" s="225" t="s">
        <v>1648</v>
      </c>
      <c r="C119" s="225"/>
      <c r="D119" s="87">
        <f>DatosDelitos!N323</f>
        <v>0</v>
      </c>
    </row>
    <row r="120" spans="2:4" ht="12.75" customHeight="1" x14ac:dyDescent="0.25">
      <c r="B120" s="227" t="s">
        <v>1649</v>
      </c>
      <c r="C120" s="227"/>
      <c r="D120" s="87">
        <f>DatosDelitos!N325</f>
        <v>0</v>
      </c>
    </row>
    <row r="121" spans="2:4" ht="15" customHeight="1" x14ac:dyDescent="0.25">
      <c r="B121" s="227" t="s">
        <v>947</v>
      </c>
      <c r="C121" s="227"/>
      <c r="D121" s="87">
        <f>DatosDelitos!N337</f>
        <v>0</v>
      </c>
    </row>
    <row r="122" spans="2:4" ht="15" customHeight="1" x14ac:dyDescent="0.25">
      <c r="B122" s="227" t="s">
        <v>1650</v>
      </c>
      <c r="C122" s="227"/>
      <c r="D122" s="87">
        <f>DatosDelitos!N339</f>
        <v>0</v>
      </c>
    </row>
    <row r="123" spans="2:4" ht="15" customHeight="1" x14ac:dyDescent="0.25">
      <c r="B123" s="225" t="s">
        <v>1656</v>
      </c>
      <c r="C123" s="225"/>
      <c r="D123" s="87">
        <f>SUM(D87:D122)</f>
        <v>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0F81D9-70EB-4F79-9194-2B7922AB0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23F769-AE3C-49F3-8242-68DC48934BEC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E543D1E5-EB71-4030-B221-CC8426CCE6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2023-04-13T08:03:20Z</dcterms:created>
  <dcterms:modified xsi:type="dcterms:W3CDTF">2023-05-24T11:05:24Z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