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46" documentId="13_ncr:1_{21CEDCBB-3C7D-47CF-B04A-927E6DE57607}" xr6:coauthVersionLast="47" xr6:coauthVersionMax="47" xr10:uidLastSave="{1FD696F7-D0B3-4433-AAE7-EA51F6C8D3C2}"/>
  <workbookProtection workbookAlgorithmName="SHA-512" workbookHashValue="PxhGajCVlR/WVYS9rvwmVI0jymU413eGkSC9N1WqJFjkRkEmdOsFp2/3zS0cbejQbIn2Oc0dGmEr74MC0VfwxA==" workbookSaltValue="hjutkzrGCKpE+dcpTYYKz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23" i="15" s="1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L43" i="15" s="1"/>
  <c r="K23" i="15"/>
  <c r="K43" i="15" s="1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I43" i="15" s="1"/>
  <c r="H11" i="15"/>
  <c r="G11" i="15"/>
  <c r="F11" i="15"/>
  <c r="E11" i="15"/>
  <c r="D11" i="15"/>
  <c r="D82" i="15"/>
  <c r="E82" i="15"/>
  <c r="J43" i="15"/>
  <c r="H43" i="15"/>
  <c r="G43" i="15"/>
  <c r="F43" i="15"/>
  <c r="E43" i="15"/>
  <c r="D4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C640F84-6057-4CA9-8F77-7632D7CB3E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7FD14FE-2305-4C55-B945-40586169CF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1590640-5846-4897-94E5-C02008AFB5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C8ED778-70B2-440F-BBD5-FEB3F02B84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547063D-E654-43FC-BD45-60623D0831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FBFC620-5CCE-439F-A62F-42BD694609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FA07FD9-0562-4973-AB9E-F366DFB169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6BB83809-4F5A-4114-B176-1430D5C672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7ACA762-CEBE-4373-A972-E905C26AEE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6173B47-66C4-4EF5-B5F3-36DF8107B4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192F171-5205-4B1F-BF96-DD8F60AC0D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4F981E2-CB3E-4FD3-BB7A-DC9BB72BC5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99A970D-C012-4DDF-A2B5-22E08B9EF1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3D3A15D-2BFE-4D40-B1C3-FE68D9AE1B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1510E0D-5583-493D-8107-89A70F58E9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E6A6492-10F8-4A06-AE05-1C9D260221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DD8B52C-945A-4EAE-B7BD-D3EB27130B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8670EF1-53A3-40AD-B3CD-2BD60F7E60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CA25B46-DDC6-48FB-BA75-7A22F04D90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D3BD4E6-D4EE-4043-ABBD-61D2121154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473A61B-8E48-40BA-8F34-859CDA4083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B1AD86E-F3DC-4BB9-928E-06C5773A31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28DDC9B-BF95-442C-BE63-49067EDB73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D990597-17A4-4083-8616-D9A99EBEC2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D52213F-803E-42E2-A447-4D6178A808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0C519CF-803B-44C9-8E48-086D14FA6E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1B0D629-56C5-4C51-9922-DBA0938E83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182BD32-A220-4737-AE89-5008B6BE96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A41D942A-C572-4EAF-8BED-9A22939AF95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D84286D8-90C6-4F46-8982-FF7197B715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0B7AF0A-9513-4885-93AF-7325B6AB0F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D9203E0-4A02-41DA-BCB8-63F52DCD27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<sst xmlns="http://schemas.openxmlformats.org/spreadsheetml/2006/main" count="2896" uniqueCount="1826">
  <si>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</si>
  <si>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</si>
  <si>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</si>
  <si>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</si>
  <si>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</si>
  <si>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</si>
  <si>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Zaragoza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</si>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</sst>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52874C89-94F8-489B-9272-F0A25C986A7E}"/>
    <cellStyle name="Normal" xfId="0" builtinId="0"/>
    <cellStyle name="Normal 2" xfId="1" xr:uid="{3F6375AC-3B7F-46B4-9548-7DF2D880CCB0}"/>
    <cellStyle name="Normal 3" xfId="3" xr:uid="{5CD27E35-7FBA-4AEB-B466-AB47819C1A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D7-4EEF-9E08-3ED6E94CE0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D7-4EEF-9E08-3ED6E94CE0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5998</c:v>
                </c:pt>
                <c:pt idx="1">
                  <c:v>18871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D7-4EEF-9E08-3ED6E94CE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65-482F-B1E8-49D8E1752D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65-482F-B1E8-49D8E1752D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65-482F-B1E8-49D8E1752D1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65-482F-B1E8-49D8E1752D1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44</c:v>
                </c:pt>
                <c:pt idx="1">
                  <c:v>1134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65-482F-B1E8-49D8E1752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07-4314-809B-9FDAD91002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07-4314-809B-9FDAD91002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07-4314-809B-9FDAD91002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138</c:v>
                </c:pt>
                <c:pt idx="1">
                  <c:v>131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07-4314-809B-9FDAD9100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D2-46A9-9993-541748AF30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D2-46A9-9993-541748AF30A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355</c:v>
                </c:pt>
                <c:pt idx="1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D2-46A9-9993-541748AF3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05-40BF-A647-4B26A4918C3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05-40BF-A647-4B26A4918C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10484</c:v>
                </c:pt>
                <c:pt idx="1">
                  <c:v>4538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05-40BF-A647-4B26A4918C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1704</c:v>
              </c:pt>
              <c:pt idx="1">
                <c:v>3289</c:v>
              </c:pt>
              <c:pt idx="2">
                <c:v>61</c:v>
              </c:pt>
              <c:pt idx="3">
                <c:v>6</c:v>
              </c:pt>
              <c:pt idx="4">
                <c:v>938</c:v>
              </c:pt>
            </c:numLit>
          </c:val>
          <c:extLst>
            <c:ext xmlns:c16="http://schemas.microsoft.com/office/drawing/2014/chart" uri="{C3380CC4-5D6E-409C-BE32-E72D297353CC}">
              <c16:uniqueId val="{00000003-FF8C-484B-B05A-CF81D4BAD0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1376</c:v>
              </c:pt>
              <c:pt idx="1">
                <c:v>2966</c:v>
              </c:pt>
              <c:pt idx="2">
                <c:v>75</c:v>
              </c:pt>
              <c:pt idx="3">
                <c:v>38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72A8-47D1-BDEA-905B1C427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33</c:v>
              </c:pt>
              <c:pt idx="2">
                <c:v>4</c:v>
              </c:pt>
              <c:pt idx="3">
                <c:v>4</c:v>
              </c:pt>
              <c:pt idx="4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3CFC-404C-B68A-208FF9CE0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47</c:v>
              </c:pt>
              <c:pt idx="1">
                <c:v>27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3-0CB1-457D-B9E2-65DBBFDDC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2614</c:v>
              </c:pt>
              <c:pt idx="1">
                <c:v>109</c:v>
              </c:pt>
              <c:pt idx="2">
                <c:v>1339</c:v>
              </c:pt>
              <c:pt idx="3">
                <c:v>37</c:v>
              </c:pt>
              <c:pt idx="4">
                <c:v>28</c:v>
              </c:pt>
              <c:pt idx="5">
                <c:v>143</c:v>
              </c:pt>
              <c:pt idx="6">
                <c:v>15</c:v>
              </c:pt>
              <c:pt idx="7">
                <c:v>251</c:v>
              </c:pt>
              <c:pt idx="8">
                <c:v>81</c:v>
              </c:pt>
              <c:pt idx="9">
                <c:v>1855</c:v>
              </c:pt>
            </c:numLit>
          </c:val>
          <c:extLst>
            <c:ext xmlns:c16="http://schemas.microsoft.com/office/drawing/2014/chart" uri="{C3380CC4-5D6E-409C-BE32-E72D297353CC}">
              <c16:uniqueId val="{00000003-CF3E-4AA6-B267-F2930A655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Separación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190</c:v>
              </c:pt>
              <c:pt idx="1">
                <c:v>335</c:v>
              </c:pt>
              <c:pt idx="2">
                <c:v>799</c:v>
              </c:pt>
              <c:pt idx="3">
                <c:v>133</c:v>
              </c:pt>
              <c:pt idx="4">
                <c:v>453</c:v>
              </c:pt>
              <c:pt idx="5">
                <c:v>169</c:v>
              </c:pt>
              <c:pt idx="6">
                <c:v>479</c:v>
              </c:pt>
              <c:pt idx="7">
                <c:v>38</c:v>
              </c:pt>
              <c:pt idx="8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3-4623-4D09-8644-68FD1563E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19D-4B32-9C3F-3E8981CE1A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19D-4B32-9C3F-3E8981CE1A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19D-4B32-9C3F-3E8981CE1A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509</c:v>
                </c:pt>
                <c:pt idx="1">
                  <c:v>556</c:v>
                </c:pt>
                <c:pt idx="2">
                  <c:v>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9D-4B32-9C3F-3E8981CE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18304</c:v>
              </c:pt>
              <c:pt idx="1">
                <c:v>3968</c:v>
              </c:pt>
              <c:pt idx="2">
                <c:v>1698</c:v>
              </c:pt>
              <c:pt idx="3">
                <c:v>769</c:v>
              </c:pt>
              <c:pt idx="4">
                <c:v>125</c:v>
              </c:pt>
              <c:pt idx="5">
                <c:v>123</c:v>
              </c:pt>
              <c:pt idx="6">
                <c:v>308</c:v>
              </c:pt>
              <c:pt idx="7">
                <c:v>7091</c:v>
              </c:pt>
              <c:pt idx="8">
                <c:v>198</c:v>
              </c:pt>
              <c:pt idx="9">
                <c:v>195</c:v>
              </c:pt>
              <c:pt idx="10">
                <c:v>255</c:v>
              </c:pt>
              <c:pt idx="11">
                <c:v>1128</c:v>
              </c:pt>
              <c:pt idx="12">
                <c:v>792</c:v>
              </c:pt>
              <c:pt idx="13">
                <c:v>5445</c:v>
              </c:pt>
              <c:pt idx="14">
                <c:v>317</c:v>
              </c:pt>
            </c:numLit>
          </c:val>
          <c:extLst>
            <c:ext xmlns:c16="http://schemas.microsoft.com/office/drawing/2014/chart" uri="{C3380CC4-5D6E-409C-BE32-E72D297353CC}">
              <c16:uniqueId val="{00000000-B9E1-4BAB-A393-E98B48C9B3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123</c:v>
              </c:pt>
              <c:pt idx="1">
                <c:v>1129</c:v>
              </c:pt>
              <c:pt idx="2">
                <c:v>87</c:v>
              </c:pt>
              <c:pt idx="3">
                <c:v>78</c:v>
              </c:pt>
              <c:pt idx="4">
                <c:v>528</c:v>
              </c:pt>
              <c:pt idx="5">
                <c:v>151</c:v>
              </c:pt>
              <c:pt idx="6">
                <c:v>223</c:v>
              </c:pt>
              <c:pt idx="7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1031-4427-A658-C413E7B44C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25</c:v>
              </c:pt>
              <c:pt idx="1">
                <c:v>324</c:v>
              </c:pt>
              <c:pt idx="2">
                <c:v>35</c:v>
              </c:pt>
              <c:pt idx="3">
                <c:v>47</c:v>
              </c:pt>
              <c:pt idx="4">
                <c:v>69</c:v>
              </c:pt>
              <c:pt idx="5">
                <c:v>462</c:v>
              </c:pt>
              <c:pt idx="6">
                <c:v>14</c:v>
              </c:pt>
              <c:pt idx="7">
                <c:v>65</c:v>
              </c:pt>
              <c:pt idx="8">
                <c:v>15</c:v>
              </c:pt>
              <c:pt idx="9">
                <c:v>47</c:v>
              </c:pt>
              <c:pt idx="1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BE27-4634-B2E3-982999015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490</c:v>
              </c:pt>
              <c:pt idx="1">
                <c:v>330</c:v>
              </c:pt>
              <c:pt idx="2">
                <c:v>190</c:v>
              </c:pt>
              <c:pt idx="3">
                <c:v>76</c:v>
              </c:pt>
              <c:pt idx="4">
                <c:v>141</c:v>
              </c:pt>
              <c:pt idx="5">
                <c:v>1311</c:v>
              </c:pt>
              <c:pt idx="6">
                <c:v>68</c:v>
              </c:pt>
              <c:pt idx="7">
                <c:v>87</c:v>
              </c:pt>
              <c:pt idx="8">
                <c:v>69</c:v>
              </c:pt>
              <c:pt idx="9">
                <c:v>188</c:v>
              </c:pt>
              <c:pt idx="10">
                <c:v>328</c:v>
              </c:pt>
              <c:pt idx="11">
                <c:v>518</c:v>
              </c:pt>
              <c:pt idx="12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E5F0-4876-9A6F-9EA9AC0AF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397</c:v>
              </c:pt>
              <c:pt idx="1">
                <c:v>114</c:v>
              </c:pt>
              <c:pt idx="2">
                <c:v>146</c:v>
              </c:pt>
              <c:pt idx="3">
                <c:v>56</c:v>
              </c:pt>
              <c:pt idx="4">
                <c:v>117</c:v>
              </c:pt>
              <c:pt idx="5">
                <c:v>1143</c:v>
              </c:pt>
              <c:pt idx="6">
                <c:v>62</c:v>
              </c:pt>
              <c:pt idx="7">
                <c:v>88</c:v>
              </c:pt>
              <c:pt idx="8">
                <c:v>83</c:v>
              </c:pt>
              <c:pt idx="9">
                <c:v>116</c:v>
              </c:pt>
              <c:pt idx="10">
                <c:v>298</c:v>
              </c:pt>
              <c:pt idx="11">
                <c:v>312</c:v>
              </c:pt>
              <c:pt idx="1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CB0A-4A1F-BE94-D8FF234DC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26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4FC9-43ED-963D-34B377D61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Derechos extranjeros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1</c:v>
              </c:pt>
              <c:pt idx="2">
                <c:v>28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C1-4850-BFD8-FCD286A23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160-4960-A8D2-7BF320518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05-489F-A400-2EA7811D5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Patrimonio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0165-4977-BFE0-9061AFDB1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40-4EE0-AD39-1092293CA4C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40-4EE0-AD39-1092293CA4C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856</c:v>
                </c:pt>
                <c:pt idx="1">
                  <c:v>520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0-4EE0-AD39-1092293CA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De la trata de seres humanos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34</c:v>
              </c:pt>
              <c:pt idx="1">
                <c:v>5</c:v>
              </c:pt>
              <c:pt idx="2">
                <c:v>3</c:v>
              </c:pt>
              <c:pt idx="3">
                <c:v>15</c:v>
              </c:pt>
              <c:pt idx="4">
                <c:v>1</c:v>
              </c:pt>
              <c:pt idx="5">
                <c:v>82</c:v>
              </c:pt>
              <c:pt idx="6">
                <c:v>79</c:v>
              </c:pt>
              <c:pt idx="7">
                <c:v>1</c:v>
              </c:pt>
              <c:pt idx="8">
                <c:v>3</c:v>
              </c:pt>
              <c:pt idx="9">
                <c:v>9</c:v>
              </c:pt>
              <c:pt idx="10">
                <c:v>10</c:v>
              </c:pt>
              <c:pt idx="1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9E8-4E82-B077-18660504C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"/>
          <c:w val="0.2739842519685039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465</c:v>
              </c:pt>
              <c:pt idx="1">
                <c:v>820</c:v>
              </c:pt>
              <c:pt idx="2">
                <c:v>167</c:v>
              </c:pt>
              <c:pt idx="3">
                <c:v>67</c:v>
              </c:pt>
              <c:pt idx="4">
                <c:v>127</c:v>
              </c:pt>
              <c:pt idx="5">
                <c:v>1045</c:v>
              </c:pt>
              <c:pt idx="6">
                <c:v>93</c:v>
              </c:pt>
              <c:pt idx="7">
                <c:v>1071</c:v>
              </c:pt>
              <c:pt idx="8">
                <c:v>74</c:v>
              </c:pt>
              <c:pt idx="9">
                <c:v>259</c:v>
              </c:pt>
              <c:pt idx="10">
                <c:v>282</c:v>
              </c:pt>
              <c:pt idx="11">
                <c:v>284</c:v>
              </c:pt>
              <c:pt idx="1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6153-4F70-9027-53D0D880C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F6-4498-8FA6-E70F4C090C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F6-4498-8FA6-E70F4C090CD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F6-4498-8FA6-E70F4C090CD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FF6-4498-8FA6-E70F4C090CDE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F6-4498-8FA6-E70F4C090C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15</c:v>
                </c:pt>
                <c:pt idx="1">
                  <c:v>82</c:v>
                </c:pt>
                <c:pt idx="2">
                  <c:v>12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F6-4498-8FA6-E70F4C090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3F-45F9-BD1E-9DDFE70F7B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3F-45F9-BD1E-9DDFE70F7B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3F-45F9-BD1E-9DDFE70F7B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3F-45F9-BD1E-9DDFE70F7B4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63F-45F9-BD1E-9DDFE70F7B4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3F-45F9-BD1E-9DDFE70F7B4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3F-45F9-BD1E-9DDFE70F7B4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3F-45F9-BD1E-9DDFE70F7B4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3F-45F9-BD1E-9DDFE70F7B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45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3F-45F9-BD1E-9DDFE70F7B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1631</c:v>
              </c:pt>
              <c:pt idx="1">
                <c:v>125</c:v>
              </c:pt>
              <c:pt idx="2">
                <c:v>114</c:v>
              </c:pt>
              <c:pt idx="3">
                <c:v>552</c:v>
              </c:pt>
              <c:pt idx="4">
                <c:v>208</c:v>
              </c:pt>
            </c:numLit>
          </c:val>
          <c:extLst>
            <c:ext xmlns:c16="http://schemas.microsoft.com/office/drawing/2014/chart" uri="{C3380CC4-5D6E-409C-BE32-E72D297353CC}">
              <c16:uniqueId val="{00000000-3650-4BC0-9422-3BC58AAF9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718</c:v>
              </c:pt>
              <c:pt idx="1">
                <c:v>184</c:v>
              </c:pt>
              <c:pt idx="2">
                <c:v>14</c:v>
              </c:pt>
              <c:pt idx="3">
                <c:v>476</c:v>
              </c:pt>
              <c:pt idx="4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FBC3-4598-9FCF-0AE1D9C469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26</c:v>
              </c:pt>
              <c:pt idx="1">
                <c:v>103</c:v>
              </c:pt>
              <c:pt idx="2">
                <c:v>300</c:v>
              </c:pt>
            </c:numLit>
          </c:val>
          <c:extLst>
            <c:ext xmlns:c16="http://schemas.microsoft.com/office/drawing/2014/chart" uri="{C3380CC4-5D6E-409C-BE32-E72D297353CC}">
              <c16:uniqueId val="{00000000-90EC-4F81-BAA2-25CF83C3E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E2A0-4CE7-8C04-92E990E6D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478</c:v>
              </c:pt>
              <c:pt idx="1">
                <c:v>112</c:v>
              </c:pt>
              <c:pt idx="2">
                <c:v>23</c:v>
              </c:pt>
              <c:pt idx="3">
                <c:v>284</c:v>
              </c:pt>
              <c:pt idx="4">
                <c:v>30</c:v>
              </c:pt>
              <c:pt idx="5">
                <c:v>9</c:v>
              </c:pt>
              <c:pt idx="6">
                <c:v>10</c:v>
              </c:pt>
              <c:pt idx="7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BB7B-4500-BC20-89492CD47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Atentados y delitos de resistencia y desobediencia grave</c:v>
                </c:pt>
                <c:pt idx="12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424</c:v>
              </c:pt>
              <c:pt idx="1">
                <c:v>32</c:v>
              </c:pt>
              <c:pt idx="2">
                <c:v>28</c:v>
              </c:pt>
              <c:pt idx="3">
                <c:v>98</c:v>
              </c:pt>
              <c:pt idx="4">
                <c:v>191</c:v>
              </c:pt>
              <c:pt idx="5">
                <c:v>342</c:v>
              </c:pt>
              <c:pt idx="6">
                <c:v>137</c:v>
              </c:pt>
              <c:pt idx="7">
                <c:v>7</c:v>
              </c:pt>
              <c:pt idx="8">
                <c:v>15</c:v>
              </c:pt>
              <c:pt idx="9">
                <c:v>82</c:v>
              </c:pt>
              <c:pt idx="10">
                <c:v>20</c:v>
              </c:pt>
              <c:pt idx="11">
                <c:v>51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DEF-41F8-987D-2260E6A9A7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711-4B63-B610-13E7EB14288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711-4B63-B610-13E7EB1428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3274</c:v>
                </c:pt>
                <c:pt idx="1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11-4B63-B610-13E7EB1428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acogimientos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102</c:v>
              </c:pt>
              <c:pt idx="1">
                <c:v>143</c:v>
              </c:pt>
              <c:pt idx="2">
                <c:v>863</c:v>
              </c:pt>
              <c:pt idx="3">
                <c:v>1</c:v>
              </c:pt>
              <c:pt idx="4">
                <c:v>8</c:v>
              </c:pt>
              <c:pt idx="5">
                <c:v>31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998-4E83-BD1B-0E31B429C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CEB-4F24-A09F-A7E6DE069A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CEB-4F24-A09F-A7E6DE069A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56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EB-4F24-A09F-A7E6DE069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01-4844-A049-5E351B173B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01-4844-A049-5E351B173B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01-4844-A049-5E351B173B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001-4844-A049-5E351B173B6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01-4844-A049-5E351B173B61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24</c:v>
                </c:pt>
                <c:pt idx="1">
                  <c:v>38</c:v>
                </c:pt>
                <c:pt idx="2">
                  <c:v>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01-4844-A049-5E351B173B6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139</c:v>
              </c:pt>
              <c:pt idx="1">
                <c:v>114</c:v>
              </c:pt>
              <c:pt idx="2">
                <c:v>2</c:v>
              </c:pt>
              <c:pt idx="3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69E0-4877-8777-04047E944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89</c:v>
              </c:pt>
              <c:pt idx="1">
                <c:v>47</c:v>
              </c:pt>
              <c:pt idx="2">
                <c:v>2</c:v>
              </c:pt>
              <c:pt idx="3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98ED-487C-8635-EEDB8517E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6</c:v>
              </c:pt>
              <c:pt idx="2">
                <c:v>26</c:v>
              </c:pt>
              <c:pt idx="3">
                <c:v>46</c:v>
              </c:pt>
              <c:pt idx="4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616F-4777-B2C3-922E849DB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FA-4D90-8555-2FD6E2A180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FA-4D90-8555-2FD6E2A180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198</c:v>
                </c:pt>
                <c:pt idx="1">
                  <c:v>808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FA-4D90-8555-2FD6E2A18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A7-4CA6-8959-8957657E5C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A7-4CA6-8959-8957657E5CF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A7-4CA6-8959-8957657E5CF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A7-4CA6-8959-8957657E5CF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A7-4CA6-8959-8957657E5C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152</c:v>
                </c:pt>
                <c:pt idx="1">
                  <c:v>308</c:v>
                </c:pt>
                <c:pt idx="2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7-4CA6-8959-8957657E5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2193</c:v>
              </c:pt>
              <c:pt idx="1">
                <c:v>1730</c:v>
              </c:pt>
              <c:pt idx="2">
                <c:v>7</c:v>
              </c:pt>
              <c:pt idx="3">
                <c:v>12</c:v>
              </c:pt>
              <c:pt idx="4">
                <c:v>388</c:v>
              </c:pt>
            </c:numLit>
          </c:val>
          <c:extLst>
            <c:ext xmlns:c16="http://schemas.microsoft.com/office/drawing/2014/chart" uri="{C3380CC4-5D6E-409C-BE32-E72D297353CC}">
              <c16:uniqueId val="{00000000-8B2C-4A46-9EEA-694D5E719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706</c:v>
              </c:pt>
              <c:pt idx="1">
                <c:v>569</c:v>
              </c:pt>
              <c:pt idx="2">
                <c:v>3</c:v>
              </c:pt>
              <c:pt idx="3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6112-4039-8196-2B0AC12E1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57-4162-B575-509B9C07713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57-4162-B575-509B9C0771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1356</c:v>
                </c:pt>
                <c:pt idx="1">
                  <c:v>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57-4162-B575-509B9C077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155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770-433D-AFD2-17AE0430C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94D-4A8D-9899-FC02CD076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5531-4B9E-B8EC-B24FA16FC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B5CE-4979-BA59-9330425A6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6FB7-4595-B054-9640F56CE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95</c:v>
              </c:pt>
              <c:pt idx="2">
                <c:v>14</c:v>
              </c:pt>
              <c:pt idx="3">
                <c:v>11</c:v>
              </c:pt>
              <c:pt idx="4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4228-4B39-87E7-EA375DB88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296</c:v>
              </c:pt>
              <c:pt idx="2">
                <c:v>11</c:v>
              </c:pt>
              <c:pt idx="3">
                <c:v>15</c:v>
              </c:pt>
              <c:pt idx="4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FC0F-4D8D-9CF4-B0C4BD3D8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265</c:v>
              </c:pt>
              <c:pt idx="2">
                <c:v>8</c:v>
              </c:pt>
              <c:pt idx="3">
                <c:v>9</c:v>
              </c:pt>
              <c:pt idx="4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F794-4B6B-AD86-22AF95596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F7-4EC4-B1F2-C2E1FBD2E9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F7-4EC4-B1F2-C2E1FBD2E9B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55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1F7-4EC4-B1F2-C2E1FBD2E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29</c:v>
              </c:pt>
              <c:pt idx="2">
                <c:v>8</c:v>
              </c:pt>
              <c:pt idx="3">
                <c:v>9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2E59-4D37-A941-BA7B970CBD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27</c:v>
              </c:pt>
              <c:pt idx="2">
                <c:v>9</c:v>
              </c:pt>
              <c:pt idx="3">
                <c:v>8</c:v>
              </c:pt>
              <c:pt idx="4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EA77-4629-9213-AA9EEB4C5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66-42EA-A707-02CD5CE0B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579</c:v>
              </c:pt>
              <c:pt idx="2">
                <c:v>18</c:v>
              </c:pt>
              <c:pt idx="3">
                <c:v>1</c:v>
              </c:pt>
              <c:pt idx="4">
                <c:v>17</c:v>
              </c:pt>
              <c:pt idx="5">
                <c:v>448</c:v>
              </c:pt>
            </c:numLit>
          </c:val>
          <c:extLst>
            <c:ext xmlns:c16="http://schemas.microsoft.com/office/drawing/2014/chart" uri="{C3380CC4-5D6E-409C-BE32-E72D297353CC}">
              <c16:uniqueId val="{00000000-63F1-4496-B5D7-594A560E45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FE29-4FDF-8510-D2FCD9F269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8B8B-4BC3-A5B8-7003FDA33A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F0-4D29-A7BA-3288F0932F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F0-4D29-A7BA-3288F0932FD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161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F0-4D29-A7BA-3288F0932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9A-47D3-9923-CEEC3FC3799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9A-47D3-9923-CEEC3FC3799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39A-47D3-9923-CEEC3FC3799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9A-47D3-9923-CEEC3FC3799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9A-47D3-9923-CEEC3FC379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245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9A-47D3-9923-CEEC3FC37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3A-4911-8F50-0360C04534F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3A-4911-8F50-0360C04534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341</c:v>
                </c:pt>
                <c:pt idx="1">
                  <c:v>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3A-4911-8F50-0360C0453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5.xml"/><Relationship Id="rId1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22</xdr:row>
      <xdr:rowOff>114299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B793BD6-F0D8-4D9A-B8ED-244BB52D77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888AC628-EF2A-47B7-A60A-E064848336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6882B625-E2B9-46AE-AAC6-6FDA012BB9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1A39802-B913-4BA9-B56A-749D65426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F493B3E-3FE7-48C8-828A-67DCBED38A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05DA4BD8-8E99-4A73-9CC1-A29272DA2F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7A2B065-EBCC-458F-ACAF-DA184BE382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84F03C3-83BB-45DE-8056-FFD02F238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CBB4AF8F-DD7F-44ED-B865-F879CFEC25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83EA0A2D-74E7-468D-844E-8708CDBB81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22</xdr:row>
      <xdr:rowOff>28575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908E25C-3E40-4C07-97DC-F333C46F49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607ACB5-B437-4A85-B97A-C91A05F8A6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6038E40-DA53-4025-81E3-EAD4C6378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33C8E3D-58AD-40C6-80A1-27B5543B94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A74FF72-68E0-4ED4-BCDC-ABD525B51F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655CA7A-228D-4D34-ABC1-2E5C20EB5A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1DE0CF6-C316-4F65-B685-0BEA77AD8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5756C1A3-F3EB-4DC2-9658-052D38E5DF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13A2AE8D-1902-45CA-A76D-096A0678F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44268B80-75A0-442F-80DF-4BE82144F2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2373DC0B-8342-4504-AD80-192E3FF32F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AAF871CA-8ADA-471E-9663-CB36F1893D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54EEAE0-9CB9-4AF8-8494-9F6D11553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D4021AE-790F-407E-9206-D313350EA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9FE4F72-C36F-4E59-A133-0D13AD9023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9707AD7-4B54-45A8-9B8C-C482CDA7EE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FCB118B-8F98-4701-BC18-25F6FBE7F6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E224B56E-D722-49D9-A644-578DBC57E0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DD22BB5-BB96-41AC-84EB-91E40BA36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F6CC79D-3E41-4818-8627-931C60ADF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CE1D30D1-00BC-4C48-80B0-AF665C5A7B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E311351-0610-47CE-8849-DDA69B87B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5221A75-169A-48FD-8429-EB08DC2EF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97D9CDD2-B0FD-4520-A3B3-62E830703C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CCB8447-0DD4-47A9-A7CC-D41E1F01D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155575</xdr:colOff>
      <xdr:row>6</xdr:row>
      <xdr:rowOff>247650</xdr:rowOff>
    </xdr:from>
    <xdr:to>
      <xdr:col>21</xdr:col>
      <xdr:colOff>600075</xdr:colOff>
      <xdr:row>18</xdr:row>
      <xdr:rowOff>104775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E91FAD52-374E-4B34-8B5A-6C860C5A7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393700</xdr:colOff>
      <xdr:row>7</xdr:row>
      <xdr:rowOff>123825</xdr:rowOff>
    </xdr:from>
    <xdr:to>
      <xdr:col>54</xdr:col>
      <xdr:colOff>155575</xdr:colOff>
      <xdr:row>17</xdr:row>
      <xdr:rowOff>28575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61B6204-0FE9-4341-9435-61FC0B34EE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428625</xdr:colOff>
      <xdr:row>7</xdr:row>
      <xdr:rowOff>22225</xdr:rowOff>
    </xdr:from>
    <xdr:to>
      <xdr:col>60</xdr:col>
      <xdr:colOff>323850</xdr:colOff>
      <xdr:row>16</xdr:row>
      <xdr:rowOff>88900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6C97F9A-175F-48F8-8A96-ECB30FE92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45A8603-05BE-4C65-AA17-4C0B2F93DA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38</xdr:row>
      <xdr:rowOff>57150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42E0AA9-0A2B-4F7E-91D7-EFED947B27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AEE0E0B-588B-4562-9BD0-0022B0E9B1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0CCE011-7ABB-4F5C-BEE3-333040E749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4E780F8-65B8-4532-B3FF-7532BCD601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4B4F1A8-0448-4079-AFA7-5FDF1BF34A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2F8D8A1F-04E9-4D83-B219-2E7FF6D3D2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1A5E166-D0B6-4961-AE6A-2B38E761D8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82BE17D-AFB3-406C-A681-D167F0732F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514E36B-E2BD-4831-82EA-7A3EAF2DF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80E90014-AC4B-4CED-BFA5-767F3BCBB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05F8FF5-E3CD-44DB-AF8F-F6424BF9FC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7BD5D6F-E18B-4084-87F3-D15EF1F1D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4BC757B-E212-48C6-9B22-A00B4FE3C5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95B74BB7-AF27-4589-9208-14D6C2AE5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ABC7C566-B677-4C3C-ABD0-71EE6762B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CD06B764-1DE2-4318-A42B-DFF33F2A9B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44CB9BB0-7FB0-4837-90B0-EBC3318C1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6A7F2A2-01B6-4D7D-A38C-C34D17814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36ECBF34-A216-4D54-8EB5-5E61206515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77E17107-2EA0-4ECE-9E13-4C1C4DC54B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37960505-BB8D-4EAA-8A2A-35EA915D9B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8A32086-F728-49F1-B35B-24ACB2C670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2347BEA3-A6D6-4AC9-978F-1AD9B27AD5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7935E64F-B2C6-4473-A6AB-ED9D9FC39E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2" name="graficoMambSentCond">
          <a:extLst>
            <a:ext uri="{FF2B5EF4-FFF2-40B4-BE49-F238E27FC236}">
              <a16:creationId xmlns:a16="http://schemas.microsoft.com/office/drawing/2014/main" id="{FDEBBC6B-C8D7-45AA-89B4-B61670D13D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3" name="graficoMambSentAbs">
          <a:extLst>
            <a:ext uri="{FF2B5EF4-FFF2-40B4-BE49-F238E27FC236}">
              <a16:creationId xmlns:a16="http://schemas.microsoft.com/office/drawing/2014/main" id="{AE1C2A35-C733-43D2-AFDA-A88A53805B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fwsEDvbymQJO5Gd9CR1qv+etsIP8xjWSEEcBBHTq2/bXO62rS/2xEHsgX9xrzN0HDsczVKF4al0aigaNgvBoZA==" saltValue="uG8A5sb40C/KYaklBSGk+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8"/>
      <c r="D5" s="18"/>
      <c r="E5" s="24"/>
    </row>
    <row r="6" spans="1:5" x14ac:dyDescent="0.25">
      <c r="A6" s="22" t="s">
        <v>1204</v>
      </c>
      <c r="B6" s="17"/>
      <c r="C6" s="18"/>
      <c r="D6" s="18"/>
      <c r="E6" s="24"/>
    </row>
    <row r="7" spans="1:5" x14ac:dyDescent="0.25">
      <c r="A7" s="22" t="s">
        <v>1205</v>
      </c>
      <c r="B7" s="17"/>
      <c r="C7" s="18"/>
      <c r="D7" s="18"/>
      <c r="E7" s="24"/>
    </row>
    <row r="8" spans="1:5" x14ac:dyDescent="0.25">
      <c r="A8" s="22" t="s">
        <v>1206</v>
      </c>
      <c r="B8" s="17"/>
      <c r="C8" s="18"/>
      <c r="D8" s="18"/>
      <c r="E8" s="24"/>
    </row>
    <row r="9" spans="1:5" x14ac:dyDescent="0.25">
      <c r="A9" s="22" t="s">
        <v>635</v>
      </c>
      <c r="B9" s="17"/>
      <c r="C9" s="18"/>
      <c r="D9" s="18"/>
      <c r="E9" s="24"/>
    </row>
    <row r="10" spans="1:5" x14ac:dyDescent="0.25">
      <c r="A10" s="22" t="s">
        <v>1207</v>
      </c>
      <c r="B10" s="17"/>
      <c r="C10" s="18"/>
      <c r="D10" s="18"/>
      <c r="E10" s="24"/>
    </row>
    <row r="11" spans="1:5" x14ac:dyDescent="0.25">
      <c r="A11" s="197" t="s">
        <v>976</v>
      </c>
      <c r="B11" s="198"/>
      <c r="C11" s="48"/>
      <c r="D11" s="48"/>
      <c r="E11" s="48"/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4"/>
    </row>
    <row r="15" spans="1:5" x14ac:dyDescent="0.25">
      <c r="A15" s="22" t="s">
        <v>1210</v>
      </c>
      <c r="B15" s="17"/>
      <c r="C15" s="24"/>
    </row>
    <row r="16" spans="1:5" x14ac:dyDescent="0.25">
      <c r="A16" s="22" t="s">
        <v>1211</v>
      </c>
      <c r="B16" s="17"/>
      <c r="C16" s="24"/>
    </row>
    <row r="17" spans="1:3" x14ac:dyDescent="0.25">
      <c r="A17" s="197" t="s">
        <v>976</v>
      </c>
      <c r="B17" s="198"/>
      <c r="C17" s="48"/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/>
    </row>
    <row r="22" spans="1:3" x14ac:dyDescent="0.25">
      <c r="A22" s="22" t="s">
        <v>1204</v>
      </c>
      <c r="B22" s="17"/>
      <c r="C22" s="24"/>
    </row>
    <row r="23" spans="1:3" x14ac:dyDescent="0.25">
      <c r="A23" s="22" t="s">
        <v>1205</v>
      </c>
      <c r="B23" s="17"/>
      <c r="C23" s="24"/>
    </row>
    <row r="24" spans="1:3" x14ac:dyDescent="0.25">
      <c r="A24" s="22" t="s">
        <v>1206</v>
      </c>
      <c r="B24" s="17"/>
      <c r="C24" s="24"/>
    </row>
    <row r="25" spans="1:3" x14ac:dyDescent="0.25">
      <c r="A25" s="22" t="s">
        <v>635</v>
      </c>
      <c r="B25" s="17"/>
      <c r="C25" s="24"/>
    </row>
    <row r="26" spans="1:3" x14ac:dyDescent="0.25">
      <c r="A26" s="22" t="s">
        <v>1207</v>
      </c>
      <c r="B26" s="17"/>
      <c r="C26" s="24"/>
    </row>
    <row r="27" spans="1:3" x14ac:dyDescent="0.25">
      <c r="A27" s="197" t="s">
        <v>976</v>
      </c>
      <c r="B27" s="198"/>
      <c r="C27" s="48"/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4"/>
    </row>
    <row r="32" spans="1:3" x14ac:dyDescent="0.25">
      <c r="A32" s="22" t="s">
        <v>1048</v>
      </c>
      <c r="B32" s="17"/>
      <c r="C32" s="24"/>
    </row>
    <row r="33" spans="1:3" x14ac:dyDescent="0.25">
      <c r="A33" s="22" t="s">
        <v>1213</v>
      </c>
      <c r="B33" s="17"/>
      <c r="C33" s="24"/>
    </row>
    <row r="34" spans="1:3" x14ac:dyDescent="0.25">
      <c r="A34" s="22" t="s">
        <v>1146</v>
      </c>
      <c r="B34" s="17"/>
      <c r="C34" s="24"/>
    </row>
    <row r="35" spans="1:3" x14ac:dyDescent="0.25">
      <c r="A35" s="22" t="s">
        <v>1214</v>
      </c>
      <c r="B35" s="17"/>
      <c r="C35" s="24"/>
    </row>
    <row r="36" spans="1:3" x14ac:dyDescent="0.25">
      <c r="A36" s="22" t="s">
        <v>1050</v>
      </c>
      <c r="B36" s="17"/>
      <c r="C36" s="24"/>
    </row>
    <row r="37" spans="1:3" x14ac:dyDescent="0.25">
      <c r="A37" s="22" t="s">
        <v>1051</v>
      </c>
      <c r="B37" s="17"/>
      <c r="C37" s="24"/>
    </row>
    <row r="38" spans="1:3" x14ac:dyDescent="0.25">
      <c r="A38" s="22" t="s">
        <v>1109</v>
      </c>
      <c r="B38" s="17"/>
      <c r="C38" s="24"/>
    </row>
    <row r="39" spans="1:3" x14ac:dyDescent="0.25">
      <c r="A39" s="22" t="s">
        <v>1110</v>
      </c>
      <c r="B39" s="17"/>
      <c r="C39" s="24"/>
    </row>
    <row r="40" spans="1:3" x14ac:dyDescent="0.25">
      <c r="A40" s="197" t="s">
        <v>976</v>
      </c>
      <c r="B40" s="198"/>
      <c r="C40" s="48"/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/>
    </row>
    <row r="45" spans="1:3" x14ac:dyDescent="0.25">
      <c r="A45" s="22" t="s">
        <v>1204</v>
      </c>
      <c r="B45" s="17"/>
      <c r="C45" s="24"/>
    </row>
    <row r="46" spans="1:3" x14ac:dyDescent="0.25">
      <c r="A46" s="22" t="s">
        <v>1205</v>
      </c>
      <c r="B46" s="17"/>
      <c r="C46" s="24"/>
    </row>
    <row r="47" spans="1:3" x14ac:dyDescent="0.25">
      <c r="A47" s="22" t="s">
        <v>1206</v>
      </c>
      <c r="B47" s="17"/>
      <c r="C47" s="24"/>
    </row>
    <row r="48" spans="1:3" x14ac:dyDescent="0.25">
      <c r="A48" s="22" t="s">
        <v>635</v>
      </c>
      <c r="B48" s="17"/>
      <c r="C48" s="24"/>
    </row>
    <row r="49" spans="1:3" x14ac:dyDescent="0.25">
      <c r="A49" s="22" t="s">
        <v>1207</v>
      </c>
      <c r="B49" s="17"/>
      <c r="C49" s="24"/>
    </row>
    <row r="50" spans="1:3" x14ac:dyDescent="0.25">
      <c r="A50" s="197" t="s">
        <v>976</v>
      </c>
      <c r="B50" s="198"/>
      <c r="C50" s="48"/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4" t="s">
        <v>1203</v>
      </c>
      <c r="B53" s="13" t="s">
        <v>80</v>
      </c>
      <c r="C53" s="23">
        <v>1</v>
      </c>
    </row>
    <row r="54" spans="1:3" x14ac:dyDescent="0.25">
      <c r="A54" s="176"/>
      <c r="B54" s="13" t="s">
        <v>81</v>
      </c>
      <c r="C54" s="24"/>
    </row>
    <row r="55" spans="1:3" x14ac:dyDescent="0.25">
      <c r="A55" s="174" t="s">
        <v>1204</v>
      </c>
      <c r="B55" s="13" t="s">
        <v>80</v>
      </c>
      <c r="C55" s="23">
        <v>1</v>
      </c>
    </row>
    <row r="56" spans="1:3" x14ac:dyDescent="0.25">
      <c r="A56" s="176"/>
      <c r="B56" s="13" t="s">
        <v>81</v>
      </c>
      <c r="C56" s="24"/>
    </row>
    <row r="57" spans="1:3" x14ac:dyDescent="0.25">
      <c r="A57" s="174" t="s">
        <v>1205</v>
      </c>
      <c r="B57" s="13" t="s">
        <v>80</v>
      </c>
      <c r="C57" s="24"/>
    </row>
    <row r="58" spans="1:3" x14ac:dyDescent="0.25">
      <c r="A58" s="176"/>
      <c r="B58" s="13" t="s">
        <v>81</v>
      </c>
      <c r="C58" s="24"/>
    </row>
    <row r="59" spans="1:3" x14ac:dyDescent="0.25">
      <c r="A59" s="174" t="s">
        <v>1206</v>
      </c>
      <c r="B59" s="13" t="s">
        <v>80</v>
      </c>
      <c r="C59" s="24"/>
    </row>
    <row r="60" spans="1:3" x14ac:dyDescent="0.25">
      <c r="A60" s="176"/>
      <c r="B60" s="13" t="s">
        <v>81</v>
      </c>
      <c r="C60" s="24"/>
    </row>
    <row r="61" spans="1:3" x14ac:dyDescent="0.25">
      <c r="A61" s="174" t="s">
        <v>635</v>
      </c>
      <c r="B61" s="13" t="s">
        <v>80</v>
      </c>
      <c r="C61" s="24"/>
    </row>
    <row r="62" spans="1:3" x14ac:dyDescent="0.25">
      <c r="A62" s="176"/>
      <c r="B62" s="13" t="s">
        <v>81</v>
      </c>
      <c r="C62" s="24"/>
    </row>
    <row r="63" spans="1:3" x14ac:dyDescent="0.25">
      <c r="A63" s="174" t="s">
        <v>1207</v>
      </c>
      <c r="B63" s="13" t="s">
        <v>80</v>
      </c>
      <c r="C63" s="23">
        <v>3</v>
      </c>
    </row>
    <row r="64" spans="1:3" x14ac:dyDescent="0.25">
      <c r="A64" s="176"/>
      <c r="B64" s="13" t="s">
        <v>81</v>
      </c>
      <c r="C64" s="23">
        <v>3</v>
      </c>
    </row>
    <row r="65" spans="1:3" x14ac:dyDescent="0.25">
      <c r="A65" s="197" t="s">
        <v>976</v>
      </c>
      <c r="B65" s="198"/>
      <c r="C65" s="32">
        <v>8</v>
      </c>
    </row>
  </sheetData>
  <sheetProtection algorithmName="SHA-512" hashValue="iB/i/fBNbw9vDl5omXRbroIc7Ndf28BM6CJGmu2z/btfc1717MINWX0KVNJWKfsjiYYpTH7dRtP/G/2J5UdQLQ==" saltValue="Ue8G7aqHTMTpGK1LcDHIx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7" t="s">
        <v>1221</v>
      </c>
      <c r="B5" s="49" t="s">
        <v>1222</v>
      </c>
      <c r="C5" s="14">
        <v>129</v>
      </c>
      <c r="D5" s="14">
        <v>72</v>
      </c>
      <c r="E5" s="14">
        <v>49</v>
      </c>
      <c r="F5" s="23">
        <v>0</v>
      </c>
    </row>
    <row r="6" spans="1:6" x14ac:dyDescent="0.25">
      <c r="A6" s="179"/>
      <c r="B6" s="49" t="s">
        <v>1223</v>
      </c>
      <c r="C6" s="14">
        <v>81</v>
      </c>
      <c r="D6" s="14">
        <v>57</v>
      </c>
      <c r="E6" s="14">
        <v>30</v>
      </c>
      <c r="F6" s="23">
        <v>0</v>
      </c>
    </row>
    <row r="7" spans="1:6" x14ac:dyDescent="0.25">
      <c r="A7" s="12" t="s">
        <v>1224</v>
      </c>
      <c r="B7" s="49" t="s">
        <v>1225</v>
      </c>
      <c r="C7" s="14">
        <v>6</v>
      </c>
      <c r="D7" s="14">
        <v>4</v>
      </c>
      <c r="E7" s="14">
        <v>3</v>
      </c>
      <c r="F7" s="23">
        <v>0</v>
      </c>
    </row>
    <row r="8" spans="1:6" ht="22.5" x14ac:dyDescent="0.25">
      <c r="A8" s="177" t="s">
        <v>1226</v>
      </c>
      <c r="B8" s="49" t="s">
        <v>1227</v>
      </c>
      <c r="C8" s="14">
        <v>15</v>
      </c>
      <c r="D8" s="14">
        <v>12</v>
      </c>
      <c r="E8" s="14">
        <v>8</v>
      </c>
      <c r="F8" s="23">
        <v>0</v>
      </c>
    </row>
    <row r="9" spans="1:6" x14ac:dyDescent="0.25">
      <c r="A9" s="178"/>
      <c r="B9" s="49" t="s">
        <v>1228</v>
      </c>
      <c r="C9" s="14">
        <v>70</v>
      </c>
      <c r="D9" s="14">
        <v>45</v>
      </c>
      <c r="E9" s="14">
        <v>23</v>
      </c>
      <c r="F9" s="23">
        <v>0</v>
      </c>
    </row>
    <row r="10" spans="1:6" ht="22.5" x14ac:dyDescent="0.25">
      <c r="A10" s="179"/>
      <c r="B10" s="49" t="s">
        <v>1229</v>
      </c>
      <c r="C10" s="18"/>
      <c r="D10" s="18"/>
      <c r="E10" s="18"/>
      <c r="F10" s="24"/>
    </row>
    <row r="11" spans="1:6" ht="22.5" x14ac:dyDescent="0.25">
      <c r="A11" s="177" t="s">
        <v>1230</v>
      </c>
      <c r="B11" s="49" t="s">
        <v>1231</v>
      </c>
      <c r="C11" s="18"/>
      <c r="D11" s="18"/>
      <c r="E11" s="18"/>
      <c r="F11" s="24"/>
    </row>
    <row r="12" spans="1:6" x14ac:dyDescent="0.25">
      <c r="A12" s="178"/>
      <c r="B12" s="49" t="s">
        <v>1232</v>
      </c>
      <c r="C12" s="18"/>
      <c r="D12" s="18"/>
      <c r="E12" s="18"/>
      <c r="F12" s="24"/>
    </row>
    <row r="13" spans="1:6" ht="22.5" x14ac:dyDescent="0.25">
      <c r="A13" s="179"/>
      <c r="B13" s="49" t="s">
        <v>1233</v>
      </c>
      <c r="C13" s="14">
        <v>65</v>
      </c>
      <c r="D13" s="14">
        <v>48</v>
      </c>
      <c r="E13" s="14">
        <v>31</v>
      </c>
      <c r="F13" s="23">
        <v>0</v>
      </c>
    </row>
    <row r="14" spans="1:6" ht="22.5" x14ac:dyDescent="0.25">
      <c r="A14" s="12" t="s">
        <v>1234</v>
      </c>
      <c r="B14" s="49" t="s">
        <v>1235</v>
      </c>
      <c r="C14" s="18"/>
      <c r="D14" s="18"/>
      <c r="E14" s="18"/>
      <c r="F14" s="24"/>
    </row>
    <row r="15" spans="1:6" x14ac:dyDescent="0.25">
      <c r="A15" s="177" t="s">
        <v>1236</v>
      </c>
      <c r="B15" s="49" t="s">
        <v>1237</v>
      </c>
      <c r="C15" s="14">
        <v>3211</v>
      </c>
      <c r="D15" s="14">
        <v>620</v>
      </c>
      <c r="E15" s="14">
        <v>468</v>
      </c>
      <c r="F15" s="23">
        <v>0</v>
      </c>
    </row>
    <row r="16" spans="1:6" x14ac:dyDescent="0.25">
      <c r="A16" s="178"/>
      <c r="B16" s="49" t="s">
        <v>1238</v>
      </c>
      <c r="C16" s="18"/>
      <c r="D16" s="18"/>
      <c r="E16" s="18"/>
      <c r="F16" s="24"/>
    </row>
    <row r="17" spans="1:6" ht="22.5" x14ac:dyDescent="0.25">
      <c r="A17" s="178"/>
      <c r="B17" s="49" t="s">
        <v>1239</v>
      </c>
      <c r="C17" s="18"/>
      <c r="D17" s="18"/>
      <c r="E17" s="18"/>
      <c r="F17" s="24"/>
    </row>
    <row r="18" spans="1:6" x14ac:dyDescent="0.25">
      <c r="A18" s="178"/>
      <c r="B18" s="49" t="s">
        <v>1240</v>
      </c>
      <c r="C18" s="18"/>
      <c r="D18" s="18"/>
      <c r="E18" s="18"/>
      <c r="F18" s="24"/>
    </row>
    <row r="19" spans="1:6" ht="22.5" x14ac:dyDescent="0.25">
      <c r="A19" s="179"/>
      <c r="B19" s="49" t="s">
        <v>1241</v>
      </c>
      <c r="C19" s="18"/>
      <c r="D19" s="18"/>
      <c r="E19" s="18"/>
      <c r="F19" s="24"/>
    </row>
    <row r="20" spans="1:6" x14ac:dyDescent="0.25">
      <c r="A20" s="12" t="s">
        <v>1242</v>
      </c>
      <c r="B20" s="49" t="s">
        <v>1243</v>
      </c>
      <c r="C20" s="14">
        <v>43</v>
      </c>
      <c r="D20" s="14">
        <v>21</v>
      </c>
      <c r="E20" s="14">
        <v>16</v>
      </c>
      <c r="F20" s="23">
        <v>0</v>
      </c>
    </row>
    <row r="21" spans="1:6" ht="22.5" x14ac:dyDescent="0.25">
      <c r="A21" s="12" t="s">
        <v>1244</v>
      </c>
      <c r="B21" s="49" t="s">
        <v>1245</v>
      </c>
      <c r="C21" s="14">
        <v>77</v>
      </c>
      <c r="D21" s="14">
        <v>54</v>
      </c>
      <c r="E21" s="14">
        <v>31</v>
      </c>
      <c r="F21" s="23">
        <v>0</v>
      </c>
    </row>
    <row r="22" spans="1:6" x14ac:dyDescent="0.25">
      <c r="A22" s="197" t="s">
        <v>976</v>
      </c>
      <c r="B22" s="198"/>
      <c r="C22" s="32">
        <v>3697</v>
      </c>
      <c r="D22" s="32">
        <v>933</v>
      </c>
      <c r="E22" s="32">
        <v>659</v>
      </c>
      <c r="F22" s="32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4"/>
    </row>
    <row r="26" spans="1:6" x14ac:dyDescent="0.25">
      <c r="A26" s="22" t="s">
        <v>113</v>
      </c>
      <c r="B26" s="17"/>
      <c r="C26" s="24"/>
    </row>
    <row r="27" spans="1:6" x14ac:dyDescent="0.25">
      <c r="A27" s="22" t="s">
        <v>1079</v>
      </c>
      <c r="B27" s="17"/>
      <c r="C27" s="24"/>
    </row>
    <row r="28" spans="1:6" x14ac:dyDescent="0.25">
      <c r="A28" s="197" t="s">
        <v>976</v>
      </c>
      <c r="B28" s="198"/>
      <c r="C28" s="48"/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4"/>
    </row>
    <row r="33" spans="1:3" x14ac:dyDescent="0.25">
      <c r="A33" s="22" t="s">
        <v>1248</v>
      </c>
      <c r="B33" s="17"/>
      <c r="C33" s="24"/>
    </row>
    <row r="34" spans="1:3" x14ac:dyDescent="0.25">
      <c r="A34" s="22" t="s">
        <v>81</v>
      </c>
      <c r="B34" s="17"/>
      <c r="C34" s="24"/>
    </row>
    <row r="35" spans="1:3" x14ac:dyDescent="0.25">
      <c r="A35" s="197" t="s">
        <v>976</v>
      </c>
      <c r="B35" s="198"/>
      <c r="C35" s="48"/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4"/>
    </row>
    <row r="40" spans="1:3" x14ac:dyDescent="0.25">
      <c r="A40" s="22" t="s">
        <v>1251</v>
      </c>
      <c r="B40" s="17"/>
      <c r="C40" s="24"/>
    </row>
    <row r="41" spans="1:3" x14ac:dyDescent="0.25">
      <c r="A41" s="197" t="s">
        <v>976</v>
      </c>
      <c r="B41" s="198"/>
      <c r="C41" s="48"/>
    </row>
    <row r="42" spans="1:3" ht="15.95" customHeight="1" x14ac:dyDescent="0.25"/>
  </sheetData>
  <sheetProtection algorithmName="SHA-512" hashValue="YzFRN5bSji9lYl0uPIPw5VSHtif0dmvuIQxFUWvnzG/gktURSfK3/fo2fAOO+b8VlSZxn3NpNqbwF+6FVT5YJw==" saltValue="Fc/b94WQfpYKPeuv1QxCr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1254</v>
      </c>
      <c r="B5" s="13" t="s">
        <v>1255</v>
      </c>
      <c r="C5" s="14">
        <v>270</v>
      </c>
      <c r="D5" s="18"/>
      <c r="E5" s="15">
        <v>0</v>
      </c>
    </row>
    <row r="6" spans="1:5" x14ac:dyDescent="0.25">
      <c r="A6" s="178"/>
      <c r="B6" s="13" t="s">
        <v>1256</v>
      </c>
      <c r="C6" s="14">
        <v>68</v>
      </c>
      <c r="D6" s="18"/>
      <c r="E6" s="15">
        <v>0</v>
      </c>
    </row>
    <row r="7" spans="1:5" x14ac:dyDescent="0.25">
      <c r="A7" s="179"/>
      <c r="B7" s="13" t="s">
        <v>1257</v>
      </c>
      <c r="C7" s="14">
        <v>69</v>
      </c>
      <c r="D7" s="18"/>
      <c r="E7" s="15">
        <v>0</v>
      </c>
    </row>
    <row r="8" spans="1:5" x14ac:dyDescent="0.25">
      <c r="A8" s="16"/>
    </row>
    <row r="9" spans="1:5" x14ac:dyDescent="0.25">
      <c r="A9" s="50" t="s">
        <v>1258</v>
      </c>
    </row>
    <row r="10" spans="1:5" x14ac:dyDescent="0.25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7" t="s">
        <v>1259</v>
      </c>
      <c r="B11" s="13" t="s">
        <v>1260</v>
      </c>
      <c r="C11" s="14">
        <v>4</v>
      </c>
      <c r="D11" s="18"/>
      <c r="E11" s="15">
        <v>0</v>
      </c>
    </row>
    <row r="12" spans="1:5" x14ac:dyDescent="0.25">
      <c r="A12" s="178"/>
      <c r="B12" s="13" t="s">
        <v>1261</v>
      </c>
      <c r="C12" s="14">
        <v>3</v>
      </c>
      <c r="D12" s="18"/>
      <c r="E12" s="15">
        <v>0</v>
      </c>
    </row>
    <row r="13" spans="1:5" x14ac:dyDescent="0.25">
      <c r="A13" s="178"/>
      <c r="B13" s="13" t="s">
        <v>1262</v>
      </c>
      <c r="C13" s="14">
        <v>77</v>
      </c>
      <c r="D13" s="18"/>
      <c r="E13" s="15">
        <v>0</v>
      </c>
    </row>
    <row r="14" spans="1:5" x14ac:dyDescent="0.25">
      <c r="A14" s="178"/>
      <c r="B14" s="13" t="s">
        <v>1263</v>
      </c>
      <c r="C14" s="14">
        <v>40</v>
      </c>
      <c r="D14" s="18"/>
      <c r="E14" s="15">
        <v>0</v>
      </c>
    </row>
    <row r="15" spans="1:5" x14ac:dyDescent="0.25">
      <c r="A15" s="178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8"/>
      <c r="B16" s="13" t="s">
        <v>1265</v>
      </c>
      <c r="C16" s="14">
        <v>0</v>
      </c>
      <c r="D16" s="18"/>
      <c r="E16" s="15">
        <v>0</v>
      </c>
    </row>
    <row r="17" spans="1:5" x14ac:dyDescent="0.25">
      <c r="A17" s="178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8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79"/>
      <c r="B19" s="13" t="s">
        <v>1268</v>
      </c>
      <c r="C19" s="14">
        <v>0</v>
      </c>
      <c r="D19" s="18"/>
      <c r="E19" s="15">
        <v>0</v>
      </c>
    </row>
    <row r="20" spans="1:5" x14ac:dyDescent="0.25">
      <c r="A20" s="16"/>
    </row>
    <row r="21" spans="1:5" x14ac:dyDescent="0.25">
      <c r="A21" s="50" t="s">
        <v>1269</v>
      </c>
    </row>
    <row r="22" spans="1:5" x14ac:dyDescent="0.25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7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8"/>
      <c r="B24" s="13" t="s">
        <v>1272</v>
      </c>
      <c r="C24" s="14">
        <v>0</v>
      </c>
      <c r="D24" s="18"/>
      <c r="E24" s="15">
        <v>0</v>
      </c>
    </row>
    <row r="25" spans="1:5" x14ac:dyDescent="0.25">
      <c r="A25" s="178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79"/>
      <c r="B26" s="13" t="s">
        <v>1273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50" t="s">
        <v>1274</v>
      </c>
    </row>
    <row r="29" spans="1:5" x14ac:dyDescent="0.25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7" t="s">
        <v>1275</v>
      </c>
      <c r="B30" s="13" t="s">
        <v>1276</v>
      </c>
      <c r="C30" s="14">
        <v>0</v>
      </c>
      <c r="D30" s="18"/>
      <c r="E30" s="15">
        <v>0</v>
      </c>
    </row>
    <row r="31" spans="1:5" x14ac:dyDescent="0.25">
      <c r="A31" s="178"/>
      <c r="B31" s="13" t="s">
        <v>1277</v>
      </c>
      <c r="C31" s="14">
        <v>0</v>
      </c>
      <c r="D31" s="18"/>
      <c r="E31" s="15">
        <v>0</v>
      </c>
    </row>
    <row r="32" spans="1:5" x14ac:dyDescent="0.25">
      <c r="A32" s="179"/>
      <c r="B32" s="13" t="s">
        <v>1278</v>
      </c>
      <c r="C32" s="14">
        <v>0</v>
      </c>
      <c r="D32" s="18"/>
      <c r="E32" s="15">
        <v>0</v>
      </c>
    </row>
  </sheetData>
  <sheetProtection algorithmName="SHA-512" hashValue="00wv2Xf5OxjE691+FMb4wjxrR1I19dY+6zCxuq67lATcnQ/vT8qA8LR4q/DU2YP269vbNBzsFW5zwy/ucSDzOQ==" saltValue="jQeD+4rZmDkjng0n5GAqK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25">
      <c r="A6" s="178"/>
      <c r="B6" s="13" t="s">
        <v>1283</v>
      </c>
      <c r="C6" s="14">
        <v>0</v>
      </c>
      <c r="D6" s="18"/>
      <c r="E6" s="15">
        <v>0</v>
      </c>
    </row>
    <row r="7" spans="1:5" x14ac:dyDescent="0.25">
      <c r="A7" s="178"/>
      <c r="B7" s="13" t="s">
        <v>1284</v>
      </c>
      <c r="C7" s="14">
        <v>0</v>
      </c>
      <c r="D7" s="18"/>
      <c r="E7" s="15">
        <v>0</v>
      </c>
    </row>
    <row r="8" spans="1:5" x14ac:dyDescent="0.25">
      <c r="A8" s="178"/>
      <c r="B8" s="13" t="s">
        <v>1285</v>
      </c>
      <c r="C8" s="14">
        <v>11</v>
      </c>
      <c r="D8" s="18"/>
      <c r="E8" s="15">
        <v>0</v>
      </c>
    </row>
    <row r="9" spans="1:5" x14ac:dyDescent="0.25">
      <c r="A9" s="178"/>
      <c r="B9" s="13" t="s">
        <v>1286</v>
      </c>
      <c r="C9" s="14">
        <v>0</v>
      </c>
      <c r="D9" s="18"/>
      <c r="E9" s="15">
        <v>0</v>
      </c>
    </row>
    <row r="10" spans="1:5" x14ac:dyDescent="0.25">
      <c r="A10" s="178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8"/>
      <c r="B11" s="13" t="s">
        <v>1288</v>
      </c>
      <c r="C11" s="14">
        <v>11</v>
      </c>
      <c r="D11" s="18"/>
      <c r="E11" s="15">
        <v>0</v>
      </c>
    </row>
    <row r="12" spans="1:5" x14ac:dyDescent="0.25">
      <c r="A12" s="178"/>
      <c r="B12" s="13" t="s">
        <v>1289</v>
      </c>
      <c r="C12" s="14">
        <v>9</v>
      </c>
      <c r="D12" s="18"/>
      <c r="E12" s="15">
        <v>0</v>
      </c>
    </row>
    <row r="13" spans="1:5" x14ac:dyDescent="0.25">
      <c r="A13" s="178"/>
      <c r="B13" s="13" t="s">
        <v>1290</v>
      </c>
      <c r="C13" s="14">
        <v>1</v>
      </c>
      <c r="D13" s="18"/>
      <c r="E13" s="15">
        <v>0</v>
      </c>
    </row>
    <row r="14" spans="1:5" x14ac:dyDescent="0.25">
      <c r="A14" s="178"/>
      <c r="B14" s="13" t="s">
        <v>1291</v>
      </c>
      <c r="C14" s="14">
        <v>0</v>
      </c>
      <c r="D14" s="18"/>
      <c r="E14" s="15">
        <v>0</v>
      </c>
    </row>
    <row r="15" spans="1:5" x14ac:dyDescent="0.25">
      <c r="A15" s="178"/>
      <c r="B15" s="13" t="s">
        <v>1292</v>
      </c>
      <c r="C15" s="14">
        <v>0</v>
      </c>
      <c r="D15" s="18"/>
      <c r="E15" s="15">
        <v>0</v>
      </c>
    </row>
    <row r="16" spans="1:5" x14ac:dyDescent="0.25">
      <c r="A16" s="179"/>
      <c r="B16" s="13" t="s">
        <v>110</v>
      </c>
      <c r="C16" s="14">
        <v>1</v>
      </c>
      <c r="D16" s="18"/>
      <c r="E16" s="15">
        <v>0</v>
      </c>
    </row>
  </sheetData>
  <sheetProtection algorithmName="SHA-512" hashValue="onQHNsYBwWGnbRINDoDCjbJ2Hr9L5esn+/8Lg4r4erMafSWUEM+OJLLUCyLBhKaGnIoS2oXu+uQ+TkxIpUHD6w==" saltValue="ElLFJlOuy9TYqbkuMs/9U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7" t="s">
        <v>1304</v>
      </c>
      <c r="B4" s="49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4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8"/>
      <c r="B5" s="49" t="s">
        <v>1047</v>
      </c>
      <c r="C5" s="53">
        <v>15</v>
      </c>
      <c r="D5" s="53">
        <v>0</v>
      </c>
      <c r="E5" s="53">
        <v>17</v>
      </c>
      <c r="F5" s="53">
        <v>2</v>
      </c>
      <c r="G5" s="53">
        <v>0</v>
      </c>
      <c r="H5" s="53">
        <v>48</v>
      </c>
      <c r="I5" s="53">
        <v>0</v>
      </c>
      <c r="J5" s="53">
        <v>4</v>
      </c>
      <c r="K5" s="53">
        <v>0</v>
      </c>
      <c r="L5" s="54">
        <v>0</v>
      </c>
    </row>
    <row r="6" spans="1:12" x14ac:dyDescent="0.25">
      <c r="A6" s="178"/>
      <c r="B6" s="49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4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79"/>
      <c r="B7" s="49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5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7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8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8"/>
      <c r="B10" s="49" t="s">
        <v>1311</v>
      </c>
      <c r="C10" s="53">
        <v>6</v>
      </c>
      <c r="D10" s="53">
        <v>0</v>
      </c>
      <c r="E10" s="53">
        <v>2</v>
      </c>
      <c r="F10" s="53">
        <v>1</v>
      </c>
      <c r="G10" s="53">
        <v>0</v>
      </c>
      <c r="H10" s="53">
        <v>11</v>
      </c>
      <c r="I10" s="53">
        <v>0</v>
      </c>
      <c r="J10" s="53">
        <v>3</v>
      </c>
      <c r="K10" s="53">
        <v>0</v>
      </c>
      <c r="L10" s="54">
        <v>0</v>
      </c>
    </row>
    <row r="11" spans="1:12" x14ac:dyDescent="0.25">
      <c r="A11" s="178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8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8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8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8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8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8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8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8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8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8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8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8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8"/>
      <c r="B24" s="49" t="s">
        <v>1325</v>
      </c>
      <c r="C24" s="53">
        <v>0</v>
      </c>
      <c r="D24" s="53">
        <v>0</v>
      </c>
      <c r="E24" s="53">
        <v>2</v>
      </c>
      <c r="F24" s="53">
        <v>0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8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8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8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8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8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8"/>
      <c r="B30" s="49" t="s">
        <v>1331</v>
      </c>
      <c r="C30" s="53">
        <v>0</v>
      </c>
      <c r="D30" s="53">
        <v>0</v>
      </c>
      <c r="E30" s="53">
        <v>1</v>
      </c>
      <c r="F30" s="53">
        <v>0</v>
      </c>
      <c r="G30" s="53">
        <v>0</v>
      </c>
      <c r="H30" s="53">
        <v>3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8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8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8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8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8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8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8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8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8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8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8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8"/>
      <c r="B42" s="49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1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8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8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8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8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8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8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8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8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8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8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8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8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8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8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8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8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8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8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8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8"/>
      <c r="B62" s="49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8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8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8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8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8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8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8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8"/>
      <c r="B70" s="49" t="s">
        <v>1371</v>
      </c>
      <c r="C70" s="53">
        <v>2</v>
      </c>
      <c r="D70" s="53">
        <v>0</v>
      </c>
      <c r="E70" s="53">
        <v>0</v>
      </c>
      <c r="F70" s="53">
        <v>0</v>
      </c>
      <c r="G70" s="53">
        <v>0</v>
      </c>
      <c r="H70" s="53">
        <v>3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8"/>
      <c r="B71" s="49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8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8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8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8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8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8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8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8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8"/>
      <c r="B80" s="49" t="s">
        <v>1381</v>
      </c>
      <c r="C80" s="53">
        <v>0</v>
      </c>
      <c r="D80" s="53">
        <v>0</v>
      </c>
      <c r="E80" s="53">
        <v>2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8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8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8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8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8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8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8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8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1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8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8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8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8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8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8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8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8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8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8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8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8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8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8"/>
      <c r="B102" s="49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1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8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8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8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8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8"/>
      <c r="B107" s="49" t="s">
        <v>1408</v>
      </c>
      <c r="C107" s="53">
        <v>0</v>
      </c>
      <c r="D107" s="53">
        <v>0</v>
      </c>
      <c r="E107" s="53">
        <v>1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8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8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8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8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8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8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8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8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8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8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8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8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8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8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8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8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8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8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8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8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8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8"/>
      <c r="B129" s="49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1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8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8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8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8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8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8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8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8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8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8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8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8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8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8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8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8"/>
      <c r="B145" s="49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8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8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8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8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8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8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8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8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8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8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8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8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8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8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8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8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8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8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8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8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8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8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8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8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8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8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8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8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8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8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8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8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8"/>
      <c r="B178" s="49" t="s">
        <v>1479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8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8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8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8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8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8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8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8"/>
      <c r="B186" s="49" t="s">
        <v>1487</v>
      </c>
      <c r="C186" s="53">
        <v>3</v>
      </c>
      <c r="D186" s="53">
        <v>0</v>
      </c>
      <c r="E186" s="53">
        <v>0</v>
      </c>
      <c r="F186" s="53">
        <v>0</v>
      </c>
      <c r="G186" s="53">
        <v>0</v>
      </c>
      <c r="H186" s="53">
        <v>8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8"/>
      <c r="B187" s="49" t="s">
        <v>1488</v>
      </c>
      <c r="C187" s="53">
        <v>3</v>
      </c>
      <c r="D187" s="53">
        <v>0</v>
      </c>
      <c r="E187" s="53">
        <v>5</v>
      </c>
      <c r="F187" s="53">
        <v>1</v>
      </c>
      <c r="G187" s="53">
        <v>0</v>
      </c>
      <c r="H187" s="53">
        <v>12</v>
      </c>
      <c r="I187" s="53">
        <v>0</v>
      </c>
      <c r="J187" s="53">
        <v>1</v>
      </c>
      <c r="K187" s="53">
        <v>0</v>
      </c>
      <c r="L187" s="54">
        <v>0</v>
      </c>
    </row>
    <row r="188" spans="1:12" x14ac:dyDescent="0.25">
      <c r="A188" s="178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8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8"/>
      <c r="B190" s="49" t="s">
        <v>1491</v>
      </c>
      <c r="C190" s="53">
        <v>0</v>
      </c>
      <c r="D190" s="53">
        <v>0</v>
      </c>
      <c r="E190" s="53">
        <v>2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8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8"/>
      <c r="B192" s="49" t="s">
        <v>1493</v>
      </c>
      <c r="C192" s="53">
        <v>1</v>
      </c>
      <c r="D192" s="53">
        <v>0</v>
      </c>
      <c r="E192" s="53">
        <v>0</v>
      </c>
      <c r="F192" s="53">
        <v>0</v>
      </c>
      <c r="G192" s="53">
        <v>0</v>
      </c>
      <c r="H192" s="53">
        <v>5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8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8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8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8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8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8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8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8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8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8"/>
      <c r="B202" s="49" t="s">
        <v>1503</v>
      </c>
      <c r="C202" s="53">
        <v>0</v>
      </c>
      <c r="D202" s="53">
        <v>0</v>
      </c>
      <c r="E202" s="53">
        <v>1</v>
      </c>
      <c r="F202" s="53">
        <v>0</v>
      </c>
      <c r="G202" s="53">
        <v>0</v>
      </c>
      <c r="H202" s="53">
        <v>1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8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8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8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8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8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8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8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8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8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8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8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8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8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8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8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8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8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8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8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8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8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8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8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8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8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8"/>
      <c r="B228" s="49" t="s">
        <v>1529</v>
      </c>
      <c r="C228" s="53">
        <v>0</v>
      </c>
      <c r="D228" s="53">
        <v>0</v>
      </c>
      <c r="E228" s="53">
        <v>1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8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8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8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8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8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8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8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8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8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8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8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8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8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8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8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8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8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8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8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8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8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8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8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8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8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8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8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8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8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8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79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7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8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8"/>
      <c r="B262" s="49" t="s">
        <v>1564</v>
      </c>
      <c r="C262" s="53">
        <v>15</v>
      </c>
      <c r="D262" s="53">
        <v>0</v>
      </c>
      <c r="E262" s="53">
        <v>6</v>
      </c>
      <c r="F262" s="53">
        <v>2</v>
      </c>
      <c r="G262" s="53">
        <v>0</v>
      </c>
      <c r="H262" s="53">
        <v>42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8"/>
      <c r="B263" s="49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8"/>
      <c r="B264" s="49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8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8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8"/>
      <c r="B267" s="49" t="s">
        <v>1569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8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1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8"/>
      <c r="B269" s="49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8"/>
      <c r="B270" s="49" t="s">
        <v>1572</v>
      </c>
      <c r="C270" s="53">
        <v>0</v>
      </c>
      <c r="D270" s="53">
        <v>0</v>
      </c>
      <c r="E270" s="53">
        <v>5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8"/>
      <c r="B271" s="49" t="s">
        <v>986</v>
      </c>
      <c r="C271" s="53">
        <v>0</v>
      </c>
      <c r="D271" s="53">
        <v>0</v>
      </c>
      <c r="E271" s="53">
        <v>3</v>
      </c>
      <c r="F271" s="53">
        <v>0</v>
      </c>
      <c r="G271" s="53">
        <v>0</v>
      </c>
      <c r="H271" s="53">
        <v>5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8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1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8"/>
      <c r="B273" s="49" t="s">
        <v>1574</v>
      </c>
      <c r="C273" s="53">
        <v>0</v>
      </c>
      <c r="D273" s="53">
        <v>0</v>
      </c>
      <c r="E273" s="53">
        <v>1</v>
      </c>
      <c r="F273" s="53">
        <v>0</v>
      </c>
      <c r="G273" s="53">
        <v>0</v>
      </c>
      <c r="H273" s="53">
        <v>0</v>
      </c>
      <c r="I273" s="53">
        <v>0</v>
      </c>
      <c r="J273" s="53">
        <v>1</v>
      </c>
      <c r="K273" s="53">
        <v>0</v>
      </c>
      <c r="L273" s="54">
        <v>0</v>
      </c>
    </row>
    <row r="274" spans="1:12" x14ac:dyDescent="0.25">
      <c r="A274" s="178"/>
      <c r="B274" s="49" t="s">
        <v>1575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3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8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8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8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8"/>
      <c r="B278" s="49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2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8"/>
      <c r="B279" s="49" t="s">
        <v>1580</v>
      </c>
      <c r="C279" s="53">
        <v>0</v>
      </c>
      <c r="D279" s="53">
        <v>0</v>
      </c>
      <c r="E279" s="53">
        <v>3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8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8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8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8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8"/>
      <c r="B284" s="49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8"/>
      <c r="B285" s="49" t="s">
        <v>946</v>
      </c>
      <c r="C285" s="53">
        <v>0</v>
      </c>
      <c r="D285" s="53">
        <v>0</v>
      </c>
      <c r="E285" s="53">
        <v>0</v>
      </c>
      <c r="F285" s="53">
        <v>0</v>
      </c>
      <c r="G285" s="53">
        <v>0</v>
      </c>
      <c r="H285" s="53">
        <v>1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8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8"/>
      <c r="B287" s="49" t="s">
        <v>1586</v>
      </c>
      <c r="C287" s="53">
        <v>0</v>
      </c>
      <c r="D287" s="53">
        <v>0</v>
      </c>
      <c r="E287" s="53">
        <v>1</v>
      </c>
      <c r="F287" s="53">
        <v>0</v>
      </c>
      <c r="G287" s="53">
        <v>0</v>
      </c>
      <c r="H287" s="53">
        <v>0</v>
      </c>
      <c r="I287" s="53">
        <v>0</v>
      </c>
      <c r="J287" s="53">
        <v>3</v>
      </c>
      <c r="K287" s="53">
        <v>0</v>
      </c>
      <c r="L287" s="54">
        <v>0</v>
      </c>
    </row>
    <row r="288" spans="1:12" x14ac:dyDescent="0.25">
      <c r="A288" s="178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8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8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8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79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7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8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28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8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5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8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1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8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24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8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11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8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8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8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8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8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5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8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1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8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2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8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79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r8cgtZFVbSoZJ1sbMHh71YKnSFVJjHGsnw/7a8/hiFAyNoxNHqhu9iHDfnyy++YePT/kZD+KxvU/aVAyv80Ukw==" saltValue="PgDWKEaqWt5HHA4buk9d9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B98CB-D427-4CB4-9A15-CD1620EA4F71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1" t="s">
        <v>1729</v>
      </c>
      <c r="D1" s="201"/>
      <c r="E1" s="201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199"/>
      <c r="AA2" s="199"/>
      <c r="AB2" s="199"/>
      <c r="AC2" s="199"/>
      <c r="AH2" s="199"/>
      <c r="AI2" s="199"/>
      <c r="AJ2" s="199"/>
      <c r="AK2" s="199"/>
      <c r="AV2" s="200"/>
      <c r="AW2" s="200"/>
      <c r="AX2" s="200"/>
      <c r="AY2" s="200"/>
      <c r="AZ2" s="200"/>
      <c r="BA2" s="200"/>
      <c r="BK2" s="200" t="s">
        <v>1730</v>
      </c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CL2" s="106"/>
    </row>
    <row r="3" spans="1:93" s="105" customFormat="1" ht="11.25" x14ac:dyDescent="0.25">
      <c r="Z3" s="199" t="s">
        <v>1731</v>
      </c>
      <c r="AA3" s="199"/>
      <c r="AB3" s="199"/>
      <c r="AC3" s="199"/>
      <c r="AH3" s="199" t="s">
        <v>1732</v>
      </c>
      <c r="AI3" s="199"/>
      <c r="AJ3" s="199"/>
      <c r="AK3" s="199"/>
      <c r="AV3" s="200" t="s">
        <v>1078</v>
      </c>
      <c r="AW3" s="200"/>
      <c r="AX3" s="200"/>
      <c r="AY3" s="200"/>
      <c r="AZ3" s="200"/>
      <c r="BA3" s="200"/>
      <c r="CL3" s="106"/>
    </row>
    <row r="4" spans="1:93" s="107" customFormat="1" ht="21.75" customHeight="1" x14ac:dyDescent="0.25">
      <c r="C4" s="199" t="s">
        <v>12</v>
      </c>
      <c r="D4" s="199"/>
      <c r="E4" s="199"/>
      <c r="I4" s="199" t="s">
        <v>39</v>
      </c>
      <c r="J4" s="199"/>
      <c r="K4" s="199"/>
      <c r="L4" s="199"/>
      <c r="M4" s="199"/>
      <c r="Q4" s="199" t="s">
        <v>1733</v>
      </c>
      <c r="R4" s="199"/>
      <c r="S4" s="199"/>
      <c r="T4" s="199"/>
      <c r="U4" s="199"/>
      <c r="V4" s="199"/>
      <c r="AP4" s="199" t="s">
        <v>1734</v>
      </c>
      <c r="AQ4" s="199"/>
      <c r="AR4" s="199"/>
      <c r="BE4" s="199" t="s">
        <v>1078</v>
      </c>
      <c r="BF4" s="199"/>
      <c r="BG4" s="199"/>
      <c r="BK4" s="203" t="s">
        <v>1735</v>
      </c>
      <c r="BL4" s="202" t="s">
        <v>1736</v>
      </c>
      <c r="BM4" s="202" t="s">
        <v>1737</v>
      </c>
      <c r="BN4" s="202" t="s">
        <v>181</v>
      </c>
      <c r="BO4" s="202" t="s">
        <v>1738</v>
      </c>
      <c r="BP4" s="202" t="s">
        <v>1739</v>
      </c>
      <c r="BQ4" s="202" t="s">
        <v>1740</v>
      </c>
      <c r="BR4" s="202" t="s">
        <v>216</v>
      </c>
      <c r="BS4" s="204" t="s">
        <v>1741</v>
      </c>
      <c r="BT4" s="204" t="s">
        <v>1742</v>
      </c>
      <c r="BU4" s="204" t="s">
        <v>296</v>
      </c>
      <c r="BV4" s="204" t="s">
        <v>1743</v>
      </c>
      <c r="BY4" s="205" t="s">
        <v>167</v>
      </c>
      <c r="BZ4" s="205"/>
      <c r="CA4" s="205"/>
      <c r="CF4" s="199" t="s">
        <v>1744</v>
      </c>
      <c r="CG4" s="199"/>
      <c r="CL4" s="199" t="s">
        <v>47</v>
      </c>
      <c r="CM4" s="199"/>
      <c r="CN4" s="199"/>
      <c r="CO4" s="199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3" t="s">
        <v>1747</v>
      </c>
      <c r="AW5" s="202" t="s">
        <v>1748</v>
      </c>
      <c r="AX5" s="202" t="s">
        <v>1749</v>
      </c>
      <c r="AY5" s="202" t="s">
        <v>108</v>
      </c>
      <c r="AZ5" s="202" t="s">
        <v>109</v>
      </c>
      <c r="BA5" s="204" t="s">
        <v>110</v>
      </c>
      <c r="BK5" s="203"/>
      <c r="BL5" s="202"/>
      <c r="BM5" s="202"/>
      <c r="BN5" s="202"/>
      <c r="BO5" s="202"/>
      <c r="BP5" s="202"/>
      <c r="BQ5" s="202"/>
      <c r="BR5" s="202"/>
      <c r="BS5" s="204"/>
      <c r="BT5" s="204"/>
      <c r="BU5" s="204"/>
      <c r="BV5" s="204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3"/>
      <c r="AW6" s="202"/>
      <c r="AX6" s="202"/>
      <c r="AY6" s="202"/>
      <c r="AZ6" s="202"/>
      <c r="BA6" s="204"/>
      <c r="BE6" s="113" t="s">
        <v>112</v>
      </c>
      <c r="BF6" s="112" t="s">
        <v>113</v>
      </c>
      <c r="BG6" s="114" t="s">
        <v>1762</v>
      </c>
      <c r="BK6" s="203"/>
      <c r="BL6" s="202"/>
      <c r="BM6" s="202"/>
      <c r="BN6" s="202"/>
      <c r="BO6" s="202"/>
      <c r="BP6" s="202"/>
      <c r="BQ6" s="202"/>
      <c r="BR6" s="202"/>
      <c r="BS6" s="204"/>
      <c r="BT6" s="204"/>
      <c r="BU6" s="204"/>
      <c r="BV6" s="204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40850</v>
      </c>
      <c r="D7" s="121">
        <f>SUM(DatosGenerales!C15:C19)</f>
        <v>5998</v>
      </c>
      <c r="E7" s="120">
        <f>SUM(DatosGenerales!C12:C14)</f>
        <v>18871</v>
      </c>
      <c r="I7" s="122">
        <f>DatosGenerales!C31</f>
        <v>2485</v>
      </c>
      <c r="J7" s="121">
        <f>DatosGenerales!C32</f>
        <v>509</v>
      </c>
      <c r="K7" s="120">
        <f>SUM(DatosGenerales!C33:C34)</f>
        <v>556</v>
      </c>
      <c r="L7" s="121">
        <f>DatosGenerales!C36</f>
        <v>1376</v>
      </c>
      <c r="M7" s="120">
        <f>DatosGenerales!C95</f>
        <v>856</v>
      </c>
      <c r="N7" s="123">
        <f>L7-M7</f>
        <v>520</v>
      </c>
      <c r="O7" s="123"/>
      <c r="Q7" s="122">
        <f>DatosGenerales!C36</f>
        <v>1376</v>
      </c>
      <c r="R7" s="121">
        <f>DatosGenerales!C49</f>
        <v>2966</v>
      </c>
      <c r="S7" s="121">
        <f>DatosGenerales!C50</f>
        <v>75</v>
      </c>
      <c r="T7" s="121">
        <f>DatosGenerales!C62</f>
        <v>38</v>
      </c>
      <c r="U7" s="121">
        <f>DatosGenerales!C78</f>
        <v>4</v>
      </c>
      <c r="V7" s="124">
        <f>SUM(Q7:U7)</f>
        <v>4459</v>
      </c>
      <c r="Z7" s="122">
        <f>SUM(DatosGenerales!C106,DatosGenerales!C107,DatosGenerales!C109)</f>
        <v>3274</v>
      </c>
      <c r="AA7" s="121">
        <f>SUM(DatosGenerales!C108,DatosGenerales!C110)</f>
        <v>476</v>
      </c>
      <c r="AB7" s="121">
        <f>DatosGenerales!C106</f>
        <v>1356</v>
      </c>
      <c r="AC7" s="124">
        <f>DatosGenerales!C107</f>
        <v>1553</v>
      </c>
      <c r="AH7" s="122">
        <f>SUM(DatosGenerales!C115,DatosGenerales!C116,DatosGenerales!C118)</f>
        <v>161</v>
      </c>
      <c r="AI7" s="121">
        <f>SUM(DatosGenerales!C117,DatosGenerales!C119)</f>
        <v>53</v>
      </c>
      <c r="AJ7" s="121">
        <f>DatosGenerales!C115</f>
        <v>55</v>
      </c>
      <c r="AK7" s="124">
        <f>DatosGenerales!C116</f>
        <v>94</v>
      </c>
      <c r="AP7" s="122">
        <f>SUM(DatosGenerales!C135:C136)</f>
        <v>245</v>
      </c>
      <c r="AQ7" s="121">
        <f>SUM(DatosGenerales!C137:C138)</f>
        <v>0</v>
      </c>
      <c r="AR7" s="124">
        <f>SUM(DatosGenerales!C139:C140)</f>
        <v>0</v>
      </c>
      <c r="AV7" s="122">
        <f>DatosGenerales!C145</f>
        <v>8</v>
      </c>
      <c r="AW7" s="121">
        <f>DatosGenerales!C146</f>
        <v>33</v>
      </c>
      <c r="AX7" s="121">
        <f>DatosGenerales!C147</f>
        <v>4</v>
      </c>
      <c r="AY7" s="121">
        <f>DatosGenerales!C148</f>
        <v>4</v>
      </c>
      <c r="AZ7" s="121">
        <f>DatosGenerales!C149</f>
        <v>28</v>
      </c>
      <c r="BA7" s="124">
        <f>DatosGenerales!C150</f>
        <v>0</v>
      </c>
      <c r="BE7" s="122">
        <f>DatosGenerales!C151</f>
        <v>47</v>
      </c>
      <c r="BF7" s="121">
        <f>DatosGenerales!C152</f>
        <v>27</v>
      </c>
      <c r="BG7" s="124">
        <f>DatosGenerales!C154</f>
        <v>12</v>
      </c>
      <c r="BK7" s="122">
        <f>SUM(DatosGenerales!C307:C321)</f>
        <v>2614</v>
      </c>
      <c r="BL7" s="121">
        <f>SUM(DatosGenerales!C304:C306)</f>
        <v>109</v>
      </c>
      <c r="BM7" s="121">
        <f>SUM(DatosGenerales!C322:C354)</f>
        <v>1339</v>
      </c>
      <c r="BN7" s="121">
        <f>SUM(DatosGenerales!C299)</f>
        <v>37</v>
      </c>
      <c r="BO7" s="121">
        <f>SUM(DatosGenerales!C366:C374)</f>
        <v>28</v>
      </c>
      <c r="BP7" s="121">
        <f>SUM(DatosGenerales!C296:C298)</f>
        <v>143</v>
      </c>
      <c r="BQ7" s="121">
        <f>SUM(DatosGenerales!C355:C365)</f>
        <v>15</v>
      </c>
      <c r="BR7" s="121">
        <f>SUM(DatosGenerales!C300:C302)</f>
        <v>251</v>
      </c>
      <c r="BS7" s="124">
        <f>SUM(DatosGenerales!C293:C295)</f>
        <v>0</v>
      </c>
      <c r="BT7" s="124">
        <f>SUM(DatosGenerales!C303)</f>
        <v>0</v>
      </c>
      <c r="BU7" s="124">
        <f>SUM(DatosGenerales!C375:C387)</f>
        <v>81</v>
      </c>
      <c r="BV7" s="124">
        <f>SUM(DatosGenerales!C388:C409)</f>
        <v>1855</v>
      </c>
      <c r="BY7" s="122">
        <f>DatosGenerales!C246</f>
        <v>138</v>
      </c>
      <c r="BZ7" s="121">
        <f>DatosGenerales!C247</f>
        <v>131</v>
      </c>
      <c r="CA7" s="124">
        <f>DatosGenerales!C248</f>
        <v>65</v>
      </c>
      <c r="CF7" s="122">
        <f>DatosGenerales!C255</f>
        <v>355</v>
      </c>
      <c r="CG7" s="124">
        <f>DatosGenerales!C258</f>
        <v>727</v>
      </c>
      <c r="CM7" s="122">
        <f>DatosGenerales!C40</f>
        <v>10484</v>
      </c>
      <c r="CN7" s="124">
        <f>DatosGenerales!C41</f>
        <v>4538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341</v>
      </c>
      <c r="BL53" s="132">
        <f>SUM(DatosGenerales!C321,DatosGenerales!C310,DatosGenerales!C319)</f>
        <v>837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44</v>
      </c>
      <c r="BL66" s="132">
        <f>SUM(DatosGenerales!C309:C310)</f>
        <v>1134</v>
      </c>
      <c r="BM66" s="132">
        <f>SUM(DatosGenerales!C318:C319)</f>
        <v>0</v>
      </c>
      <c r="BN66" s="132"/>
      <c r="BO66" s="119"/>
      <c r="BP66" s="119"/>
      <c r="BQ66" s="119"/>
      <c r="BR66" s="119"/>
      <c r="BS66" s="119"/>
    </row>
  </sheetData>
  <sheetProtection algorithmName="SHA-512" hashValue="gBfrK4xDpIE3q2JoaFVskIcvAgJaC5OjvC91SdNdS/iw9cuHUydBImU5GBjjdBJMnmkYX1vxc8xIH+XPDPk4mQ==" saltValue="wvvNL0PiAfk08abiCPGfZ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13C8F-6850-4909-9EFA-AEF78193EE24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BrIgzNJuuAOgEbsQMw29mG1TSHGtoR5ORqpWI7VoHAzwZH6yZmjbwDlBNEhgIGa94olj1OqPuzWcjF0YqjMrTA==" saltValue="sHF7jL1bGkPy+vw8re7sC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20A28-69F8-4AC2-B4E9-007D848977A2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7" t="s">
        <v>1791</v>
      </c>
      <c r="D1" s="207"/>
      <c r="E1" s="207"/>
      <c r="F1" s="207"/>
      <c r="G1" s="207"/>
      <c r="H1" s="20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9" t="s">
        <v>1022</v>
      </c>
      <c r="D4" s="199"/>
      <c r="E4" s="199"/>
      <c r="F4" s="199"/>
      <c r="G4" s="199"/>
      <c r="H4" s="199"/>
      <c r="I4" s="103"/>
      <c r="L4" s="199" t="s">
        <v>1246</v>
      </c>
      <c r="M4" s="199"/>
      <c r="N4" s="199"/>
      <c r="O4" s="199"/>
      <c r="P4" s="199"/>
      <c r="T4" s="199" t="s">
        <v>998</v>
      </c>
      <c r="U4" s="199"/>
      <c r="V4" s="199"/>
      <c r="W4" s="199"/>
      <c r="X4" s="199"/>
      <c r="Y4" s="199"/>
      <c r="Z4" s="199"/>
      <c r="AA4" s="199"/>
      <c r="AE4" s="199" t="s">
        <v>1792</v>
      </c>
      <c r="AF4" s="199"/>
      <c r="AG4" s="199"/>
      <c r="AH4" s="199"/>
      <c r="AI4" s="199"/>
      <c r="AJ4" s="199"/>
      <c r="AK4" s="199"/>
      <c r="AL4" s="199"/>
      <c r="AP4" s="199" t="s">
        <v>1655</v>
      </c>
      <c r="AQ4" s="199"/>
      <c r="AR4" s="199"/>
      <c r="AS4" s="199"/>
      <c r="AT4" s="199"/>
      <c r="AU4" s="199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8" t="s">
        <v>81</v>
      </c>
      <c r="M6" s="209" t="s">
        <v>1793</v>
      </c>
      <c r="N6" s="209" t="s">
        <v>1794</v>
      </c>
      <c r="O6" s="210" t="s">
        <v>1019</v>
      </c>
      <c r="P6" s="210"/>
      <c r="AC6" s="105"/>
      <c r="AN6" s="105"/>
    </row>
    <row r="7" spans="1:50" s="107" customFormat="1" ht="20.85" customHeight="1" x14ac:dyDescent="0.25">
      <c r="C7" s="206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8"/>
      <c r="M7" s="209"/>
      <c r="N7" s="209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102</v>
      </c>
    </row>
    <row r="8" spans="1:50" s="119" customFormat="1" ht="14.85" customHeight="1" x14ac:dyDescent="0.25">
      <c r="C8" s="206"/>
      <c r="D8" s="121">
        <f>DatosMenores!C56</f>
        <v>1631</v>
      </c>
      <c r="E8" s="121">
        <f>DatosMenores!C57</f>
        <v>125</v>
      </c>
      <c r="F8" s="121">
        <f>DatosMenores!C58</f>
        <v>114</v>
      </c>
      <c r="G8" s="121">
        <f>DatosMenores!C59</f>
        <v>552</v>
      </c>
      <c r="H8" s="120">
        <f>DatosMenores!C60</f>
        <v>208</v>
      </c>
      <c r="I8" s="103"/>
      <c r="L8" s="120">
        <f>DatosMenores!C48</f>
        <v>26</v>
      </c>
      <c r="M8" s="121">
        <f>DatosMenores!C49</f>
        <v>103</v>
      </c>
      <c r="N8" s="121">
        <f>DatosMenores!C50</f>
        <v>300</v>
      </c>
      <c r="O8" s="121">
        <f>DatosMenores!C51</f>
        <v>29</v>
      </c>
      <c r="P8" s="120">
        <f>DatosMenores!C52</f>
        <v>0</v>
      </c>
      <c r="S8" s="120">
        <f>DatosMenores!C28</f>
        <v>478</v>
      </c>
      <c r="T8" s="121">
        <f>SUM(DatosMenores!C29:C32)</f>
        <v>112</v>
      </c>
      <c r="U8" s="121">
        <f>DatosMenores!C33</f>
        <v>23</v>
      </c>
      <c r="V8" s="121">
        <f>DatosMenores!C34</f>
        <v>284</v>
      </c>
      <c r="W8" s="121">
        <f>DatosMenores!C35</f>
        <v>30</v>
      </c>
      <c r="X8" s="121">
        <f>DatosMenores!C36</f>
        <v>0</v>
      </c>
      <c r="Y8" s="121">
        <f>DatosMenores!C38</f>
        <v>9</v>
      </c>
      <c r="Z8" s="121">
        <f>DatosMenores!C37</f>
        <v>10</v>
      </c>
      <c r="AA8" s="120">
        <f>DatosMenores!C39</f>
        <v>123</v>
      </c>
      <c r="AC8" s="105"/>
      <c r="AE8" s="122">
        <f>DatosMenores!C5</f>
        <v>0</v>
      </c>
      <c r="AF8" s="121">
        <f>DatosMenores!C6</f>
        <v>424</v>
      </c>
      <c r="AG8" s="121">
        <f>DatosMenores!C7</f>
        <v>32</v>
      </c>
      <c r="AH8" s="121">
        <f>DatosMenores!C8</f>
        <v>28</v>
      </c>
      <c r="AI8" s="121">
        <f>DatosMenores!C9</f>
        <v>98</v>
      </c>
      <c r="AJ8" s="120">
        <f>DatosMenores!C10</f>
        <v>191</v>
      </c>
      <c r="AK8" s="121">
        <f>DatosMenores!C11</f>
        <v>342</v>
      </c>
      <c r="AL8" s="121">
        <f>DatosMenores!C12</f>
        <v>137</v>
      </c>
      <c r="AM8" s="120">
        <f>DatosMenores!C13</f>
        <v>7</v>
      </c>
      <c r="AN8" s="105"/>
      <c r="AP8" s="122">
        <f>DatosMenores!C69</f>
        <v>102</v>
      </c>
      <c r="AQ8" s="122">
        <f>DatosMenores!C70</f>
        <v>143</v>
      </c>
      <c r="AR8" s="121">
        <f>DatosMenores!C71</f>
        <v>863</v>
      </c>
      <c r="AS8" s="121">
        <f>DatosMenores!C74</f>
        <v>31</v>
      </c>
      <c r="AT8" s="121">
        <f>DatosMenores!C75</f>
        <v>0</v>
      </c>
      <c r="AU8" s="120">
        <f>DatosMenores!C76</f>
        <v>0</v>
      </c>
      <c r="AW8" s="143" t="s">
        <v>1657</v>
      </c>
      <c r="AX8" s="144">
        <f>DatosMenores!C70</f>
        <v>143</v>
      </c>
    </row>
    <row r="9" spans="1:50" ht="14.85" customHeight="1" x14ac:dyDescent="0.25">
      <c r="B9" s="125"/>
      <c r="C9" s="206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863</v>
      </c>
    </row>
    <row r="10" spans="1:50" ht="29.85" customHeight="1" x14ac:dyDescent="0.25">
      <c r="C10" s="206"/>
      <c r="D10" s="120">
        <f>DatosMenores!C61</f>
        <v>718</v>
      </c>
      <c r="E10" s="121">
        <f>DatosMenores!C62</f>
        <v>184</v>
      </c>
      <c r="F10" s="124">
        <f>DatosMenores!C63</f>
        <v>14</v>
      </c>
      <c r="G10" s="124">
        <f>DatosMenores!C64</f>
        <v>476</v>
      </c>
      <c r="H10" s="124">
        <f>DatosMenores!C65</f>
        <v>44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1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15</v>
      </c>
      <c r="AH11" s="121">
        <f>DatosMenores!C17</f>
        <v>82</v>
      </c>
      <c r="AI11" s="121">
        <f>DatosMenores!C18</f>
        <v>20</v>
      </c>
      <c r="AJ11" s="121">
        <f>DatosMenores!C20</f>
        <v>51</v>
      </c>
      <c r="AK11" s="121">
        <f>DatosMenores!C21</f>
        <v>3</v>
      </c>
      <c r="AL11" s="120">
        <f>DatosMenores!C19</f>
        <v>0</v>
      </c>
      <c r="AP11" s="122">
        <f>DatosMenores!C78</f>
        <v>0</v>
      </c>
      <c r="AQ11" s="121">
        <f>DatosMenores!C77</f>
        <v>1</v>
      </c>
      <c r="AR11" s="121">
        <f>DatosMenores!C79</f>
        <v>0</v>
      </c>
      <c r="AS11" s="122">
        <f>DatosMenores!C72</f>
        <v>1</v>
      </c>
      <c r="AT11" s="120">
        <f>DatosMenores!C73</f>
        <v>8</v>
      </c>
      <c r="AW11" s="143" t="s">
        <v>1799</v>
      </c>
      <c r="AX11" s="144">
        <f>DatosMenores!C73</f>
        <v>8</v>
      </c>
    </row>
    <row r="12" spans="1:50" ht="12.75" customHeight="1" x14ac:dyDescent="0.25">
      <c r="AW12" s="143" t="s">
        <v>1659</v>
      </c>
      <c r="AX12" s="144">
        <f>DatosMenores!C74</f>
        <v>31</v>
      </c>
    </row>
    <row r="13" spans="1:50" ht="12.75" customHeight="1" x14ac:dyDescent="0.25">
      <c r="AW13" s="143" t="s">
        <v>1040</v>
      </c>
      <c r="AX13" s="144">
        <f>DatosMenores!C75</f>
        <v>0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1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GjZKP32AmE52w7m653pC0XstLdtmC5ChoWzgqKh/NVUeBY95dPqLX7ja9G/UZNANL7GxFOAr64RYKv46VusUig==" saltValue="CTrkRu5GSH7vvEXNPz0Wt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D1DA4A-CEAD-4594-8693-8B6620867F43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1800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56</v>
      </c>
      <c r="F4" s="157" t="s">
        <v>1807</v>
      </c>
      <c r="G4" s="159">
        <f>DatosViolenciaDoméstica!E67</f>
        <v>90</v>
      </c>
      <c r="H4" s="160"/>
    </row>
    <row r="5" spans="1:30" x14ac:dyDescent="0.2">
      <c r="C5" s="157" t="s">
        <v>12</v>
      </c>
      <c r="D5" s="158">
        <f>DatosViolenciaDoméstica!C6</f>
        <v>437</v>
      </c>
      <c r="F5" s="157" t="s">
        <v>1808</v>
      </c>
      <c r="G5" s="161">
        <f>DatosViolenciaDoméstica!F67</f>
        <v>52</v>
      </c>
      <c r="H5" s="160"/>
    </row>
    <row r="6" spans="1:30" x14ac:dyDescent="0.2">
      <c r="C6" s="157" t="s">
        <v>1809</v>
      </c>
      <c r="D6" s="158">
        <f>DatosViolenciaDoméstica!C7</f>
        <v>69</v>
      </c>
    </row>
    <row r="7" spans="1:30" x14ac:dyDescent="0.2">
      <c r="C7" s="157" t="s">
        <v>59</v>
      </c>
      <c r="D7" s="158">
        <f>DatosViolenciaDoméstica!C8</f>
        <v>2</v>
      </c>
    </row>
    <row r="8" spans="1:30" x14ac:dyDescent="0.2">
      <c r="C8" s="157" t="s">
        <v>1810</v>
      </c>
      <c r="D8" s="158">
        <f>DatosViolenciaDoméstica!C9</f>
        <v>1</v>
      </c>
    </row>
    <row r="9" spans="1:30" x14ac:dyDescent="0.2">
      <c r="C9" s="157" t="s">
        <v>1811</v>
      </c>
      <c r="D9" s="158">
        <f>SUM(DatosViolenciaDoméstica!C10:C11)</f>
        <v>3</v>
      </c>
    </row>
    <row r="21" spans="6:32" x14ac:dyDescent="0.2">
      <c r="F21" s="162"/>
      <c r="G21" s="162"/>
    </row>
    <row r="22" spans="6:32" s="162" customFormat="1" ht="12.75" customHeight="1" x14ac:dyDescent="0.2">
      <c r="F22" s="163"/>
      <c r="G22" s="163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3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NnnWDMFm1ccVVU/mei0N4stNASTUehQ7RVsdm8Pk5pxV1NKIDxQJVb396lhc8+KVV1v9WMkNxh8ehNIC/GKN8A==" saltValue="ZHG5LgvF+GUdmgcfdOL+j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09C69-3782-4415-A557-FF5142BA12A1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1812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1712</v>
      </c>
      <c r="F4" s="157" t="s">
        <v>1807</v>
      </c>
      <c r="G4" s="159">
        <f>DatosViolenciaGénero!E82</f>
        <v>712</v>
      </c>
      <c r="H4" s="160"/>
    </row>
    <row r="5" spans="1:30" x14ac:dyDescent="0.2">
      <c r="C5" s="157" t="s">
        <v>39</v>
      </c>
      <c r="D5" s="158">
        <f>DatosViolenciaGénero!C5</f>
        <v>1920</v>
      </c>
      <c r="F5" s="157" t="s">
        <v>1808</v>
      </c>
      <c r="G5" s="159">
        <f>DatosViolenciaGénero!F82</f>
        <v>488</v>
      </c>
      <c r="H5" s="160"/>
    </row>
    <row r="6" spans="1:30" x14ac:dyDescent="0.2">
      <c r="C6" s="157" t="s">
        <v>1809</v>
      </c>
      <c r="D6" s="167">
        <f>DatosViolenciaGénero!C8</f>
        <v>724</v>
      </c>
    </row>
    <row r="7" spans="1:30" x14ac:dyDescent="0.2">
      <c r="C7" s="157" t="s">
        <v>59</v>
      </c>
      <c r="D7" s="167">
        <f>DatosViolenciaGénero!C9</f>
        <v>4</v>
      </c>
    </row>
    <row r="8" spans="1:30" x14ac:dyDescent="0.2">
      <c r="C8" s="157" t="s">
        <v>1813</v>
      </c>
      <c r="D8" s="158">
        <f>DatosViolenciaGénero!C11</f>
        <v>1</v>
      </c>
    </row>
    <row r="9" spans="1:30" x14ac:dyDescent="0.2">
      <c r="C9" s="157" t="s">
        <v>1814</v>
      </c>
      <c r="D9" s="158">
        <f>DatosViolenciaGénero!C12</f>
        <v>1</v>
      </c>
    </row>
    <row r="10" spans="1:30" x14ac:dyDescent="0.2">
      <c r="C10" s="157" t="s">
        <v>1806</v>
      </c>
      <c r="D10" s="167">
        <f>DatosViolenciaGénero!C6</f>
        <v>484</v>
      </c>
    </row>
    <row r="11" spans="1:30" x14ac:dyDescent="0.2">
      <c r="C11" s="157" t="s">
        <v>1810</v>
      </c>
      <c r="D11" s="167">
        <f>DatosViolenciaGénero!C10</f>
        <v>2</v>
      </c>
    </row>
    <row r="20" spans="3:32" x14ac:dyDescent="0.2">
      <c r="C20" s="162"/>
      <c r="D20" s="162"/>
    </row>
    <row r="21" spans="3:32" x14ac:dyDescent="0.2">
      <c r="C21" s="163"/>
      <c r="D21" s="163"/>
    </row>
    <row r="22" spans="3:32" s="162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3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VMf9CdCKMtwsI9JpwLWx2jU0GhC2aJ6tdZI8BKUnVeeZT1uQvhX6saHrJgNCotMIRIrBAIqelJRzUbxGRET/Gg==" saltValue="G2MRBGzSOWjguYZal9i9B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7" t="s">
        <v>17</v>
      </c>
      <c r="B7" s="13" t="s">
        <v>18</v>
      </c>
      <c r="C7" s="14">
        <v>5072</v>
      </c>
      <c r="D7" s="14">
        <v>5988</v>
      </c>
      <c r="E7" s="15">
        <v>-0.152972611890448</v>
      </c>
    </row>
    <row r="8" spans="1:5" x14ac:dyDescent="0.25">
      <c r="A8" s="178"/>
      <c r="B8" s="13" t="s">
        <v>19</v>
      </c>
      <c r="C8" s="14">
        <v>40850</v>
      </c>
      <c r="D8" s="14">
        <v>35859</v>
      </c>
      <c r="E8" s="15">
        <v>0.13918402632533</v>
      </c>
    </row>
    <row r="9" spans="1:5" x14ac:dyDescent="0.25">
      <c r="A9" s="178"/>
      <c r="B9" s="13" t="s">
        <v>20</v>
      </c>
      <c r="C9" s="14">
        <v>38662</v>
      </c>
      <c r="D9" s="14">
        <v>33532</v>
      </c>
      <c r="E9" s="15">
        <v>0.15298819038530401</v>
      </c>
    </row>
    <row r="10" spans="1:5" x14ac:dyDescent="0.25">
      <c r="A10" s="178"/>
      <c r="B10" s="13" t="s">
        <v>21</v>
      </c>
      <c r="C10" s="14">
        <v>1947</v>
      </c>
      <c r="D10" s="14">
        <v>1655</v>
      </c>
      <c r="E10" s="15">
        <v>0.17643504531722101</v>
      </c>
    </row>
    <row r="11" spans="1:5" x14ac:dyDescent="0.25">
      <c r="A11" s="179"/>
      <c r="B11" s="13" t="s">
        <v>22</v>
      </c>
      <c r="C11" s="14">
        <v>5072</v>
      </c>
      <c r="D11" s="14">
        <v>17352</v>
      </c>
      <c r="E11" s="15">
        <v>-0.707699400645459</v>
      </c>
    </row>
    <row r="12" spans="1:5" x14ac:dyDescent="0.25">
      <c r="A12" s="177" t="s">
        <v>23</v>
      </c>
      <c r="B12" s="13" t="s">
        <v>24</v>
      </c>
      <c r="C12" s="14">
        <v>10744</v>
      </c>
      <c r="D12" s="14">
        <v>9902</v>
      </c>
      <c r="E12" s="15">
        <v>8.5033326600686701E-2</v>
      </c>
    </row>
    <row r="13" spans="1:5" x14ac:dyDescent="0.25">
      <c r="A13" s="178"/>
      <c r="B13" s="13" t="s">
        <v>25</v>
      </c>
      <c r="C13" s="14">
        <v>1003</v>
      </c>
      <c r="D13" s="14">
        <v>998</v>
      </c>
      <c r="E13" s="15">
        <v>5.0100200400801601E-3</v>
      </c>
    </row>
    <row r="14" spans="1:5" x14ac:dyDescent="0.25">
      <c r="A14" s="179"/>
      <c r="B14" s="13" t="s">
        <v>26</v>
      </c>
      <c r="C14" s="14">
        <v>7124</v>
      </c>
      <c r="D14" s="14">
        <v>6346</v>
      </c>
      <c r="E14" s="15">
        <v>0.122596911440277</v>
      </c>
    </row>
    <row r="15" spans="1:5" x14ac:dyDescent="0.25">
      <c r="A15" s="177" t="s">
        <v>27</v>
      </c>
      <c r="B15" s="13" t="s">
        <v>28</v>
      </c>
      <c r="C15" s="14">
        <v>1704</v>
      </c>
      <c r="D15" s="14">
        <v>1589</v>
      </c>
      <c r="E15" s="15">
        <v>7.23725613593455E-2</v>
      </c>
    </row>
    <row r="16" spans="1:5" x14ac:dyDescent="0.25">
      <c r="A16" s="178"/>
      <c r="B16" s="13" t="s">
        <v>29</v>
      </c>
      <c r="C16" s="14">
        <v>3289</v>
      </c>
      <c r="D16" s="14">
        <v>2536</v>
      </c>
      <c r="E16" s="15">
        <v>0.29692429022082001</v>
      </c>
    </row>
    <row r="17" spans="1:5" x14ac:dyDescent="0.25">
      <c r="A17" s="178"/>
      <c r="B17" s="13" t="s">
        <v>30</v>
      </c>
      <c r="C17" s="14">
        <v>61</v>
      </c>
      <c r="D17" s="14">
        <v>41</v>
      </c>
      <c r="E17" s="15">
        <v>0.48780487804877998</v>
      </c>
    </row>
    <row r="18" spans="1:5" x14ac:dyDescent="0.25">
      <c r="A18" s="178"/>
      <c r="B18" s="13" t="s">
        <v>31</v>
      </c>
      <c r="C18" s="14">
        <v>6</v>
      </c>
      <c r="D18" s="14">
        <v>3</v>
      </c>
      <c r="E18" s="15">
        <v>1</v>
      </c>
    </row>
    <row r="19" spans="1:5" x14ac:dyDescent="0.25">
      <c r="A19" s="179"/>
      <c r="B19" s="13" t="s">
        <v>32</v>
      </c>
      <c r="C19" s="14">
        <v>938</v>
      </c>
      <c r="D19" s="14">
        <v>819</v>
      </c>
      <c r="E19" s="15">
        <v>0.145299145299145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194</v>
      </c>
      <c r="D23" s="14">
        <v>195</v>
      </c>
      <c r="E23" s="15">
        <v>-5.1282051282051299E-3</v>
      </c>
    </row>
    <row r="24" spans="1:5" x14ac:dyDescent="0.25">
      <c r="A24" s="12" t="s">
        <v>35</v>
      </c>
      <c r="B24" s="17"/>
      <c r="C24" s="14">
        <v>0</v>
      </c>
      <c r="D24" s="14">
        <v>226</v>
      </c>
      <c r="E24" s="15">
        <v>-1</v>
      </c>
    </row>
    <row r="25" spans="1:5" x14ac:dyDescent="0.25">
      <c r="A25" s="12" t="s">
        <v>36</v>
      </c>
      <c r="B25" s="17"/>
      <c r="C25" s="14">
        <v>0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0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2485</v>
      </c>
      <c r="D31" s="14">
        <v>1949</v>
      </c>
      <c r="E31" s="15">
        <v>0.27501282709081598</v>
      </c>
    </row>
    <row r="32" spans="1:5" x14ac:dyDescent="0.25">
      <c r="A32" s="177" t="s">
        <v>41</v>
      </c>
      <c r="B32" s="13" t="s">
        <v>42</v>
      </c>
      <c r="C32" s="14">
        <v>509</v>
      </c>
      <c r="D32" s="14">
        <v>408</v>
      </c>
      <c r="E32" s="15">
        <v>0.24754901960784301</v>
      </c>
    </row>
    <row r="33" spans="1:5" x14ac:dyDescent="0.25">
      <c r="A33" s="178"/>
      <c r="B33" s="13" t="s">
        <v>43</v>
      </c>
      <c r="C33" s="14">
        <v>444</v>
      </c>
      <c r="D33" s="14">
        <v>310</v>
      </c>
      <c r="E33" s="15">
        <v>0.43225806451612903</v>
      </c>
    </row>
    <row r="34" spans="1:5" x14ac:dyDescent="0.25">
      <c r="A34" s="178"/>
      <c r="B34" s="13" t="s">
        <v>44</v>
      </c>
      <c r="C34" s="14">
        <v>112</v>
      </c>
      <c r="D34" s="14">
        <v>106</v>
      </c>
      <c r="E34" s="15">
        <v>5.6603773584905703E-2</v>
      </c>
    </row>
    <row r="35" spans="1:5" x14ac:dyDescent="0.25">
      <c r="A35" s="178"/>
      <c r="B35" s="13" t="s">
        <v>45</v>
      </c>
      <c r="C35" s="14">
        <v>44</v>
      </c>
      <c r="D35" s="14">
        <v>41</v>
      </c>
      <c r="E35" s="15">
        <v>7.3170731707317097E-2</v>
      </c>
    </row>
    <row r="36" spans="1:5" x14ac:dyDescent="0.25">
      <c r="A36" s="179"/>
      <c r="B36" s="13" t="s">
        <v>46</v>
      </c>
      <c r="C36" s="14">
        <v>1376</v>
      </c>
      <c r="D36" s="14">
        <v>1084</v>
      </c>
      <c r="E36" s="15">
        <v>0.26937269372693701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10484</v>
      </c>
      <c r="D40" s="14">
        <v>9874</v>
      </c>
      <c r="E40" s="15">
        <v>6.1778407940044598E-2</v>
      </c>
    </row>
    <row r="41" spans="1:5" x14ac:dyDescent="0.25">
      <c r="A41" s="12" t="s">
        <v>49</v>
      </c>
      <c r="B41" s="17"/>
      <c r="C41" s="14">
        <v>4538</v>
      </c>
      <c r="D41" s="14">
        <v>1906</v>
      </c>
      <c r="E41" s="15">
        <v>1.38090241343127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7" t="s">
        <v>51</v>
      </c>
      <c r="B45" s="13" t="s">
        <v>18</v>
      </c>
      <c r="C45" s="14">
        <v>1128</v>
      </c>
      <c r="D45" s="14">
        <v>737</v>
      </c>
      <c r="E45" s="15">
        <v>0.53052917232021701</v>
      </c>
    </row>
    <row r="46" spans="1:5" x14ac:dyDescent="0.25">
      <c r="A46" s="178"/>
      <c r="B46" s="13" t="s">
        <v>52</v>
      </c>
      <c r="C46" s="14">
        <v>819</v>
      </c>
      <c r="D46" s="14">
        <v>535</v>
      </c>
      <c r="E46" s="15">
        <v>0.53084112149532703</v>
      </c>
    </row>
    <row r="47" spans="1:5" x14ac:dyDescent="0.25">
      <c r="A47" s="178"/>
      <c r="B47" s="13" t="s">
        <v>53</v>
      </c>
      <c r="C47" s="14">
        <v>3812</v>
      </c>
      <c r="D47" s="14">
        <v>2510</v>
      </c>
      <c r="E47" s="15">
        <v>0.51872509960159396</v>
      </c>
    </row>
    <row r="48" spans="1:5" x14ac:dyDescent="0.25">
      <c r="A48" s="179"/>
      <c r="B48" s="13" t="s">
        <v>22</v>
      </c>
      <c r="C48" s="14">
        <v>1128</v>
      </c>
      <c r="D48" s="14">
        <v>896</v>
      </c>
      <c r="E48" s="15">
        <v>0.25892857142857101</v>
      </c>
    </row>
    <row r="49" spans="1:5" x14ac:dyDescent="0.25">
      <c r="A49" s="177" t="s">
        <v>54</v>
      </c>
      <c r="B49" s="13" t="s">
        <v>55</v>
      </c>
      <c r="C49" s="14">
        <v>2966</v>
      </c>
      <c r="D49" s="14">
        <v>2412</v>
      </c>
      <c r="E49" s="15">
        <v>0.22968490878938599</v>
      </c>
    </row>
    <row r="50" spans="1:5" x14ac:dyDescent="0.25">
      <c r="A50" s="178"/>
      <c r="B50" s="13" t="s">
        <v>56</v>
      </c>
      <c r="C50" s="14">
        <v>75</v>
      </c>
      <c r="D50" s="14">
        <v>61</v>
      </c>
      <c r="E50" s="15">
        <v>0.22950819672131101</v>
      </c>
    </row>
    <row r="51" spans="1:5" x14ac:dyDescent="0.25">
      <c r="A51" s="178"/>
      <c r="B51" s="13" t="s">
        <v>57</v>
      </c>
      <c r="C51" s="14">
        <v>471</v>
      </c>
      <c r="D51" s="14">
        <v>314</v>
      </c>
      <c r="E51" s="15">
        <v>0.5</v>
      </c>
    </row>
    <row r="52" spans="1:5" x14ac:dyDescent="0.25">
      <c r="A52" s="179"/>
      <c r="B52" s="13" t="s">
        <v>58</v>
      </c>
      <c r="C52" s="14">
        <v>146</v>
      </c>
      <c r="D52" s="14">
        <v>99</v>
      </c>
      <c r="E52" s="15">
        <v>0.47474747474747497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7" t="s">
        <v>60</v>
      </c>
      <c r="B56" s="13" t="s">
        <v>53</v>
      </c>
      <c r="C56" s="14">
        <v>31</v>
      </c>
      <c r="D56" s="14">
        <v>22</v>
      </c>
      <c r="E56" s="15">
        <v>0.40909090909090901</v>
      </c>
    </row>
    <row r="57" spans="1:5" x14ac:dyDescent="0.25">
      <c r="A57" s="178"/>
      <c r="B57" s="13" t="s">
        <v>52</v>
      </c>
      <c r="C57" s="14">
        <v>21</v>
      </c>
      <c r="D57" s="14">
        <v>0</v>
      </c>
      <c r="E57" s="15">
        <v>0</v>
      </c>
    </row>
    <row r="58" spans="1:5" x14ac:dyDescent="0.25">
      <c r="A58" s="178"/>
      <c r="B58" s="13" t="s">
        <v>18</v>
      </c>
      <c r="C58" s="14">
        <v>3</v>
      </c>
      <c r="D58" s="14">
        <v>16</v>
      </c>
      <c r="E58" s="15">
        <v>-0.8125</v>
      </c>
    </row>
    <row r="59" spans="1:5" x14ac:dyDescent="0.25">
      <c r="A59" s="178"/>
      <c r="B59" s="13" t="s">
        <v>22</v>
      </c>
      <c r="C59" s="14">
        <v>3</v>
      </c>
      <c r="D59" s="14">
        <v>26</v>
      </c>
      <c r="E59" s="15">
        <v>-0.88461538461538503</v>
      </c>
    </row>
    <row r="60" spans="1:5" x14ac:dyDescent="0.25">
      <c r="A60" s="178"/>
      <c r="B60" s="13" t="s">
        <v>61</v>
      </c>
      <c r="C60" s="14">
        <v>22</v>
      </c>
      <c r="D60" s="14">
        <v>19</v>
      </c>
      <c r="E60" s="15">
        <v>0.157894736842105</v>
      </c>
    </row>
    <row r="61" spans="1:5" x14ac:dyDescent="0.25">
      <c r="A61" s="179"/>
      <c r="B61" s="13" t="s">
        <v>62</v>
      </c>
      <c r="C61" s="14">
        <v>3</v>
      </c>
      <c r="D61" s="14">
        <v>3</v>
      </c>
      <c r="E61" s="15">
        <v>0</v>
      </c>
    </row>
    <row r="62" spans="1:5" x14ac:dyDescent="0.25">
      <c r="A62" s="177" t="s">
        <v>63</v>
      </c>
      <c r="B62" s="13" t="s">
        <v>64</v>
      </c>
      <c r="C62" s="14">
        <v>38</v>
      </c>
      <c r="D62" s="14">
        <v>29</v>
      </c>
      <c r="E62" s="15">
        <v>0.31034482758620702</v>
      </c>
    </row>
    <row r="63" spans="1:5" x14ac:dyDescent="0.25">
      <c r="A63" s="178"/>
      <c r="B63" s="13" t="s">
        <v>57</v>
      </c>
      <c r="C63" s="14">
        <v>23</v>
      </c>
      <c r="D63" s="14">
        <v>18</v>
      </c>
      <c r="E63" s="15">
        <v>0.27777777777777801</v>
      </c>
    </row>
    <row r="64" spans="1:5" x14ac:dyDescent="0.25">
      <c r="A64" s="179"/>
      <c r="B64" s="13" t="s">
        <v>65</v>
      </c>
      <c r="C64" s="14">
        <v>0</v>
      </c>
      <c r="D64" s="18"/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11</v>
      </c>
      <c r="D68" s="14">
        <v>4</v>
      </c>
      <c r="E68" s="15">
        <v>1.75</v>
      </c>
    </row>
    <row r="69" spans="1:5" x14ac:dyDescent="0.25">
      <c r="A69" s="12" t="s">
        <v>35</v>
      </c>
      <c r="B69" s="17"/>
      <c r="C69" s="14">
        <v>0</v>
      </c>
      <c r="D69" s="14">
        <v>1</v>
      </c>
      <c r="E69" s="15">
        <v>-1</v>
      </c>
    </row>
    <row r="70" spans="1:5" x14ac:dyDescent="0.25">
      <c r="A70" s="12" t="s">
        <v>36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0"/>
      <c r="B76" s="13" t="s">
        <v>48</v>
      </c>
      <c r="C76" s="14">
        <v>11</v>
      </c>
      <c r="D76" s="14">
        <v>2</v>
      </c>
      <c r="E76" s="15">
        <v>4.5</v>
      </c>
    </row>
    <row r="77" spans="1:5" x14ac:dyDescent="0.25">
      <c r="A77" s="181"/>
      <c r="B77" s="13" t="s">
        <v>57</v>
      </c>
      <c r="C77" s="14">
        <v>0</v>
      </c>
      <c r="D77" s="18"/>
      <c r="E77" s="15">
        <v>0</v>
      </c>
    </row>
    <row r="78" spans="1:5" x14ac:dyDescent="0.25">
      <c r="A78" s="181"/>
      <c r="B78" s="13" t="s">
        <v>64</v>
      </c>
      <c r="C78" s="14">
        <v>4</v>
      </c>
      <c r="D78" s="14">
        <v>4</v>
      </c>
      <c r="E78" s="15">
        <v>0</v>
      </c>
    </row>
    <row r="79" spans="1:5" x14ac:dyDescent="0.25">
      <c r="A79" s="181"/>
      <c r="B79" s="13" t="s">
        <v>68</v>
      </c>
      <c r="C79" s="14">
        <v>3</v>
      </c>
      <c r="D79" s="14">
        <v>2</v>
      </c>
      <c r="E79" s="15">
        <v>0.5</v>
      </c>
    </row>
    <row r="80" spans="1:5" x14ac:dyDescent="0.25">
      <c r="A80" s="182"/>
      <c r="B80" s="13" t="s">
        <v>69</v>
      </c>
      <c r="C80" s="14">
        <v>3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7" t="s">
        <v>71</v>
      </c>
      <c r="B84" s="13" t="s">
        <v>72</v>
      </c>
      <c r="C84" s="14">
        <v>3530</v>
      </c>
      <c r="D84" s="14">
        <v>1906</v>
      </c>
      <c r="E84" s="15">
        <v>0.852046169989507</v>
      </c>
    </row>
    <row r="85" spans="1:5" x14ac:dyDescent="0.25">
      <c r="A85" s="179"/>
      <c r="B85" s="13" t="s">
        <v>73</v>
      </c>
      <c r="C85" s="14">
        <v>656</v>
      </c>
      <c r="D85" s="14">
        <v>531</v>
      </c>
      <c r="E85" s="15">
        <v>0.23540489642184501</v>
      </c>
    </row>
    <row r="86" spans="1:5" x14ac:dyDescent="0.25">
      <c r="A86" s="177" t="s">
        <v>74</v>
      </c>
      <c r="B86" s="13" t="s">
        <v>72</v>
      </c>
      <c r="C86" s="14">
        <v>3087</v>
      </c>
      <c r="D86" s="14">
        <v>2459</v>
      </c>
      <c r="E86" s="15">
        <v>0.255388369255795</v>
      </c>
    </row>
    <row r="87" spans="1:5" x14ac:dyDescent="0.25">
      <c r="A87" s="179"/>
      <c r="B87" s="13" t="s">
        <v>73</v>
      </c>
      <c r="C87" s="14">
        <v>201</v>
      </c>
      <c r="D87" s="14">
        <v>256</v>
      </c>
      <c r="E87" s="15">
        <v>-0.21484375</v>
      </c>
    </row>
    <row r="88" spans="1:5" x14ac:dyDescent="0.25">
      <c r="A88" s="177" t="s">
        <v>75</v>
      </c>
      <c r="B88" s="13" t="s">
        <v>72</v>
      </c>
      <c r="C88" s="14">
        <v>212</v>
      </c>
      <c r="D88" s="14">
        <v>136</v>
      </c>
      <c r="E88" s="15">
        <v>0.55882352941176505</v>
      </c>
    </row>
    <row r="89" spans="1:5" x14ac:dyDescent="0.25">
      <c r="A89" s="179"/>
      <c r="B89" s="13" t="s">
        <v>73</v>
      </c>
      <c r="C89" s="14">
        <v>7</v>
      </c>
      <c r="D89" s="14">
        <v>28</v>
      </c>
      <c r="E89" s="15">
        <v>-0.75</v>
      </c>
    </row>
    <row r="90" spans="1:5" x14ac:dyDescent="0.25">
      <c r="A90" s="177" t="s">
        <v>76</v>
      </c>
      <c r="B90" s="13" t="s">
        <v>72</v>
      </c>
      <c r="C90" s="14">
        <v>0</v>
      </c>
      <c r="D90" s="18"/>
      <c r="E90" s="15">
        <v>0</v>
      </c>
    </row>
    <row r="91" spans="1:5" x14ac:dyDescent="0.25">
      <c r="A91" s="179"/>
      <c r="B91" s="13" t="s">
        <v>73</v>
      </c>
      <c r="C91" s="14">
        <v>0</v>
      </c>
      <c r="D91" s="18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856</v>
      </c>
      <c r="D95" s="14">
        <v>667</v>
      </c>
      <c r="E95" s="15">
        <v>0.28335832083958001</v>
      </c>
    </row>
    <row r="96" spans="1:5" x14ac:dyDescent="0.25">
      <c r="A96" s="12" t="s">
        <v>78</v>
      </c>
      <c r="B96" s="17"/>
      <c r="C96" s="14">
        <v>2</v>
      </c>
      <c r="D96" s="18"/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3126</v>
      </c>
      <c r="D100" s="14">
        <v>1206</v>
      </c>
      <c r="E100" s="15">
        <v>1.5920398009950201</v>
      </c>
    </row>
    <row r="101" spans="1:5" x14ac:dyDescent="0.25">
      <c r="A101" s="12" t="s">
        <v>81</v>
      </c>
      <c r="B101" s="17"/>
      <c r="C101" s="14">
        <v>1412</v>
      </c>
      <c r="D101" s="14">
        <v>699</v>
      </c>
      <c r="E101" s="15">
        <v>1.02002861230329</v>
      </c>
    </row>
    <row r="102" spans="1:5" x14ac:dyDescent="0.25">
      <c r="A102" s="12" t="s">
        <v>78</v>
      </c>
      <c r="B102" s="17"/>
      <c r="C102" s="14">
        <v>0</v>
      </c>
      <c r="D102" s="14">
        <v>1</v>
      </c>
      <c r="E102" s="15">
        <v>-1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7" t="s">
        <v>80</v>
      </c>
      <c r="B106" s="13" t="s">
        <v>83</v>
      </c>
      <c r="C106" s="14">
        <v>1356</v>
      </c>
      <c r="D106" s="14">
        <v>794</v>
      </c>
      <c r="E106" s="15">
        <v>0.70780856423173799</v>
      </c>
    </row>
    <row r="107" spans="1:5" x14ac:dyDescent="0.25">
      <c r="A107" s="178"/>
      <c r="B107" s="13" t="s">
        <v>84</v>
      </c>
      <c r="C107" s="14">
        <v>1553</v>
      </c>
      <c r="D107" s="14">
        <v>1029</v>
      </c>
      <c r="E107" s="15">
        <v>0.50923226433430502</v>
      </c>
    </row>
    <row r="108" spans="1:5" x14ac:dyDescent="0.25">
      <c r="A108" s="179"/>
      <c r="B108" s="13" t="s">
        <v>85</v>
      </c>
      <c r="C108" s="14">
        <v>118</v>
      </c>
      <c r="D108" s="14">
        <v>33</v>
      </c>
      <c r="E108" s="15">
        <v>2.5757575757575801</v>
      </c>
    </row>
    <row r="109" spans="1:5" x14ac:dyDescent="0.25">
      <c r="A109" s="177" t="s">
        <v>81</v>
      </c>
      <c r="B109" s="13" t="s">
        <v>86</v>
      </c>
      <c r="C109" s="14">
        <v>365</v>
      </c>
      <c r="D109" s="14">
        <v>398</v>
      </c>
      <c r="E109" s="15">
        <v>-8.2914572864321606E-2</v>
      </c>
    </row>
    <row r="110" spans="1:5" x14ac:dyDescent="0.25">
      <c r="A110" s="179"/>
      <c r="B110" s="13" t="s">
        <v>85</v>
      </c>
      <c r="C110" s="14">
        <v>358</v>
      </c>
      <c r="D110" s="14">
        <v>110</v>
      </c>
      <c r="E110" s="15">
        <v>2.25454545454545</v>
      </c>
    </row>
    <row r="111" spans="1:5" x14ac:dyDescent="0.25">
      <c r="A111" s="12" t="s">
        <v>78</v>
      </c>
      <c r="B111" s="17"/>
      <c r="C111" s="14">
        <v>794</v>
      </c>
      <c r="D111" s="14">
        <v>2</v>
      </c>
      <c r="E111" s="15">
        <v>396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7" t="s">
        <v>80</v>
      </c>
      <c r="B115" s="13" t="s">
        <v>83</v>
      </c>
      <c r="C115" s="14">
        <v>55</v>
      </c>
      <c r="D115" s="14">
        <v>58</v>
      </c>
      <c r="E115" s="15">
        <v>-5.1724137931034503E-2</v>
      </c>
    </row>
    <row r="116" spans="1:5" x14ac:dyDescent="0.25">
      <c r="A116" s="178"/>
      <c r="B116" s="13" t="s">
        <v>84</v>
      </c>
      <c r="C116" s="14">
        <v>94</v>
      </c>
      <c r="D116" s="14">
        <v>80</v>
      </c>
      <c r="E116" s="15">
        <v>0.17499999999999999</v>
      </c>
    </row>
    <row r="117" spans="1:5" x14ac:dyDescent="0.25">
      <c r="A117" s="179"/>
      <c r="B117" s="13" t="s">
        <v>85</v>
      </c>
      <c r="C117" s="14">
        <v>16</v>
      </c>
      <c r="D117" s="14">
        <v>23</v>
      </c>
      <c r="E117" s="15">
        <v>-0.30434782608695599</v>
      </c>
    </row>
    <row r="118" spans="1:5" x14ac:dyDescent="0.25">
      <c r="A118" s="177" t="s">
        <v>81</v>
      </c>
      <c r="B118" s="13" t="s">
        <v>86</v>
      </c>
      <c r="C118" s="14">
        <v>12</v>
      </c>
      <c r="D118" s="14">
        <v>4</v>
      </c>
      <c r="E118" s="15">
        <v>2</v>
      </c>
    </row>
    <row r="119" spans="1:5" x14ac:dyDescent="0.25">
      <c r="A119" s="179"/>
      <c r="B119" s="13" t="s">
        <v>85</v>
      </c>
      <c r="C119" s="14">
        <v>37</v>
      </c>
      <c r="D119" s="14">
        <v>29</v>
      </c>
      <c r="E119" s="15">
        <v>0.27586206896551702</v>
      </c>
    </row>
    <row r="120" spans="1:5" x14ac:dyDescent="0.25">
      <c r="A120" s="12" t="s">
        <v>78</v>
      </c>
      <c r="B120" s="17"/>
      <c r="C120" s="14">
        <v>4</v>
      </c>
      <c r="D120" s="14">
        <v>1</v>
      </c>
      <c r="E120" s="15">
        <v>3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7" t="s">
        <v>89</v>
      </c>
      <c r="B124" s="13" t="s">
        <v>90</v>
      </c>
      <c r="C124" s="14">
        <v>0</v>
      </c>
      <c r="D124" s="18"/>
      <c r="E124" s="15">
        <v>0</v>
      </c>
    </row>
    <row r="125" spans="1:5" x14ac:dyDescent="0.25">
      <c r="A125" s="179"/>
      <c r="B125" s="13" t="s">
        <v>91</v>
      </c>
      <c r="C125" s="14">
        <v>0</v>
      </c>
      <c r="D125" s="18"/>
      <c r="E125" s="15">
        <v>0</v>
      </c>
    </row>
    <row r="126" spans="1:5" x14ac:dyDescent="0.25">
      <c r="A126" s="177" t="s">
        <v>92</v>
      </c>
      <c r="B126" s="13" t="s">
        <v>90</v>
      </c>
      <c r="C126" s="14">
        <v>348</v>
      </c>
      <c r="D126" s="14">
        <v>286</v>
      </c>
      <c r="E126" s="15">
        <v>0.21678321678321699</v>
      </c>
    </row>
    <row r="127" spans="1:5" x14ac:dyDescent="0.25">
      <c r="A127" s="179"/>
      <c r="B127" s="13" t="s">
        <v>91</v>
      </c>
      <c r="C127" s="14">
        <v>1434</v>
      </c>
      <c r="D127" s="14">
        <v>869</v>
      </c>
      <c r="E127" s="15">
        <v>0.65017261219792899</v>
      </c>
    </row>
    <row r="128" spans="1:5" x14ac:dyDescent="0.25">
      <c r="A128" s="177" t="s">
        <v>93</v>
      </c>
      <c r="B128" s="13" t="s">
        <v>90</v>
      </c>
      <c r="C128" s="14">
        <v>4282</v>
      </c>
      <c r="D128" s="14">
        <v>3432</v>
      </c>
      <c r="E128" s="15">
        <v>0.247668997668998</v>
      </c>
    </row>
    <row r="129" spans="1:5" x14ac:dyDescent="0.25">
      <c r="A129" s="179"/>
      <c r="B129" s="13" t="s">
        <v>91</v>
      </c>
      <c r="C129" s="14">
        <v>12978</v>
      </c>
      <c r="D129" s="14">
        <v>11160</v>
      </c>
      <c r="E129" s="15">
        <v>0.162903225806452</v>
      </c>
    </row>
    <row r="130" spans="1:5" x14ac:dyDescent="0.25">
      <c r="A130" s="177" t="s">
        <v>94</v>
      </c>
      <c r="B130" s="13" t="s">
        <v>90</v>
      </c>
      <c r="C130" s="18"/>
      <c r="D130" s="18"/>
      <c r="E130" s="15">
        <v>0</v>
      </c>
    </row>
    <row r="131" spans="1:5" x14ac:dyDescent="0.25">
      <c r="A131" s="179"/>
      <c r="B131" s="13" t="s">
        <v>91</v>
      </c>
      <c r="C131" s="18"/>
      <c r="D131" s="18"/>
      <c r="E131" s="15">
        <v>0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7" t="s">
        <v>96</v>
      </c>
      <c r="B135" s="13" t="s">
        <v>97</v>
      </c>
      <c r="C135" s="14">
        <v>209</v>
      </c>
      <c r="D135" s="14">
        <v>151</v>
      </c>
      <c r="E135" s="15">
        <v>0.38410596026490101</v>
      </c>
    </row>
    <row r="136" spans="1:5" x14ac:dyDescent="0.25">
      <c r="A136" s="179"/>
      <c r="B136" s="13" t="s">
        <v>98</v>
      </c>
      <c r="C136" s="14">
        <v>36</v>
      </c>
      <c r="D136" s="14">
        <v>15</v>
      </c>
      <c r="E136" s="15">
        <v>1.4</v>
      </c>
    </row>
    <row r="137" spans="1:5" x14ac:dyDescent="0.25">
      <c r="A137" s="177" t="s">
        <v>99</v>
      </c>
      <c r="B137" s="13" t="s">
        <v>97</v>
      </c>
      <c r="C137" s="18"/>
      <c r="D137" s="18"/>
      <c r="E137" s="15">
        <v>0</v>
      </c>
    </row>
    <row r="138" spans="1:5" x14ac:dyDescent="0.25">
      <c r="A138" s="179"/>
      <c r="B138" s="13" t="s">
        <v>98</v>
      </c>
      <c r="C138" s="18"/>
      <c r="D138" s="18"/>
      <c r="E138" s="15">
        <v>0</v>
      </c>
    </row>
    <row r="139" spans="1:5" x14ac:dyDescent="0.25">
      <c r="A139" s="177" t="s">
        <v>100</v>
      </c>
      <c r="B139" s="13" t="s">
        <v>97</v>
      </c>
      <c r="C139" s="14">
        <v>0</v>
      </c>
      <c r="D139" s="18"/>
      <c r="E139" s="15">
        <v>0</v>
      </c>
    </row>
    <row r="140" spans="1:5" x14ac:dyDescent="0.25">
      <c r="A140" s="179"/>
      <c r="B140" s="13" t="s">
        <v>101</v>
      </c>
      <c r="C140" s="18"/>
      <c r="D140" s="18"/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77</v>
      </c>
      <c r="D144" s="14">
        <v>105</v>
      </c>
      <c r="E144" s="15">
        <v>-0.266666666666667</v>
      </c>
    </row>
    <row r="145" spans="1:5" x14ac:dyDescent="0.25">
      <c r="A145" s="177" t="s">
        <v>104</v>
      </c>
      <c r="B145" s="13" t="s">
        <v>105</v>
      </c>
      <c r="C145" s="14">
        <v>8</v>
      </c>
      <c r="D145" s="14">
        <v>8</v>
      </c>
      <c r="E145" s="15">
        <v>0</v>
      </c>
    </row>
    <row r="146" spans="1:5" x14ac:dyDescent="0.25">
      <c r="A146" s="178"/>
      <c r="B146" s="13" t="s">
        <v>106</v>
      </c>
      <c r="C146" s="14">
        <v>33</v>
      </c>
      <c r="D146" s="14">
        <v>38</v>
      </c>
      <c r="E146" s="15">
        <v>-0.13157894736842099</v>
      </c>
    </row>
    <row r="147" spans="1:5" x14ac:dyDescent="0.25">
      <c r="A147" s="178"/>
      <c r="B147" s="13" t="s">
        <v>107</v>
      </c>
      <c r="C147" s="14">
        <v>4</v>
      </c>
      <c r="D147" s="14">
        <v>10</v>
      </c>
      <c r="E147" s="15">
        <v>-0.6</v>
      </c>
    </row>
    <row r="148" spans="1:5" x14ac:dyDescent="0.25">
      <c r="A148" s="178"/>
      <c r="B148" s="13" t="s">
        <v>108</v>
      </c>
      <c r="C148" s="14">
        <v>4</v>
      </c>
      <c r="D148" s="14">
        <v>3</v>
      </c>
      <c r="E148" s="15">
        <v>0.33333333333333298</v>
      </c>
    </row>
    <row r="149" spans="1:5" x14ac:dyDescent="0.25">
      <c r="A149" s="178"/>
      <c r="B149" s="13" t="s">
        <v>109</v>
      </c>
      <c r="C149" s="14">
        <v>28</v>
      </c>
      <c r="D149" s="14">
        <v>46</v>
      </c>
      <c r="E149" s="15">
        <v>-0.39130434782608697</v>
      </c>
    </row>
    <row r="150" spans="1:5" x14ac:dyDescent="0.25">
      <c r="A150" s="179"/>
      <c r="B150" s="13" t="s">
        <v>110</v>
      </c>
      <c r="C150" s="14">
        <v>0</v>
      </c>
      <c r="D150" s="14">
        <v>0</v>
      </c>
      <c r="E150" s="15">
        <v>0</v>
      </c>
    </row>
    <row r="151" spans="1:5" x14ac:dyDescent="0.25">
      <c r="A151" s="177" t="s">
        <v>111</v>
      </c>
      <c r="B151" s="13" t="s">
        <v>112</v>
      </c>
      <c r="C151" s="14">
        <v>47</v>
      </c>
      <c r="D151" s="14">
        <v>60</v>
      </c>
      <c r="E151" s="15">
        <v>-0.21666666666666701</v>
      </c>
    </row>
    <row r="152" spans="1:5" x14ac:dyDescent="0.25">
      <c r="A152" s="179"/>
      <c r="B152" s="13" t="s">
        <v>113</v>
      </c>
      <c r="C152" s="14">
        <v>27</v>
      </c>
      <c r="D152" s="14">
        <v>51</v>
      </c>
      <c r="E152" s="15">
        <v>-0.47058823529411797</v>
      </c>
    </row>
    <row r="153" spans="1:5" x14ac:dyDescent="0.25">
      <c r="A153" s="177" t="s">
        <v>114</v>
      </c>
      <c r="B153" s="13" t="s">
        <v>18</v>
      </c>
      <c r="C153" s="14">
        <v>9</v>
      </c>
      <c r="D153" s="14">
        <v>15</v>
      </c>
      <c r="E153" s="15">
        <v>-0.4</v>
      </c>
    </row>
    <row r="154" spans="1:5" x14ac:dyDescent="0.25">
      <c r="A154" s="179"/>
      <c r="B154" s="13" t="s">
        <v>22</v>
      </c>
      <c r="C154" s="14">
        <v>12</v>
      </c>
      <c r="D154" s="14">
        <v>9</v>
      </c>
      <c r="E154" s="15">
        <v>0.33333333333333298</v>
      </c>
    </row>
    <row r="155" spans="1:5" x14ac:dyDescent="0.25">
      <c r="A155" s="12" t="s">
        <v>115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7" t="s">
        <v>117</v>
      </c>
      <c r="B159" s="13" t="s">
        <v>118</v>
      </c>
      <c r="C159" s="14">
        <v>1926</v>
      </c>
      <c r="D159" s="14">
        <v>2031</v>
      </c>
      <c r="E159" s="15">
        <v>-5.1698670605612999E-2</v>
      </c>
    </row>
    <row r="160" spans="1:5" x14ac:dyDescent="0.25">
      <c r="A160" s="178"/>
      <c r="B160" s="13" t="s">
        <v>119</v>
      </c>
      <c r="C160" s="14">
        <v>322</v>
      </c>
      <c r="D160" s="14">
        <v>333</v>
      </c>
      <c r="E160" s="15">
        <v>-3.3033033033033003E-2</v>
      </c>
    </row>
    <row r="161" spans="1:5" x14ac:dyDescent="0.25">
      <c r="A161" s="178"/>
      <c r="B161" s="13" t="s">
        <v>120</v>
      </c>
      <c r="C161" s="14">
        <v>772</v>
      </c>
      <c r="D161" s="14">
        <v>793</v>
      </c>
      <c r="E161" s="15">
        <v>-2.6481715006305199E-2</v>
      </c>
    </row>
    <row r="162" spans="1:5" x14ac:dyDescent="0.25">
      <c r="A162" s="178"/>
      <c r="B162" s="13" t="s">
        <v>121</v>
      </c>
      <c r="C162" s="14">
        <v>160</v>
      </c>
      <c r="D162" s="14">
        <v>179</v>
      </c>
      <c r="E162" s="15">
        <v>-0.106145251396648</v>
      </c>
    </row>
    <row r="163" spans="1:5" x14ac:dyDescent="0.25">
      <c r="A163" s="178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8"/>
      <c r="B164" s="13" t="s">
        <v>123</v>
      </c>
      <c r="C164" s="14">
        <v>12</v>
      </c>
      <c r="D164" s="14">
        <v>14</v>
      </c>
      <c r="E164" s="15">
        <v>-0.14285714285714299</v>
      </c>
    </row>
    <row r="165" spans="1:5" x14ac:dyDescent="0.25">
      <c r="A165" s="178"/>
      <c r="B165" s="13" t="s">
        <v>124</v>
      </c>
      <c r="C165" s="14">
        <v>758</v>
      </c>
      <c r="D165" s="14">
        <v>705</v>
      </c>
      <c r="E165" s="15">
        <v>7.5177304964539005E-2</v>
      </c>
    </row>
    <row r="166" spans="1:5" x14ac:dyDescent="0.25">
      <c r="A166" s="178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8"/>
      <c r="B167" s="13" t="s">
        <v>126</v>
      </c>
      <c r="C167" s="14">
        <v>500</v>
      </c>
      <c r="D167" s="14">
        <v>508</v>
      </c>
      <c r="E167" s="15">
        <v>-1.5748031496062999E-2</v>
      </c>
    </row>
    <row r="168" spans="1:5" x14ac:dyDescent="0.25">
      <c r="A168" s="178"/>
      <c r="B168" s="13" t="s">
        <v>127</v>
      </c>
      <c r="C168" s="14">
        <v>698</v>
      </c>
      <c r="D168" s="14">
        <v>712</v>
      </c>
      <c r="E168" s="15">
        <v>-1.9662921348314599E-2</v>
      </c>
    </row>
    <row r="169" spans="1:5" x14ac:dyDescent="0.25">
      <c r="A169" s="178"/>
      <c r="B169" s="13" t="s">
        <v>128</v>
      </c>
      <c r="C169" s="14">
        <v>72</v>
      </c>
      <c r="D169" s="14">
        <v>64</v>
      </c>
      <c r="E169" s="15">
        <v>0.125</v>
      </c>
    </row>
    <row r="170" spans="1:5" x14ac:dyDescent="0.25">
      <c r="A170" s="178"/>
      <c r="B170" s="13" t="s">
        <v>129</v>
      </c>
      <c r="C170" s="14">
        <v>452</v>
      </c>
      <c r="D170" s="14">
        <v>573</v>
      </c>
      <c r="E170" s="15">
        <v>-0.21116928446771399</v>
      </c>
    </row>
    <row r="171" spans="1:5" x14ac:dyDescent="0.25">
      <c r="A171" s="178"/>
      <c r="B171" s="13" t="s">
        <v>130</v>
      </c>
      <c r="C171" s="14">
        <v>5</v>
      </c>
      <c r="D171" s="14">
        <v>8</v>
      </c>
      <c r="E171" s="15">
        <v>-0.375</v>
      </c>
    </row>
    <row r="172" spans="1:5" x14ac:dyDescent="0.25">
      <c r="A172" s="178"/>
      <c r="B172" s="13" t="s">
        <v>131</v>
      </c>
      <c r="C172" s="14">
        <v>1</v>
      </c>
      <c r="D172" s="14">
        <v>1</v>
      </c>
      <c r="E172" s="15">
        <v>0</v>
      </c>
    </row>
    <row r="173" spans="1:5" x14ac:dyDescent="0.25">
      <c r="A173" s="178"/>
      <c r="B173" s="13" t="s">
        <v>132</v>
      </c>
      <c r="C173" s="14">
        <v>27</v>
      </c>
      <c r="D173" s="14">
        <v>24</v>
      </c>
      <c r="E173" s="15">
        <v>0.125</v>
      </c>
    </row>
    <row r="174" spans="1:5" x14ac:dyDescent="0.25">
      <c r="A174" s="178"/>
      <c r="B174" s="13" t="s">
        <v>133</v>
      </c>
      <c r="C174" s="14">
        <v>6</v>
      </c>
      <c r="D174" s="14">
        <v>4</v>
      </c>
      <c r="E174" s="15">
        <v>0.5</v>
      </c>
    </row>
    <row r="175" spans="1:5" x14ac:dyDescent="0.25">
      <c r="A175" s="178"/>
      <c r="B175" s="13" t="s">
        <v>134</v>
      </c>
      <c r="C175" s="14">
        <v>28</v>
      </c>
      <c r="D175" s="14">
        <v>26</v>
      </c>
      <c r="E175" s="15">
        <v>7.69230769230769E-2</v>
      </c>
    </row>
    <row r="176" spans="1:5" x14ac:dyDescent="0.25">
      <c r="A176" s="178"/>
      <c r="B176" s="13" t="s">
        <v>135</v>
      </c>
      <c r="C176" s="18"/>
      <c r="D176" s="18"/>
      <c r="E176" s="15">
        <v>0</v>
      </c>
    </row>
    <row r="177" spans="1:5" x14ac:dyDescent="0.25">
      <c r="A177" s="178"/>
      <c r="B177" s="13" t="s">
        <v>136</v>
      </c>
      <c r="C177" s="18"/>
      <c r="D177" s="18"/>
      <c r="E177" s="15">
        <v>0</v>
      </c>
    </row>
    <row r="178" spans="1:5" x14ac:dyDescent="0.25">
      <c r="A178" s="178"/>
      <c r="B178" s="13" t="s">
        <v>137</v>
      </c>
      <c r="C178" s="18"/>
      <c r="D178" s="18"/>
      <c r="E178" s="15">
        <v>0</v>
      </c>
    </row>
    <row r="179" spans="1:5" x14ac:dyDescent="0.25">
      <c r="A179" s="178"/>
      <c r="B179" s="13" t="s">
        <v>138</v>
      </c>
      <c r="C179" s="18"/>
      <c r="D179" s="14">
        <v>0</v>
      </c>
      <c r="E179" s="15">
        <v>0</v>
      </c>
    </row>
    <row r="180" spans="1:5" x14ac:dyDescent="0.25">
      <c r="A180" s="178"/>
      <c r="B180" s="13" t="s">
        <v>139</v>
      </c>
      <c r="C180" s="18"/>
      <c r="D180" s="14">
        <v>0</v>
      </c>
      <c r="E180" s="15">
        <v>0</v>
      </c>
    </row>
    <row r="181" spans="1:5" x14ac:dyDescent="0.25">
      <c r="A181" s="178"/>
      <c r="B181" s="13" t="s">
        <v>140</v>
      </c>
      <c r="C181" s="18"/>
      <c r="D181" s="14">
        <v>0</v>
      </c>
      <c r="E181" s="15">
        <v>0</v>
      </c>
    </row>
    <row r="182" spans="1:5" x14ac:dyDescent="0.25">
      <c r="A182" s="178"/>
      <c r="B182" s="13" t="s">
        <v>141</v>
      </c>
      <c r="C182" s="18"/>
      <c r="D182" s="14">
        <v>0</v>
      </c>
      <c r="E182" s="15">
        <v>0</v>
      </c>
    </row>
    <row r="183" spans="1:5" x14ac:dyDescent="0.25">
      <c r="A183" s="178"/>
      <c r="B183" s="13" t="s">
        <v>142</v>
      </c>
      <c r="C183" s="18"/>
      <c r="D183" s="14">
        <v>0</v>
      </c>
      <c r="E183" s="15">
        <v>0</v>
      </c>
    </row>
    <row r="184" spans="1:5" x14ac:dyDescent="0.25">
      <c r="A184" s="178"/>
      <c r="B184" s="13" t="s">
        <v>143</v>
      </c>
      <c r="C184" s="18"/>
      <c r="D184" s="14">
        <v>0</v>
      </c>
      <c r="E184" s="15">
        <v>0</v>
      </c>
    </row>
    <row r="185" spans="1:5" x14ac:dyDescent="0.25">
      <c r="A185" s="178"/>
      <c r="B185" s="13" t="s">
        <v>144</v>
      </c>
      <c r="C185" s="18"/>
      <c r="D185" s="14">
        <v>0</v>
      </c>
      <c r="E185" s="15">
        <v>0</v>
      </c>
    </row>
    <row r="186" spans="1:5" x14ac:dyDescent="0.25">
      <c r="A186" s="178"/>
      <c r="B186" s="13" t="s">
        <v>145</v>
      </c>
      <c r="C186" s="18"/>
      <c r="D186" s="14">
        <v>0</v>
      </c>
      <c r="E186" s="15">
        <v>0</v>
      </c>
    </row>
    <row r="187" spans="1:5" x14ac:dyDescent="0.25">
      <c r="A187" s="178"/>
      <c r="B187" s="13" t="s">
        <v>146</v>
      </c>
      <c r="C187" s="18"/>
      <c r="D187" s="14">
        <v>0</v>
      </c>
      <c r="E187" s="15">
        <v>0</v>
      </c>
    </row>
    <row r="188" spans="1:5" x14ac:dyDescent="0.25">
      <c r="A188" s="178"/>
      <c r="B188" s="13" t="s">
        <v>147</v>
      </c>
      <c r="C188" s="18"/>
      <c r="D188" s="14">
        <v>0</v>
      </c>
      <c r="E188" s="15">
        <v>0</v>
      </c>
    </row>
    <row r="189" spans="1:5" x14ac:dyDescent="0.25">
      <c r="A189" s="178"/>
      <c r="B189" s="13" t="s">
        <v>148</v>
      </c>
      <c r="C189" s="18"/>
      <c r="D189" s="14">
        <v>0</v>
      </c>
      <c r="E189" s="15">
        <v>0</v>
      </c>
    </row>
    <row r="190" spans="1:5" x14ac:dyDescent="0.25">
      <c r="A190" s="178"/>
      <c r="B190" s="13" t="s">
        <v>149</v>
      </c>
      <c r="C190" s="18"/>
      <c r="D190" s="14">
        <v>0</v>
      </c>
      <c r="E190" s="15">
        <v>0</v>
      </c>
    </row>
    <row r="191" spans="1:5" x14ac:dyDescent="0.25">
      <c r="A191" s="178"/>
      <c r="B191" s="13" t="s">
        <v>150</v>
      </c>
      <c r="C191" s="14">
        <v>158</v>
      </c>
      <c r="D191" s="14">
        <v>0</v>
      </c>
      <c r="E191" s="15">
        <v>0</v>
      </c>
    </row>
    <row r="192" spans="1:5" x14ac:dyDescent="0.25">
      <c r="A192" s="178"/>
      <c r="B192" s="13" t="s">
        <v>151</v>
      </c>
      <c r="C192" s="18"/>
      <c r="D192" s="14">
        <v>0</v>
      </c>
      <c r="E192" s="15">
        <v>0</v>
      </c>
    </row>
    <row r="193" spans="1:5" x14ac:dyDescent="0.25">
      <c r="A193" s="178"/>
      <c r="B193" s="13" t="s">
        <v>152</v>
      </c>
      <c r="C193" s="18"/>
      <c r="D193" s="14">
        <v>0</v>
      </c>
      <c r="E193" s="15">
        <v>0</v>
      </c>
    </row>
    <row r="194" spans="1:5" x14ac:dyDescent="0.25">
      <c r="A194" s="178"/>
      <c r="B194" s="13" t="s">
        <v>153</v>
      </c>
      <c r="C194" s="18"/>
      <c r="D194" s="14">
        <v>0</v>
      </c>
      <c r="E194" s="15">
        <v>0</v>
      </c>
    </row>
    <row r="195" spans="1:5" x14ac:dyDescent="0.25">
      <c r="A195" s="178"/>
      <c r="B195" s="13" t="s">
        <v>154</v>
      </c>
      <c r="C195" s="18"/>
      <c r="D195" s="14">
        <v>0</v>
      </c>
      <c r="E195" s="15">
        <v>0</v>
      </c>
    </row>
    <row r="196" spans="1:5" x14ac:dyDescent="0.25">
      <c r="A196" s="178"/>
      <c r="B196" s="13" t="s">
        <v>155</v>
      </c>
      <c r="C196" s="18"/>
      <c r="D196" s="14">
        <v>0</v>
      </c>
      <c r="E196" s="15">
        <v>0</v>
      </c>
    </row>
    <row r="197" spans="1:5" x14ac:dyDescent="0.25">
      <c r="A197" s="178"/>
      <c r="B197" s="13" t="s">
        <v>156</v>
      </c>
      <c r="C197" s="18"/>
      <c r="D197" s="14">
        <v>0</v>
      </c>
      <c r="E197" s="15">
        <v>0</v>
      </c>
    </row>
    <row r="198" spans="1:5" x14ac:dyDescent="0.25">
      <c r="A198" s="178"/>
      <c r="B198" s="13" t="s">
        <v>157</v>
      </c>
      <c r="C198" s="18"/>
      <c r="D198" s="14">
        <v>0</v>
      </c>
      <c r="E198" s="15">
        <v>0</v>
      </c>
    </row>
    <row r="199" spans="1:5" x14ac:dyDescent="0.25">
      <c r="A199" s="178"/>
      <c r="B199" s="13" t="s">
        <v>158</v>
      </c>
      <c r="C199" s="18"/>
      <c r="D199" s="14">
        <v>0</v>
      </c>
      <c r="E199" s="15">
        <v>0</v>
      </c>
    </row>
    <row r="200" spans="1:5" x14ac:dyDescent="0.25">
      <c r="A200" s="179"/>
      <c r="B200" s="13" t="s">
        <v>159</v>
      </c>
      <c r="C200" s="18"/>
      <c r="D200" s="14">
        <v>0</v>
      </c>
      <c r="E200" s="15">
        <v>0</v>
      </c>
    </row>
    <row r="201" spans="1:5" x14ac:dyDescent="0.25">
      <c r="A201" s="177" t="s">
        <v>160</v>
      </c>
      <c r="B201" s="13" t="s">
        <v>161</v>
      </c>
      <c r="C201" s="14">
        <v>2650</v>
      </c>
      <c r="D201" s="14">
        <v>2794</v>
      </c>
      <c r="E201" s="15">
        <v>-5.1539012168933397E-2</v>
      </c>
    </row>
    <row r="202" spans="1:5" x14ac:dyDescent="0.25">
      <c r="A202" s="178"/>
      <c r="B202" s="13" t="s">
        <v>119</v>
      </c>
      <c r="C202" s="14">
        <v>468</v>
      </c>
      <c r="D202" s="14">
        <v>452</v>
      </c>
      <c r="E202" s="15">
        <v>3.5398230088495602E-2</v>
      </c>
    </row>
    <row r="203" spans="1:5" x14ac:dyDescent="0.25">
      <c r="A203" s="178"/>
      <c r="B203" s="13" t="s">
        <v>162</v>
      </c>
      <c r="C203" s="14">
        <v>834</v>
      </c>
      <c r="D203" s="14">
        <v>857</v>
      </c>
      <c r="E203" s="15">
        <v>-2.6837806301050201E-2</v>
      </c>
    </row>
    <row r="204" spans="1:5" x14ac:dyDescent="0.25">
      <c r="A204" s="178"/>
      <c r="B204" s="13" t="s">
        <v>121</v>
      </c>
      <c r="C204" s="14">
        <v>179</v>
      </c>
      <c r="D204" s="14">
        <v>200</v>
      </c>
      <c r="E204" s="15">
        <v>-0.105</v>
      </c>
    </row>
    <row r="205" spans="1:5" x14ac:dyDescent="0.25">
      <c r="A205" s="178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8"/>
      <c r="B206" s="13" t="s">
        <v>123</v>
      </c>
      <c r="C206" s="14">
        <v>27</v>
      </c>
      <c r="D206" s="14">
        <v>31</v>
      </c>
      <c r="E206" s="15">
        <v>-0.12903225806451599</v>
      </c>
    </row>
    <row r="207" spans="1:5" x14ac:dyDescent="0.25">
      <c r="A207" s="178"/>
      <c r="B207" s="13" t="s">
        <v>124</v>
      </c>
      <c r="C207" s="14">
        <v>245</v>
      </c>
      <c r="D207" s="14">
        <v>227</v>
      </c>
      <c r="E207" s="15">
        <v>7.9295154185022004E-2</v>
      </c>
    </row>
    <row r="208" spans="1:5" x14ac:dyDescent="0.25">
      <c r="A208" s="178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178"/>
      <c r="B209" s="13" t="s">
        <v>126</v>
      </c>
      <c r="C209" s="14">
        <v>925</v>
      </c>
      <c r="D209" s="14">
        <v>939</v>
      </c>
      <c r="E209" s="15">
        <v>-1.4909478168264099E-2</v>
      </c>
    </row>
    <row r="210" spans="1:5" x14ac:dyDescent="0.25">
      <c r="A210" s="178"/>
      <c r="B210" s="13" t="s">
        <v>164</v>
      </c>
      <c r="C210" s="14">
        <v>621</v>
      </c>
      <c r="D210" s="14">
        <v>633</v>
      </c>
      <c r="E210" s="15">
        <v>-1.8957345971564E-2</v>
      </c>
    </row>
    <row r="211" spans="1:5" x14ac:dyDescent="0.25">
      <c r="A211" s="178"/>
      <c r="B211" s="13" t="s">
        <v>128</v>
      </c>
      <c r="C211" s="14">
        <v>59</v>
      </c>
      <c r="D211" s="14">
        <v>52</v>
      </c>
      <c r="E211" s="15">
        <v>0.134615384615385</v>
      </c>
    </row>
    <row r="212" spans="1:5" x14ac:dyDescent="0.25">
      <c r="A212" s="178"/>
      <c r="B212" s="13" t="s">
        <v>129</v>
      </c>
      <c r="C212" s="14">
        <v>435</v>
      </c>
      <c r="D212" s="14">
        <v>551</v>
      </c>
      <c r="E212" s="15">
        <v>-0.21052631578947401</v>
      </c>
    </row>
    <row r="213" spans="1:5" x14ac:dyDescent="0.25">
      <c r="A213" s="178"/>
      <c r="B213" s="13" t="s">
        <v>130</v>
      </c>
      <c r="C213" s="14">
        <v>5</v>
      </c>
      <c r="D213" s="14">
        <v>8</v>
      </c>
      <c r="E213" s="15">
        <v>-0.375</v>
      </c>
    </row>
    <row r="214" spans="1:5" x14ac:dyDescent="0.25">
      <c r="A214" s="178"/>
      <c r="B214" s="13" t="s">
        <v>131</v>
      </c>
      <c r="C214" s="14">
        <v>1</v>
      </c>
      <c r="D214" s="14">
        <v>1</v>
      </c>
      <c r="E214" s="15">
        <v>0</v>
      </c>
    </row>
    <row r="215" spans="1:5" x14ac:dyDescent="0.25">
      <c r="A215" s="178"/>
      <c r="B215" s="13" t="s">
        <v>132</v>
      </c>
      <c r="C215" s="14">
        <v>32</v>
      </c>
      <c r="D215" s="14">
        <v>28</v>
      </c>
      <c r="E215" s="15">
        <v>0.14285714285714299</v>
      </c>
    </row>
    <row r="216" spans="1:5" x14ac:dyDescent="0.25">
      <c r="A216" s="178"/>
      <c r="B216" s="13" t="s">
        <v>133</v>
      </c>
      <c r="C216" s="14">
        <v>6</v>
      </c>
      <c r="D216" s="14">
        <v>4</v>
      </c>
      <c r="E216" s="15">
        <v>0.5</v>
      </c>
    </row>
    <row r="217" spans="1:5" x14ac:dyDescent="0.25">
      <c r="A217" s="178"/>
      <c r="B217" s="13" t="s">
        <v>134</v>
      </c>
      <c r="C217" s="14">
        <v>0</v>
      </c>
      <c r="D217" s="14">
        <v>0</v>
      </c>
      <c r="E217" s="15">
        <v>0</v>
      </c>
    </row>
    <row r="218" spans="1:5" x14ac:dyDescent="0.25">
      <c r="A218" s="178"/>
      <c r="B218" s="13" t="s">
        <v>135</v>
      </c>
      <c r="C218" s="18"/>
      <c r="D218" s="14">
        <v>0</v>
      </c>
      <c r="E218" s="15">
        <v>0</v>
      </c>
    </row>
    <row r="219" spans="1:5" x14ac:dyDescent="0.25">
      <c r="A219" s="178"/>
      <c r="B219" s="13" t="s">
        <v>136</v>
      </c>
      <c r="C219" s="18"/>
      <c r="D219" s="14">
        <v>0</v>
      </c>
      <c r="E219" s="15">
        <v>0</v>
      </c>
    </row>
    <row r="220" spans="1:5" x14ac:dyDescent="0.25">
      <c r="A220" s="178"/>
      <c r="B220" s="13" t="s">
        <v>137</v>
      </c>
      <c r="C220" s="18"/>
      <c r="D220" s="14">
        <v>0</v>
      </c>
      <c r="E220" s="15">
        <v>0</v>
      </c>
    </row>
    <row r="221" spans="1:5" x14ac:dyDescent="0.25">
      <c r="A221" s="178"/>
      <c r="B221" s="13" t="s">
        <v>138</v>
      </c>
      <c r="C221" s="18"/>
      <c r="D221" s="14">
        <v>0</v>
      </c>
      <c r="E221" s="15">
        <v>0</v>
      </c>
    </row>
    <row r="222" spans="1:5" x14ac:dyDescent="0.25">
      <c r="A222" s="178"/>
      <c r="B222" s="13" t="s">
        <v>165</v>
      </c>
      <c r="C222" s="18"/>
      <c r="D222" s="14">
        <v>0</v>
      </c>
      <c r="E222" s="15">
        <v>0</v>
      </c>
    </row>
    <row r="223" spans="1:5" x14ac:dyDescent="0.25">
      <c r="A223" s="178"/>
      <c r="B223" s="13" t="s">
        <v>140</v>
      </c>
      <c r="C223" s="18"/>
      <c r="D223" s="14">
        <v>0</v>
      </c>
      <c r="E223" s="15">
        <v>0</v>
      </c>
    </row>
    <row r="224" spans="1:5" x14ac:dyDescent="0.25">
      <c r="A224" s="178"/>
      <c r="B224" s="13" t="s">
        <v>141</v>
      </c>
      <c r="C224" s="18"/>
      <c r="D224" s="14">
        <v>0</v>
      </c>
      <c r="E224" s="15">
        <v>0</v>
      </c>
    </row>
    <row r="225" spans="1:5" x14ac:dyDescent="0.25">
      <c r="A225" s="178"/>
      <c r="B225" s="13" t="s">
        <v>142</v>
      </c>
      <c r="C225" s="18"/>
      <c r="D225" s="14">
        <v>0</v>
      </c>
      <c r="E225" s="15">
        <v>0</v>
      </c>
    </row>
    <row r="226" spans="1:5" x14ac:dyDescent="0.25">
      <c r="A226" s="178"/>
      <c r="B226" s="13" t="s">
        <v>143</v>
      </c>
      <c r="C226" s="18"/>
      <c r="D226" s="14">
        <v>0</v>
      </c>
      <c r="E226" s="15">
        <v>0</v>
      </c>
    </row>
    <row r="227" spans="1:5" x14ac:dyDescent="0.25">
      <c r="A227" s="178"/>
      <c r="B227" s="13" t="s">
        <v>166</v>
      </c>
      <c r="C227" s="18"/>
      <c r="D227" s="14">
        <v>0</v>
      </c>
      <c r="E227" s="15">
        <v>0</v>
      </c>
    </row>
    <row r="228" spans="1:5" x14ac:dyDescent="0.25">
      <c r="A228" s="178"/>
      <c r="B228" s="13" t="s">
        <v>145</v>
      </c>
      <c r="C228" s="18"/>
      <c r="D228" s="14">
        <v>0</v>
      </c>
      <c r="E228" s="15">
        <v>0</v>
      </c>
    </row>
    <row r="229" spans="1:5" x14ac:dyDescent="0.25">
      <c r="A229" s="178"/>
      <c r="B229" s="13" t="s">
        <v>146</v>
      </c>
      <c r="C229" s="18"/>
      <c r="D229" s="14">
        <v>0</v>
      </c>
      <c r="E229" s="15">
        <v>0</v>
      </c>
    </row>
    <row r="230" spans="1:5" x14ac:dyDescent="0.25">
      <c r="A230" s="178"/>
      <c r="B230" s="13" t="s">
        <v>147</v>
      </c>
      <c r="C230" s="18"/>
      <c r="D230" s="14">
        <v>0</v>
      </c>
      <c r="E230" s="15">
        <v>0</v>
      </c>
    </row>
    <row r="231" spans="1:5" x14ac:dyDescent="0.25">
      <c r="A231" s="178"/>
      <c r="B231" s="13" t="s">
        <v>148</v>
      </c>
      <c r="C231" s="18"/>
      <c r="D231" s="14">
        <v>0</v>
      </c>
      <c r="E231" s="15">
        <v>0</v>
      </c>
    </row>
    <row r="232" spans="1:5" x14ac:dyDescent="0.25">
      <c r="A232" s="178"/>
      <c r="B232" s="13" t="s">
        <v>149</v>
      </c>
      <c r="C232" s="18"/>
      <c r="D232" s="14">
        <v>0</v>
      </c>
      <c r="E232" s="15">
        <v>0</v>
      </c>
    </row>
    <row r="233" spans="1:5" x14ac:dyDescent="0.25">
      <c r="A233" s="178"/>
      <c r="B233" s="13" t="s">
        <v>150</v>
      </c>
      <c r="C233" s="14">
        <v>164</v>
      </c>
      <c r="D233" s="14">
        <v>0</v>
      </c>
      <c r="E233" s="15">
        <v>0</v>
      </c>
    </row>
    <row r="234" spans="1:5" x14ac:dyDescent="0.25">
      <c r="A234" s="178"/>
      <c r="B234" s="13" t="s">
        <v>151</v>
      </c>
      <c r="C234" s="18"/>
      <c r="D234" s="14">
        <v>0</v>
      </c>
      <c r="E234" s="15">
        <v>0</v>
      </c>
    </row>
    <row r="235" spans="1:5" x14ac:dyDescent="0.25">
      <c r="A235" s="178"/>
      <c r="B235" s="13" t="s">
        <v>152</v>
      </c>
      <c r="C235" s="18"/>
      <c r="D235" s="14">
        <v>0</v>
      </c>
      <c r="E235" s="15">
        <v>0</v>
      </c>
    </row>
    <row r="236" spans="1:5" x14ac:dyDescent="0.25">
      <c r="A236" s="178"/>
      <c r="B236" s="13" t="s">
        <v>153</v>
      </c>
      <c r="C236" s="18"/>
      <c r="D236" s="14">
        <v>0</v>
      </c>
      <c r="E236" s="15">
        <v>0</v>
      </c>
    </row>
    <row r="237" spans="1:5" x14ac:dyDescent="0.25">
      <c r="A237" s="178"/>
      <c r="B237" s="13" t="s">
        <v>154</v>
      </c>
      <c r="C237" s="18"/>
      <c r="D237" s="14">
        <v>0</v>
      </c>
      <c r="E237" s="15">
        <v>0</v>
      </c>
    </row>
    <row r="238" spans="1:5" x14ac:dyDescent="0.25">
      <c r="A238" s="178"/>
      <c r="B238" s="13" t="s">
        <v>155</v>
      </c>
      <c r="C238" s="18"/>
      <c r="D238" s="14">
        <v>0</v>
      </c>
      <c r="E238" s="15">
        <v>0</v>
      </c>
    </row>
    <row r="239" spans="1:5" x14ac:dyDescent="0.25">
      <c r="A239" s="178"/>
      <c r="B239" s="13" t="s">
        <v>156</v>
      </c>
      <c r="C239" s="18"/>
      <c r="D239" s="14">
        <v>0</v>
      </c>
      <c r="E239" s="15">
        <v>0</v>
      </c>
    </row>
    <row r="240" spans="1:5" x14ac:dyDescent="0.25">
      <c r="A240" s="178"/>
      <c r="B240" s="13" t="s">
        <v>157</v>
      </c>
      <c r="C240" s="18"/>
      <c r="D240" s="14">
        <v>0</v>
      </c>
      <c r="E240" s="15">
        <v>0</v>
      </c>
    </row>
    <row r="241" spans="1:5" x14ac:dyDescent="0.25">
      <c r="A241" s="178"/>
      <c r="B241" s="13" t="s">
        <v>158</v>
      </c>
      <c r="C241" s="18"/>
      <c r="D241" s="14">
        <v>0</v>
      </c>
      <c r="E241" s="15">
        <v>0</v>
      </c>
    </row>
    <row r="242" spans="1:5" x14ac:dyDescent="0.25">
      <c r="A242" s="179"/>
      <c r="B242" s="13" t="s">
        <v>159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138</v>
      </c>
      <c r="D246" s="14">
        <v>1825</v>
      </c>
      <c r="E246" s="15">
        <v>-0.92438356164383595</v>
      </c>
    </row>
    <row r="247" spans="1:5" x14ac:dyDescent="0.25">
      <c r="A247" s="12" t="s">
        <v>169</v>
      </c>
      <c r="B247" s="17"/>
      <c r="C247" s="14">
        <v>131</v>
      </c>
      <c r="D247" s="14">
        <v>178</v>
      </c>
      <c r="E247" s="15">
        <v>-0.26404494382022498</v>
      </c>
    </row>
    <row r="248" spans="1:5" x14ac:dyDescent="0.25">
      <c r="A248" s="12" t="s">
        <v>170</v>
      </c>
      <c r="B248" s="17"/>
      <c r="C248" s="14">
        <v>65</v>
      </c>
      <c r="D248" s="14">
        <v>1002</v>
      </c>
      <c r="E248" s="15">
        <v>-0.93512974051896203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7" t="s">
        <v>172</v>
      </c>
      <c r="B252" s="13" t="s">
        <v>173</v>
      </c>
      <c r="C252" s="14">
        <v>537</v>
      </c>
      <c r="D252" s="14">
        <v>508</v>
      </c>
      <c r="E252" s="15">
        <v>5.7086614173228301E-2</v>
      </c>
    </row>
    <row r="253" spans="1:5" x14ac:dyDescent="0.25">
      <c r="A253" s="178"/>
      <c r="B253" s="13" t="s">
        <v>18</v>
      </c>
      <c r="C253" s="14">
        <v>220</v>
      </c>
      <c r="D253" s="14">
        <v>206</v>
      </c>
      <c r="E253" s="15">
        <v>6.7961165048543701E-2</v>
      </c>
    </row>
    <row r="254" spans="1:5" x14ac:dyDescent="0.25">
      <c r="A254" s="179"/>
      <c r="B254" s="13" t="s">
        <v>22</v>
      </c>
      <c r="C254" s="14">
        <v>556</v>
      </c>
      <c r="D254" s="14">
        <v>220</v>
      </c>
      <c r="E254" s="15">
        <v>1.52727272727273</v>
      </c>
    </row>
    <row r="255" spans="1:5" x14ac:dyDescent="0.25">
      <c r="A255" s="177" t="s">
        <v>174</v>
      </c>
      <c r="B255" s="13" t="s">
        <v>175</v>
      </c>
      <c r="C255" s="14">
        <v>355</v>
      </c>
      <c r="D255" s="14">
        <v>430</v>
      </c>
      <c r="E255" s="15">
        <v>-0.17441860465116299</v>
      </c>
    </row>
    <row r="256" spans="1:5" x14ac:dyDescent="0.25">
      <c r="A256" s="178"/>
      <c r="B256" s="13" t="s">
        <v>176</v>
      </c>
      <c r="C256" s="14">
        <v>272</v>
      </c>
      <c r="D256" s="14">
        <v>371</v>
      </c>
      <c r="E256" s="15">
        <v>-0.26684636118598398</v>
      </c>
    </row>
    <row r="257" spans="1:5" x14ac:dyDescent="0.25">
      <c r="A257" s="179"/>
      <c r="B257" s="13" t="s">
        <v>177</v>
      </c>
      <c r="C257" s="14">
        <v>7</v>
      </c>
      <c r="D257" s="14">
        <v>6</v>
      </c>
      <c r="E257" s="15">
        <v>0.16666666666666699</v>
      </c>
    </row>
    <row r="258" spans="1:5" x14ac:dyDescent="0.25">
      <c r="A258" s="12" t="s">
        <v>178</v>
      </c>
      <c r="B258" s="17"/>
      <c r="C258" s="14">
        <v>727</v>
      </c>
      <c r="D258" s="14">
        <v>272</v>
      </c>
      <c r="E258" s="15">
        <v>1.67279411764706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125</v>
      </c>
      <c r="D262" s="14">
        <v>119</v>
      </c>
      <c r="E262" s="15">
        <v>5.0420168067226899E-2</v>
      </c>
    </row>
    <row r="263" spans="1:5" x14ac:dyDescent="0.25">
      <c r="A263" s="177" t="s">
        <v>181</v>
      </c>
      <c r="B263" s="13" t="s">
        <v>182</v>
      </c>
      <c r="C263" s="14">
        <v>0</v>
      </c>
      <c r="D263" s="18"/>
      <c r="E263" s="15">
        <v>0</v>
      </c>
    </row>
    <row r="264" spans="1:5" x14ac:dyDescent="0.25">
      <c r="A264" s="178"/>
      <c r="B264" s="13" t="s">
        <v>183</v>
      </c>
      <c r="C264" s="14">
        <v>0</v>
      </c>
      <c r="D264" s="18"/>
      <c r="E264" s="15">
        <v>0</v>
      </c>
    </row>
    <row r="265" spans="1:5" x14ac:dyDescent="0.25">
      <c r="A265" s="179"/>
      <c r="B265" s="13" t="s">
        <v>184</v>
      </c>
      <c r="C265" s="18"/>
      <c r="D265" s="18"/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8"/>
      <c r="E266" s="15">
        <v>0</v>
      </c>
    </row>
    <row r="267" spans="1:5" x14ac:dyDescent="0.25">
      <c r="A267" s="12" t="s">
        <v>186</v>
      </c>
      <c r="B267" s="17"/>
      <c r="C267" s="14">
        <v>35</v>
      </c>
      <c r="D267" s="14">
        <v>26</v>
      </c>
      <c r="E267" s="15">
        <v>0.34615384615384598</v>
      </c>
    </row>
    <row r="268" spans="1:5" x14ac:dyDescent="0.25">
      <c r="A268" s="12" t="s">
        <v>110</v>
      </c>
      <c r="B268" s="17"/>
      <c r="C268" s="14">
        <v>15</v>
      </c>
      <c r="D268" s="14">
        <v>13</v>
      </c>
      <c r="E268" s="15">
        <v>0.15384615384615399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90</v>
      </c>
      <c r="D272" s="14">
        <v>35</v>
      </c>
      <c r="E272" s="15">
        <v>1.5714285714285701</v>
      </c>
    </row>
    <row r="273" spans="1:5" x14ac:dyDescent="0.25">
      <c r="A273" s="177" t="s">
        <v>68</v>
      </c>
      <c r="B273" s="13" t="s">
        <v>189</v>
      </c>
      <c r="C273" s="14">
        <v>0</v>
      </c>
      <c r="D273" s="18"/>
      <c r="E273" s="15">
        <v>0</v>
      </c>
    </row>
    <row r="274" spans="1:5" x14ac:dyDescent="0.25">
      <c r="A274" s="179"/>
      <c r="B274" s="13" t="s">
        <v>110</v>
      </c>
      <c r="C274" s="14">
        <v>0</v>
      </c>
      <c r="D274" s="18"/>
      <c r="E274" s="15">
        <v>0</v>
      </c>
    </row>
    <row r="275" spans="1:5" x14ac:dyDescent="0.25">
      <c r="A275" s="12" t="s">
        <v>190</v>
      </c>
      <c r="B275" s="17"/>
      <c r="C275" s="14">
        <v>0</v>
      </c>
      <c r="D275" s="18"/>
      <c r="E275" s="15">
        <v>0</v>
      </c>
    </row>
    <row r="276" spans="1:5" x14ac:dyDescent="0.25">
      <c r="A276" s="12" t="s">
        <v>191</v>
      </c>
      <c r="B276" s="17"/>
      <c r="C276" s="14">
        <v>25</v>
      </c>
      <c r="D276" s="14">
        <v>23</v>
      </c>
      <c r="E276" s="15">
        <v>8.6956521739130405E-2</v>
      </c>
    </row>
    <row r="277" spans="1:5" x14ac:dyDescent="0.25">
      <c r="A277" s="12" t="s">
        <v>192</v>
      </c>
      <c r="B277" s="17"/>
      <c r="C277" s="14">
        <v>0</v>
      </c>
      <c r="D277" s="18"/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7" t="s">
        <v>194</v>
      </c>
      <c r="B281" s="13" t="s">
        <v>195</v>
      </c>
      <c r="C281" s="14">
        <v>9</v>
      </c>
      <c r="D281" s="14">
        <v>5</v>
      </c>
      <c r="E281" s="15">
        <v>0.8</v>
      </c>
    </row>
    <row r="282" spans="1:5" x14ac:dyDescent="0.25">
      <c r="A282" s="179"/>
      <c r="B282" s="13" t="s">
        <v>196</v>
      </c>
      <c r="C282" s="14">
        <v>117</v>
      </c>
      <c r="D282" s="14">
        <v>76</v>
      </c>
      <c r="E282" s="15">
        <v>0.53947368421052599</v>
      </c>
    </row>
    <row r="283" spans="1:5" x14ac:dyDescent="0.25">
      <c r="A283" s="12" t="s">
        <v>197</v>
      </c>
      <c r="B283" s="17"/>
      <c r="C283" s="14">
        <v>41</v>
      </c>
      <c r="D283" s="14">
        <v>10</v>
      </c>
      <c r="E283" s="15">
        <v>3.1</v>
      </c>
    </row>
    <row r="284" spans="1:5" x14ac:dyDescent="0.25">
      <c r="A284" s="12" t="s">
        <v>198</v>
      </c>
      <c r="B284" s="17"/>
      <c r="C284" s="14">
        <v>41</v>
      </c>
      <c r="D284" s="14">
        <v>10</v>
      </c>
      <c r="E284" s="15">
        <v>3.1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8"/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8"/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8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4" t="s">
        <v>205</v>
      </c>
      <c r="B293" s="13" t="s">
        <v>206</v>
      </c>
      <c r="C293" s="14">
        <v>0</v>
      </c>
      <c r="D293" s="14">
        <v>0</v>
      </c>
      <c r="E293" s="23">
        <v>0</v>
      </c>
    </row>
    <row r="294" spans="1:5" x14ac:dyDescent="0.25">
      <c r="A294" s="175"/>
      <c r="B294" s="13" t="s">
        <v>207</v>
      </c>
      <c r="C294" s="14">
        <v>0</v>
      </c>
      <c r="D294" s="14">
        <v>0</v>
      </c>
      <c r="E294" s="23">
        <v>0</v>
      </c>
    </row>
    <row r="295" spans="1:5" x14ac:dyDescent="0.25">
      <c r="A295" s="176"/>
      <c r="B295" s="13" t="s">
        <v>208</v>
      </c>
      <c r="C295" s="18"/>
      <c r="D295" s="18"/>
      <c r="E295" s="24"/>
    </row>
    <row r="296" spans="1:5" x14ac:dyDescent="0.25">
      <c r="A296" s="174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5"/>
      <c r="B297" s="13" t="s">
        <v>211</v>
      </c>
      <c r="C297" s="14">
        <v>29</v>
      </c>
      <c r="D297" s="14">
        <v>27</v>
      </c>
      <c r="E297" s="23">
        <v>0</v>
      </c>
    </row>
    <row r="298" spans="1:5" x14ac:dyDescent="0.25">
      <c r="A298" s="176"/>
      <c r="B298" s="13" t="s">
        <v>212</v>
      </c>
      <c r="C298" s="14">
        <v>114</v>
      </c>
      <c r="D298" s="14">
        <v>27</v>
      </c>
      <c r="E298" s="23">
        <v>11</v>
      </c>
    </row>
    <row r="299" spans="1:5" x14ac:dyDescent="0.25">
      <c r="A299" s="22" t="s">
        <v>213</v>
      </c>
      <c r="B299" s="13" t="s">
        <v>214</v>
      </c>
      <c r="C299" s="14">
        <v>37</v>
      </c>
      <c r="D299" s="14">
        <v>57</v>
      </c>
      <c r="E299" s="23">
        <v>20</v>
      </c>
    </row>
    <row r="300" spans="1:5" x14ac:dyDescent="0.25">
      <c r="A300" s="174" t="s">
        <v>215</v>
      </c>
      <c r="B300" s="13" t="s">
        <v>216</v>
      </c>
      <c r="C300" s="14">
        <v>186</v>
      </c>
      <c r="D300" s="14">
        <v>127</v>
      </c>
      <c r="E300" s="23">
        <v>2</v>
      </c>
    </row>
    <row r="301" spans="1:5" x14ac:dyDescent="0.25">
      <c r="A301" s="175"/>
      <c r="B301" s="13" t="s">
        <v>217</v>
      </c>
      <c r="C301" s="14">
        <v>36</v>
      </c>
      <c r="D301" s="14">
        <v>28</v>
      </c>
      <c r="E301" s="23">
        <v>0</v>
      </c>
    </row>
    <row r="302" spans="1:5" x14ac:dyDescent="0.25">
      <c r="A302" s="176"/>
      <c r="B302" s="13" t="s">
        <v>218</v>
      </c>
      <c r="C302" s="14">
        <v>29</v>
      </c>
      <c r="D302" s="14">
        <v>15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8"/>
      <c r="D303" s="18"/>
      <c r="E303" s="24"/>
    </row>
    <row r="304" spans="1:5" x14ac:dyDescent="0.25">
      <c r="A304" s="174" t="s">
        <v>221</v>
      </c>
      <c r="B304" s="13" t="s">
        <v>212</v>
      </c>
      <c r="C304" s="14">
        <v>77</v>
      </c>
      <c r="D304" s="14">
        <v>28</v>
      </c>
      <c r="E304" s="23">
        <v>60</v>
      </c>
    </row>
    <row r="305" spans="1:5" x14ac:dyDescent="0.25">
      <c r="A305" s="175"/>
      <c r="B305" s="13" t="s">
        <v>222</v>
      </c>
      <c r="C305" s="14">
        <v>32</v>
      </c>
      <c r="D305" s="14">
        <v>63</v>
      </c>
      <c r="E305" s="23">
        <v>27</v>
      </c>
    </row>
    <row r="306" spans="1:5" x14ac:dyDescent="0.25">
      <c r="A306" s="176"/>
      <c r="B306" s="13" t="s">
        <v>223</v>
      </c>
      <c r="C306" s="14">
        <v>0</v>
      </c>
      <c r="D306" s="14">
        <v>0</v>
      </c>
      <c r="E306" s="23">
        <v>0</v>
      </c>
    </row>
    <row r="307" spans="1:5" x14ac:dyDescent="0.25">
      <c r="A307" s="174" t="s">
        <v>224</v>
      </c>
      <c r="B307" s="13" t="s">
        <v>225</v>
      </c>
      <c r="C307" s="14">
        <v>190</v>
      </c>
      <c r="D307" s="14">
        <v>157</v>
      </c>
      <c r="E307" s="23">
        <v>12</v>
      </c>
    </row>
    <row r="308" spans="1:5" x14ac:dyDescent="0.25">
      <c r="A308" s="175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5"/>
      <c r="B309" s="13" t="s">
        <v>227</v>
      </c>
      <c r="C309" s="14">
        <v>335</v>
      </c>
      <c r="D309" s="14">
        <v>409</v>
      </c>
      <c r="E309" s="23">
        <v>298</v>
      </c>
    </row>
    <row r="310" spans="1:5" x14ac:dyDescent="0.25">
      <c r="A310" s="175"/>
      <c r="B310" s="13" t="s">
        <v>228</v>
      </c>
      <c r="C310" s="14">
        <v>799</v>
      </c>
      <c r="D310" s="14">
        <v>519</v>
      </c>
      <c r="E310" s="23">
        <v>48</v>
      </c>
    </row>
    <row r="311" spans="1:5" x14ac:dyDescent="0.25">
      <c r="A311" s="175"/>
      <c r="B311" s="13" t="s">
        <v>229</v>
      </c>
      <c r="C311" s="14">
        <v>133</v>
      </c>
      <c r="D311" s="14">
        <v>68</v>
      </c>
      <c r="E311" s="23">
        <v>2</v>
      </c>
    </row>
    <row r="312" spans="1:5" x14ac:dyDescent="0.25">
      <c r="A312" s="175"/>
      <c r="B312" s="13" t="s">
        <v>230</v>
      </c>
      <c r="C312" s="14">
        <v>453</v>
      </c>
      <c r="D312" s="14">
        <v>527</v>
      </c>
      <c r="E312" s="23">
        <v>394</v>
      </c>
    </row>
    <row r="313" spans="1:5" x14ac:dyDescent="0.25">
      <c r="A313" s="175"/>
      <c r="B313" s="13" t="s">
        <v>231</v>
      </c>
      <c r="C313" s="14">
        <v>169</v>
      </c>
      <c r="D313" s="14">
        <v>115</v>
      </c>
      <c r="E313" s="23">
        <v>23</v>
      </c>
    </row>
    <row r="314" spans="1:5" x14ac:dyDescent="0.25">
      <c r="A314" s="175"/>
      <c r="B314" s="13" t="s">
        <v>232</v>
      </c>
      <c r="C314" s="14">
        <v>4</v>
      </c>
      <c r="D314" s="14">
        <v>0</v>
      </c>
      <c r="E314" s="23">
        <v>0</v>
      </c>
    </row>
    <row r="315" spans="1:5" x14ac:dyDescent="0.25">
      <c r="A315" s="175"/>
      <c r="B315" s="13" t="s">
        <v>233</v>
      </c>
      <c r="C315" s="14">
        <v>479</v>
      </c>
      <c r="D315" s="14">
        <v>68</v>
      </c>
      <c r="E315" s="23">
        <v>237</v>
      </c>
    </row>
    <row r="316" spans="1:5" x14ac:dyDescent="0.25">
      <c r="A316" s="175"/>
      <c r="B316" s="13" t="s">
        <v>234</v>
      </c>
      <c r="C316" s="14">
        <v>2</v>
      </c>
      <c r="D316" s="14">
        <v>1</v>
      </c>
      <c r="E316" s="23">
        <v>3</v>
      </c>
    </row>
    <row r="317" spans="1:5" x14ac:dyDescent="0.25">
      <c r="A317" s="175"/>
      <c r="B317" s="13" t="s">
        <v>235</v>
      </c>
      <c r="C317" s="14">
        <v>6</v>
      </c>
      <c r="D317" s="14">
        <v>3</v>
      </c>
      <c r="E317" s="23">
        <v>0</v>
      </c>
    </row>
    <row r="318" spans="1:5" x14ac:dyDescent="0.25">
      <c r="A318" s="175"/>
      <c r="B318" s="13" t="s">
        <v>236</v>
      </c>
      <c r="C318" s="18"/>
      <c r="D318" s="18"/>
      <c r="E318" s="24"/>
    </row>
    <row r="319" spans="1:5" x14ac:dyDescent="0.25">
      <c r="A319" s="175"/>
      <c r="B319" s="13" t="s">
        <v>237</v>
      </c>
      <c r="C319" s="18"/>
      <c r="D319" s="18"/>
      <c r="E319" s="24"/>
    </row>
    <row r="320" spans="1:5" x14ac:dyDescent="0.25">
      <c r="A320" s="175"/>
      <c r="B320" s="13" t="s">
        <v>238</v>
      </c>
      <c r="C320" s="14">
        <v>6</v>
      </c>
      <c r="D320" s="14">
        <v>1</v>
      </c>
      <c r="E320" s="23">
        <v>2</v>
      </c>
    </row>
    <row r="321" spans="1:5" x14ac:dyDescent="0.25">
      <c r="A321" s="176"/>
      <c r="B321" s="13" t="s">
        <v>239</v>
      </c>
      <c r="C321" s="14">
        <v>38</v>
      </c>
      <c r="D321" s="14">
        <v>22</v>
      </c>
      <c r="E321" s="23">
        <v>3</v>
      </c>
    </row>
    <row r="322" spans="1:5" x14ac:dyDescent="0.25">
      <c r="A322" s="174" t="s">
        <v>240</v>
      </c>
      <c r="B322" s="13" t="s">
        <v>241</v>
      </c>
      <c r="C322" s="14">
        <v>0</v>
      </c>
      <c r="D322" s="14">
        <v>0</v>
      </c>
      <c r="E322" s="23">
        <v>0</v>
      </c>
    </row>
    <row r="323" spans="1:5" x14ac:dyDescent="0.25">
      <c r="A323" s="175"/>
      <c r="B323" s="13" t="s">
        <v>242</v>
      </c>
      <c r="C323" s="14">
        <v>0</v>
      </c>
      <c r="D323" s="14">
        <v>0</v>
      </c>
      <c r="E323" s="23">
        <v>0</v>
      </c>
    </row>
    <row r="324" spans="1:5" x14ac:dyDescent="0.25">
      <c r="A324" s="175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5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5"/>
      <c r="B326" s="13" t="s">
        <v>245</v>
      </c>
      <c r="C326" s="14">
        <v>57</v>
      </c>
      <c r="D326" s="14">
        <v>52</v>
      </c>
      <c r="E326" s="23">
        <v>4</v>
      </c>
    </row>
    <row r="327" spans="1:5" x14ac:dyDescent="0.25">
      <c r="A327" s="175"/>
      <c r="B327" s="13" t="s">
        <v>246</v>
      </c>
      <c r="C327" s="14">
        <v>6</v>
      </c>
      <c r="D327" s="14">
        <v>13</v>
      </c>
      <c r="E327" s="23">
        <v>12</v>
      </c>
    </row>
    <row r="328" spans="1:5" x14ac:dyDescent="0.25">
      <c r="A328" s="175"/>
      <c r="B328" s="13" t="s">
        <v>247</v>
      </c>
      <c r="C328" s="14">
        <v>1</v>
      </c>
      <c r="D328" s="14">
        <v>1</v>
      </c>
      <c r="E328" s="23">
        <v>0</v>
      </c>
    </row>
    <row r="329" spans="1:5" x14ac:dyDescent="0.25">
      <c r="A329" s="175"/>
      <c r="B329" s="13" t="s">
        <v>248</v>
      </c>
      <c r="C329" s="14">
        <v>231</v>
      </c>
      <c r="D329" s="14">
        <v>55</v>
      </c>
      <c r="E329" s="23">
        <v>4</v>
      </c>
    </row>
    <row r="330" spans="1:5" x14ac:dyDescent="0.25">
      <c r="A330" s="175"/>
      <c r="B330" s="13" t="s">
        <v>249</v>
      </c>
      <c r="C330" s="14">
        <v>157</v>
      </c>
      <c r="D330" s="14">
        <v>13</v>
      </c>
      <c r="E330" s="23">
        <v>0</v>
      </c>
    </row>
    <row r="331" spans="1:5" x14ac:dyDescent="0.25">
      <c r="A331" s="175"/>
      <c r="B331" s="13" t="s">
        <v>250</v>
      </c>
      <c r="C331" s="14">
        <v>0</v>
      </c>
      <c r="D331" s="14">
        <v>0</v>
      </c>
      <c r="E331" s="23">
        <v>0</v>
      </c>
    </row>
    <row r="332" spans="1:5" x14ac:dyDescent="0.25">
      <c r="A332" s="175"/>
      <c r="B332" s="13" t="s">
        <v>251</v>
      </c>
      <c r="C332" s="14">
        <v>7</v>
      </c>
      <c r="D332" s="14">
        <v>12</v>
      </c>
      <c r="E332" s="23">
        <v>8</v>
      </c>
    </row>
    <row r="333" spans="1:5" x14ac:dyDescent="0.25">
      <c r="A333" s="175"/>
      <c r="B333" s="13" t="s">
        <v>252</v>
      </c>
      <c r="C333" s="14">
        <v>19</v>
      </c>
      <c r="D333" s="14">
        <v>16</v>
      </c>
      <c r="E333" s="23">
        <v>2</v>
      </c>
    </row>
    <row r="334" spans="1:5" x14ac:dyDescent="0.25">
      <c r="A334" s="175"/>
      <c r="B334" s="13" t="s">
        <v>253</v>
      </c>
      <c r="C334" s="14">
        <v>0</v>
      </c>
      <c r="D334" s="14">
        <v>0</v>
      </c>
      <c r="E334" s="23">
        <v>2</v>
      </c>
    </row>
    <row r="335" spans="1:5" x14ac:dyDescent="0.25">
      <c r="A335" s="175"/>
      <c r="B335" s="13" t="s">
        <v>254</v>
      </c>
      <c r="C335" s="14">
        <v>2</v>
      </c>
      <c r="D335" s="14">
        <v>0</v>
      </c>
      <c r="E335" s="23">
        <v>0</v>
      </c>
    </row>
    <row r="336" spans="1:5" x14ac:dyDescent="0.25">
      <c r="A336" s="175"/>
      <c r="B336" s="13" t="s">
        <v>255</v>
      </c>
      <c r="C336" s="14">
        <v>0</v>
      </c>
      <c r="D336" s="14">
        <v>0</v>
      </c>
      <c r="E336" s="23">
        <v>0</v>
      </c>
    </row>
    <row r="337" spans="1:5" x14ac:dyDescent="0.25">
      <c r="A337" s="175"/>
      <c r="B337" s="13" t="s">
        <v>256</v>
      </c>
      <c r="C337" s="14">
        <v>5</v>
      </c>
      <c r="D337" s="14">
        <v>1</v>
      </c>
      <c r="E337" s="23">
        <v>0</v>
      </c>
    </row>
    <row r="338" spans="1:5" x14ac:dyDescent="0.25">
      <c r="A338" s="175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5"/>
      <c r="B339" s="13" t="s">
        <v>258</v>
      </c>
      <c r="C339" s="14">
        <v>691</v>
      </c>
      <c r="D339" s="14">
        <v>637</v>
      </c>
      <c r="E339" s="23">
        <v>254</v>
      </c>
    </row>
    <row r="340" spans="1:5" x14ac:dyDescent="0.25">
      <c r="A340" s="175"/>
      <c r="B340" s="13" t="s">
        <v>259</v>
      </c>
      <c r="C340" s="14">
        <v>11</v>
      </c>
      <c r="D340" s="14">
        <v>9</v>
      </c>
      <c r="E340" s="23">
        <v>2</v>
      </c>
    </row>
    <row r="341" spans="1:5" x14ac:dyDescent="0.25">
      <c r="A341" s="175"/>
      <c r="B341" s="13" t="s">
        <v>260</v>
      </c>
      <c r="C341" s="14">
        <v>2</v>
      </c>
      <c r="D341" s="14">
        <v>1</v>
      </c>
      <c r="E341" s="23">
        <v>0</v>
      </c>
    </row>
    <row r="342" spans="1:5" x14ac:dyDescent="0.25">
      <c r="A342" s="175"/>
      <c r="B342" s="13" t="s">
        <v>261</v>
      </c>
      <c r="C342" s="14">
        <v>0</v>
      </c>
      <c r="D342" s="14">
        <v>0</v>
      </c>
      <c r="E342" s="23">
        <v>0</v>
      </c>
    </row>
    <row r="343" spans="1:5" x14ac:dyDescent="0.25">
      <c r="A343" s="175"/>
      <c r="B343" s="13" t="s">
        <v>262</v>
      </c>
      <c r="C343" s="14">
        <v>0</v>
      </c>
      <c r="D343" s="14">
        <v>0</v>
      </c>
      <c r="E343" s="23">
        <v>0</v>
      </c>
    </row>
    <row r="344" spans="1:5" x14ac:dyDescent="0.25">
      <c r="A344" s="175"/>
      <c r="B344" s="13" t="s">
        <v>263</v>
      </c>
      <c r="C344" s="14">
        <v>2</v>
      </c>
      <c r="D344" s="14">
        <v>0</v>
      </c>
      <c r="E344" s="23">
        <v>1</v>
      </c>
    </row>
    <row r="345" spans="1:5" x14ac:dyDescent="0.25">
      <c r="A345" s="175"/>
      <c r="B345" s="13" t="s">
        <v>264</v>
      </c>
      <c r="C345" s="14">
        <v>41</v>
      </c>
      <c r="D345" s="14">
        <v>38</v>
      </c>
      <c r="E345" s="23">
        <v>25</v>
      </c>
    </row>
    <row r="346" spans="1:5" x14ac:dyDescent="0.25">
      <c r="A346" s="175"/>
      <c r="B346" s="13" t="s">
        <v>265</v>
      </c>
      <c r="C346" s="14">
        <v>0</v>
      </c>
      <c r="D346" s="14">
        <v>0</v>
      </c>
      <c r="E346" s="23">
        <v>0</v>
      </c>
    </row>
    <row r="347" spans="1:5" x14ac:dyDescent="0.25">
      <c r="A347" s="175"/>
      <c r="B347" s="13" t="s">
        <v>266</v>
      </c>
      <c r="C347" s="14">
        <v>0</v>
      </c>
      <c r="D347" s="14">
        <v>0</v>
      </c>
      <c r="E347" s="23">
        <v>0</v>
      </c>
    </row>
    <row r="348" spans="1:5" x14ac:dyDescent="0.25">
      <c r="A348" s="175"/>
      <c r="B348" s="13" t="s">
        <v>267</v>
      </c>
      <c r="C348" s="14">
        <v>0</v>
      </c>
      <c r="D348" s="14">
        <v>0</v>
      </c>
      <c r="E348" s="23">
        <v>0</v>
      </c>
    </row>
    <row r="349" spans="1:5" x14ac:dyDescent="0.25">
      <c r="A349" s="175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5"/>
      <c r="B350" s="13" t="s">
        <v>269</v>
      </c>
      <c r="C350" s="14">
        <v>13</v>
      </c>
      <c r="D350" s="14">
        <v>9</v>
      </c>
      <c r="E350" s="23">
        <v>2</v>
      </c>
    </row>
    <row r="351" spans="1:5" x14ac:dyDescent="0.25">
      <c r="A351" s="175"/>
      <c r="B351" s="13" t="s">
        <v>270</v>
      </c>
      <c r="C351" s="14">
        <v>1</v>
      </c>
      <c r="D351" s="14">
        <v>3</v>
      </c>
      <c r="E351" s="23">
        <v>0</v>
      </c>
    </row>
    <row r="352" spans="1:5" x14ac:dyDescent="0.25">
      <c r="A352" s="175"/>
      <c r="B352" s="13" t="s">
        <v>271</v>
      </c>
      <c r="C352" s="14">
        <v>1</v>
      </c>
      <c r="D352" s="14">
        <v>1</v>
      </c>
      <c r="E352" s="23">
        <v>0</v>
      </c>
    </row>
    <row r="353" spans="1:5" x14ac:dyDescent="0.25">
      <c r="A353" s="175"/>
      <c r="B353" s="13" t="s">
        <v>272</v>
      </c>
      <c r="C353" s="14">
        <v>0</v>
      </c>
      <c r="D353" s="14">
        <v>0</v>
      </c>
      <c r="E353" s="23">
        <v>0</v>
      </c>
    </row>
    <row r="354" spans="1:5" x14ac:dyDescent="0.25">
      <c r="A354" s="176"/>
      <c r="B354" s="13" t="s">
        <v>273</v>
      </c>
      <c r="C354" s="14">
        <v>92</v>
      </c>
      <c r="D354" s="14">
        <v>489</v>
      </c>
      <c r="E354" s="23">
        <v>0</v>
      </c>
    </row>
    <row r="355" spans="1:5" x14ac:dyDescent="0.25">
      <c r="A355" s="174" t="s">
        <v>274</v>
      </c>
      <c r="B355" s="13" t="s">
        <v>275</v>
      </c>
      <c r="C355" s="14">
        <v>0</v>
      </c>
      <c r="D355" s="14">
        <v>0</v>
      </c>
      <c r="E355" s="23">
        <v>1</v>
      </c>
    </row>
    <row r="356" spans="1:5" x14ac:dyDescent="0.25">
      <c r="A356" s="175"/>
      <c r="B356" s="13" t="s">
        <v>276</v>
      </c>
      <c r="C356" s="14">
        <v>12</v>
      </c>
      <c r="D356" s="14">
        <v>21</v>
      </c>
      <c r="E356" s="23">
        <v>1</v>
      </c>
    </row>
    <row r="357" spans="1:5" x14ac:dyDescent="0.25">
      <c r="A357" s="175"/>
      <c r="B357" s="13" t="s">
        <v>277</v>
      </c>
      <c r="C357" s="14">
        <v>0</v>
      </c>
      <c r="D357" s="14">
        <v>0</v>
      </c>
      <c r="E357" s="23">
        <v>0</v>
      </c>
    </row>
    <row r="358" spans="1:5" x14ac:dyDescent="0.25">
      <c r="A358" s="175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5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5"/>
      <c r="B360" s="13" t="s">
        <v>280</v>
      </c>
      <c r="C360" s="14">
        <v>0</v>
      </c>
      <c r="D360" s="14">
        <v>0</v>
      </c>
      <c r="E360" s="23">
        <v>0</v>
      </c>
    </row>
    <row r="361" spans="1:5" x14ac:dyDescent="0.25">
      <c r="A361" s="175"/>
      <c r="B361" s="13" t="s">
        <v>281</v>
      </c>
      <c r="C361" s="14">
        <v>0</v>
      </c>
      <c r="D361" s="14">
        <v>0</v>
      </c>
      <c r="E361" s="23">
        <v>0</v>
      </c>
    </row>
    <row r="362" spans="1:5" x14ac:dyDescent="0.25">
      <c r="A362" s="175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5"/>
      <c r="B363" s="13" t="s">
        <v>283</v>
      </c>
      <c r="C363" s="14">
        <v>2</v>
      </c>
      <c r="D363" s="14">
        <v>0</v>
      </c>
      <c r="E363" s="23">
        <v>0</v>
      </c>
    </row>
    <row r="364" spans="1:5" x14ac:dyDescent="0.25">
      <c r="A364" s="175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6"/>
      <c r="B365" s="13" t="s">
        <v>285</v>
      </c>
      <c r="C365" s="14">
        <v>1</v>
      </c>
      <c r="D365" s="14">
        <v>1</v>
      </c>
      <c r="E365" s="23">
        <v>0</v>
      </c>
    </row>
    <row r="366" spans="1:5" x14ac:dyDescent="0.25">
      <c r="A366" s="174" t="s">
        <v>286</v>
      </c>
      <c r="B366" s="13" t="s">
        <v>287</v>
      </c>
      <c r="C366" s="14">
        <v>8</v>
      </c>
      <c r="D366" s="14">
        <v>3</v>
      </c>
      <c r="E366" s="23">
        <v>0</v>
      </c>
    </row>
    <row r="367" spans="1:5" x14ac:dyDescent="0.25">
      <c r="A367" s="175"/>
      <c r="B367" s="13" t="s">
        <v>288</v>
      </c>
      <c r="C367" s="14">
        <v>0</v>
      </c>
      <c r="D367" s="14">
        <v>0</v>
      </c>
      <c r="E367" s="23">
        <v>0</v>
      </c>
    </row>
    <row r="368" spans="1:5" x14ac:dyDescent="0.25">
      <c r="A368" s="175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5"/>
      <c r="B369" s="13" t="s">
        <v>290</v>
      </c>
      <c r="C369" s="14">
        <v>20</v>
      </c>
      <c r="D369" s="14">
        <v>5</v>
      </c>
      <c r="E369" s="23">
        <v>8</v>
      </c>
    </row>
    <row r="370" spans="1:5" x14ac:dyDescent="0.25">
      <c r="A370" s="175"/>
      <c r="B370" s="13" t="s">
        <v>291</v>
      </c>
      <c r="C370" s="14">
        <v>0</v>
      </c>
      <c r="D370" s="14">
        <v>0</v>
      </c>
      <c r="E370" s="23">
        <v>0</v>
      </c>
    </row>
    <row r="371" spans="1:5" x14ac:dyDescent="0.25">
      <c r="A371" s="175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5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5"/>
      <c r="B373" s="13" t="s">
        <v>294</v>
      </c>
      <c r="C373" s="18"/>
      <c r="D373" s="18"/>
      <c r="E373" s="24"/>
    </row>
    <row r="374" spans="1:5" x14ac:dyDescent="0.25">
      <c r="A374" s="176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4" t="s">
        <v>296</v>
      </c>
      <c r="B375" s="13" t="s">
        <v>297</v>
      </c>
      <c r="C375" s="14">
        <v>0</v>
      </c>
      <c r="D375" s="14">
        <v>8</v>
      </c>
      <c r="E375" s="23">
        <v>0</v>
      </c>
    </row>
    <row r="376" spans="1:5" x14ac:dyDescent="0.25">
      <c r="A376" s="175"/>
      <c r="B376" s="13" t="s">
        <v>298</v>
      </c>
      <c r="C376" s="14">
        <v>7</v>
      </c>
      <c r="D376" s="14">
        <v>8</v>
      </c>
      <c r="E376" s="23">
        <v>0</v>
      </c>
    </row>
    <row r="377" spans="1:5" x14ac:dyDescent="0.25">
      <c r="A377" s="175"/>
      <c r="B377" s="13" t="s">
        <v>299</v>
      </c>
      <c r="C377" s="18"/>
      <c r="D377" s="18"/>
      <c r="E377" s="24"/>
    </row>
    <row r="378" spans="1:5" x14ac:dyDescent="0.25">
      <c r="A378" s="175"/>
      <c r="B378" s="13" t="s">
        <v>300</v>
      </c>
      <c r="C378" s="14">
        <v>1</v>
      </c>
      <c r="D378" s="14">
        <v>1</v>
      </c>
      <c r="E378" s="23">
        <v>0</v>
      </c>
    </row>
    <row r="379" spans="1:5" x14ac:dyDescent="0.25">
      <c r="A379" s="175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5"/>
      <c r="B380" s="13" t="s">
        <v>301</v>
      </c>
      <c r="C380" s="14">
        <v>10</v>
      </c>
      <c r="D380" s="14">
        <v>9</v>
      </c>
      <c r="E380" s="23">
        <v>0</v>
      </c>
    </row>
    <row r="381" spans="1:5" x14ac:dyDescent="0.25">
      <c r="A381" s="175"/>
      <c r="B381" s="13" t="s">
        <v>302</v>
      </c>
      <c r="C381" s="14">
        <v>4</v>
      </c>
      <c r="D381" s="14">
        <v>2</v>
      </c>
      <c r="E381" s="23">
        <v>4</v>
      </c>
    </row>
    <row r="382" spans="1:5" x14ac:dyDescent="0.25">
      <c r="A382" s="175"/>
      <c r="B382" s="13" t="s">
        <v>303</v>
      </c>
      <c r="C382" s="14">
        <v>57</v>
      </c>
      <c r="D382" s="14">
        <v>55</v>
      </c>
      <c r="E382" s="23">
        <v>0</v>
      </c>
    </row>
    <row r="383" spans="1:5" x14ac:dyDescent="0.25">
      <c r="A383" s="175"/>
      <c r="B383" s="13" t="s">
        <v>304</v>
      </c>
      <c r="C383" s="14">
        <v>2</v>
      </c>
      <c r="D383" s="14">
        <v>2</v>
      </c>
      <c r="E383" s="23">
        <v>0</v>
      </c>
    </row>
    <row r="384" spans="1:5" x14ac:dyDescent="0.25">
      <c r="A384" s="175"/>
      <c r="B384" s="13" t="s">
        <v>305</v>
      </c>
      <c r="C384" s="18"/>
      <c r="D384" s="18"/>
      <c r="E384" s="24"/>
    </row>
    <row r="385" spans="1:5" x14ac:dyDescent="0.25">
      <c r="A385" s="175"/>
      <c r="B385" s="13" t="s">
        <v>306</v>
      </c>
      <c r="C385" s="18"/>
      <c r="D385" s="18"/>
      <c r="E385" s="24"/>
    </row>
    <row r="386" spans="1:5" x14ac:dyDescent="0.25">
      <c r="A386" s="175"/>
      <c r="B386" s="13" t="s">
        <v>307</v>
      </c>
      <c r="C386" s="18"/>
      <c r="D386" s="18"/>
      <c r="E386" s="24"/>
    </row>
    <row r="387" spans="1:5" x14ac:dyDescent="0.25">
      <c r="A387" s="176"/>
      <c r="B387" s="13" t="s">
        <v>308</v>
      </c>
      <c r="C387" s="14">
        <v>0</v>
      </c>
      <c r="D387" s="14">
        <v>0</v>
      </c>
      <c r="E387" s="23">
        <v>0</v>
      </c>
    </row>
    <row r="388" spans="1:5" x14ac:dyDescent="0.25">
      <c r="A388" s="174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5"/>
      <c r="B389" s="13" t="s">
        <v>311</v>
      </c>
      <c r="C389" s="14">
        <v>0</v>
      </c>
      <c r="D389" s="14">
        <v>0</v>
      </c>
      <c r="E389" s="23">
        <v>0</v>
      </c>
    </row>
    <row r="390" spans="1:5" x14ac:dyDescent="0.25">
      <c r="A390" s="175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5"/>
      <c r="B391" s="13" t="s">
        <v>248</v>
      </c>
      <c r="C391" s="14">
        <v>1</v>
      </c>
      <c r="D391" s="14">
        <v>0</v>
      </c>
      <c r="E391" s="23">
        <v>0</v>
      </c>
    </row>
    <row r="392" spans="1:5" x14ac:dyDescent="0.25">
      <c r="A392" s="175"/>
      <c r="B392" s="13" t="s">
        <v>249</v>
      </c>
      <c r="C392" s="14">
        <v>0</v>
      </c>
      <c r="D392" s="14">
        <v>0</v>
      </c>
      <c r="E392" s="23">
        <v>0</v>
      </c>
    </row>
    <row r="393" spans="1:5" x14ac:dyDescent="0.25">
      <c r="A393" s="175"/>
      <c r="B393" s="13" t="s">
        <v>250</v>
      </c>
      <c r="C393" s="14">
        <v>0</v>
      </c>
      <c r="D393" s="14">
        <v>0</v>
      </c>
      <c r="E393" s="23">
        <v>0</v>
      </c>
    </row>
    <row r="394" spans="1:5" x14ac:dyDescent="0.25">
      <c r="A394" s="175"/>
      <c r="B394" s="13" t="s">
        <v>312</v>
      </c>
      <c r="C394" s="18"/>
      <c r="D394" s="18"/>
      <c r="E394" s="24"/>
    </row>
    <row r="395" spans="1:5" x14ac:dyDescent="0.25">
      <c r="A395" s="175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5"/>
      <c r="B396" s="13" t="s">
        <v>314</v>
      </c>
      <c r="C396" s="14">
        <v>0</v>
      </c>
      <c r="D396" s="14">
        <v>0</v>
      </c>
      <c r="E396" s="23">
        <v>0</v>
      </c>
    </row>
    <row r="397" spans="1:5" x14ac:dyDescent="0.25">
      <c r="A397" s="175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5"/>
      <c r="B398" s="13" t="s">
        <v>315</v>
      </c>
      <c r="C398" s="14">
        <v>0</v>
      </c>
      <c r="D398" s="14">
        <v>0</v>
      </c>
      <c r="E398" s="23">
        <v>0</v>
      </c>
    </row>
    <row r="399" spans="1:5" x14ac:dyDescent="0.25">
      <c r="A399" s="175"/>
      <c r="B399" s="13" t="s">
        <v>260</v>
      </c>
      <c r="C399" s="14">
        <v>0</v>
      </c>
      <c r="D399" s="14">
        <v>0</v>
      </c>
      <c r="E399" s="23">
        <v>0</v>
      </c>
    </row>
    <row r="400" spans="1:5" x14ac:dyDescent="0.25">
      <c r="A400" s="175"/>
      <c r="B400" s="13" t="s">
        <v>261</v>
      </c>
      <c r="C400" s="14">
        <v>0</v>
      </c>
      <c r="D400" s="14">
        <v>0</v>
      </c>
      <c r="E400" s="23">
        <v>0</v>
      </c>
    </row>
    <row r="401" spans="1:5" x14ac:dyDescent="0.25">
      <c r="A401" s="175"/>
      <c r="B401" s="13" t="s">
        <v>316</v>
      </c>
      <c r="C401" s="14">
        <v>852</v>
      </c>
      <c r="D401" s="14">
        <v>417</v>
      </c>
      <c r="E401" s="23">
        <v>6</v>
      </c>
    </row>
    <row r="402" spans="1:5" x14ac:dyDescent="0.25">
      <c r="A402" s="175"/>
      <c r="B402" s="13" t="s">
        <v>317</v>
      </c>
      <c r="C402" s="14">
        <v>0</v>
      </c>
      <c r="D402" s="14">
        <v>0</v>
      </c>
      <c r="E402" s="23">
        <v>0</v>
      </c>
    </row>
    <row r="403" spans="1:5" x14ac:dyDescent="0.25">
      <c r="A403" s="175"/>
      <c r="B403" s="13" t="s">
        <v>318</v>
      </c>
      <c r="C403" s="14">
        <v>510</v>
      </c>
      <c r="D403" s="14">
        <v>83</v>
      </c>
      <c r="E403" s="23">
        <v>258</v>
      </c>
    </row>
    <row r="404" spans="1:5" x14ac:dyDescent="0.25">
      <c r="A404" s="175"/>
      <c r="B404" s="13" t="s">
        <v>265</v>
      </c>
      <c r="C404" s="14">
        <v>0</v>
      </c>
      <c r="D404" s="14">
        <v>0</v>
      </c>
      <c r="E404" s="23">
        <v>0</v>
      </c>
    </row>
    <row r="405" spans="1:5" x14ac:dyDescent="0.25">
      <c r="A405" s="175"/>
      <c r="B405" s="13" t="s">
        <v>319</v>
      </c>
      <c r="C405" s="14">
        <v>0</v>
      </c>
      <c r="D405" s="14">
        <v>0</v>
      </c>
      <c r="E405" s="23">
        <v>0</v>
      </c>
    </row>
    <row r="406" spans="1:5" x14ac:dyDescent="0.25">
      <c r="A406" s="175"/>
      <c r="B406" s="13" t="s">
        <v>320</v>
      </c>
      <c r="C406" s="14">
        <v>11</v>
      </c>
      <c r="D406" s="14">
        <v>6</v>
      </c>
      <c r="E406" s="23">
        <v>1</v>
      </c>
    </row>
    <row r="407" spans="1:5" x14ac:dyDescent="0.25">
      <c r="A407" s="175"/>
      <c r="B407" s="13" t="s">
        <v>321</v>
      </c>
      <c r="C407" s="14">
        <v>1</v>
      </c>
      <c r="D407" s="14">
        <v>5</v>
      </c>
      <c r="E407" s="23">
        <v>0</v>
      </c>
    </row>
    <row r="408" spans="1:5" x14ac:dyDescent="0.25">
      <c r="A408" s="175"/>
      <c r="B408" s="13" t="s">
        <v>270</v>
      </c>
      <c r="C408" s="14">
        <v>0</v>
      </c>
      <c r="D408" s="14">
        <v>0</v>
      </c>
      <c r="E408" s="23">
        <v>0</v>
      </c>
    </row>
    <row r="409" spans="1:5" x14ac:dyDescent="0.25">
      <c r="A409" s="176"/>
      <c r="B409" s="13" t="s">
        <v>322</v>
      </c>
      <c r="C409" s="14">
        <v>480</v>
      </c>
      <c r="D409" s="14">
        <v>332</v>
      </c>
      <c r="E409" s="23">
        <v>24</v>
      </c>
    </row>
  </sheetData>
  <sheetProtection algorithmName="SHA-512" hashValue="yxEQOdXmBL00bkazKKB824zZDu1DL58Z2RpO6BxWzoGMvTBbSsEVaX+dtwZ6SJc+YKBLLU5Co0/aCMtLOzs6kg==" saltValue="rQZfe6S3K9J2hE6fyn52t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10A88-6643-409B-93EA-03CD50DA9B6E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7" t="s">
        <v>1815</v>
      </c>
      <c r="D1" s="207"/>
      <c r="E1" s="207"/>
      <c r="F1" s="135"/>
      <c r="H1" s="168"/>
      <c r="I1" s="168"/>
      <c r="J1" s="168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1GsWWbzn7PxOEc+NKWgikFVN2WFw+GuU3y1BIVsipsld5mJ1TwsoQjhhikXWiol1VRGldUgcACJJUKjYPaRncQ==" saltValue="7dd1pbydLjwBaRs9bAjcS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5E6A6D-DD3E-45F8-BC65-D1D9DC565F70}">
  <dimension ref="A1:BI25"/>
  <sheetViews>
    <sheetView showGridLines="0" showRowColHeaders="0" workbookViewId="0">
      <selection activeCell="E30" sqref="E30"/>
    </sheetView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7" t="s">
        <v>1820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35"/>
      <c r="R1" s="168"/>
      <c r="S1" s="168"/>
      <c r="T1" s="168"/>
      <c r="U1" s="135"/>
      <c r="W1" s="168"/>
      <c r="X1" s="168"/>
      <c r="Y1" s="168"/>
      <c r="Z1" s="135"/>
      <c r="AB1" s="168"/>
      <c r="AC1" s="168"/>
      <c r="AD1" s="168"/>
      <c r="AE1" s="135"/>
      <c r="AG1" s="168"/>
      <c r="AH1" s="168"/>
      <c r="AI1" s="168"/>
      <c r="AJ1" s="135"/>
      <c r="AL1" s="168"/>
      <c r="AM1" s="168"/>
      <c r="AN1" s="168"/>
      <c r="AO1" s="135"/>
      <c r="AQ1" s="168"/>
      <c r="AR1" s="168"/>
      <c r="AS1" s="168"/>
      <c r="AT1" s="135"/>
      <c r="AV1" s="168"/>
      <c r="AW1" s="168"/>
      <c r="AX1" s="168"/>
      <c r="AY1" s="135"/>
      <c r="BA1" s="168"/>
      <c r="BB1" s="168"/>
      <c r="BC1" s="168"/>
      <c r="BD1" s="135"/>
      <c r="BF1" s="168"/>
      <c r="BG1" s="168"/>
      <c r="BH1" s="168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T6jan8UEuHKxBsJCdCT4TzZGXylGcCVAG2UqC/zMUL3w5n/UuZwqnhPvCfNap/J15KkepDM6fEQUb+10fJIx8g==" saltValue="HM9VvAofNt/qmllmC3lgu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58D4D-3330-4973-ACC1-9ADDC8406FC4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7" t="s">
        <v>1824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68"/>
      <c r="Q1" s="168"/>
      <c r="S1" s="135"/>
      <c r="U1" s="168"/>
      <c r="V1" s="168"/>
      <c r="W1" s="168"/>
      <c r="X1" s="168"/>
      <c r="Y1" s="168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69" t="s">
        <v>1203</v>
      </c>
      <c r="N5" s="169" t="s">
        <v>1204</v>
      </c>
      <c r="O5" s="169" t="s">
        <v>1205</v>
      </c>
      <c r="P5" s="169" t="s">
        <v>1206</v>
      </c>
      <c r="Q5" s="169" t="s">
        <v>635</v>
      </c>
      <c r="R5" s="169" t="s">
        <v>1207</v>
      </c>
      <c r="S5" s="170"/>
      <c r="U5" s="171" t="s">
        <v>1203</v>
      </c>
      <c r="V5" s="171" t="s">
        <v>1204</v>
      </c>
      <c r="W5" s="171" t="s">
        <v>1205</v>
      </c>
      <c r="X5" s="171" t="s">
        <v>1206</v>
      </c>
      <c r="Y5" s="171" t="s">
        <v>635</v>
      </c>
      <c r="Z5" s="171" t="s">
        <v>1207</v>
      </c>
    </row>
    <row r="6" spans="1:26" x14ac:dyDescent="0.2">
      <c r="M6" s="172">
        <f>DatosMedioAmbiente!C53</f>
        <v>1</v>
      </c>
      <c r="N6" s="172">
        <f>DatosMedioAmbiente!C55</f>
        <v>1</v>
      </c>
      <c r="O6" s="172">
        <f>DatosMedioAmbiente!C57</f>
        <v>0</v>
      </c>
      <c r="P6" s="172">
        <f>DatosMedioAmbiente!C59</f>
        <v>0</v>
      </c>
      <c r="Q6" s="172">
        <f>DatosMedioAmbiente!C61</f>
        <v>0</v>
      </c>
      <c r="R6" s="172">
        <f>DatosMedioAmbiente!C63</f>
        <v>3</v>
      </c>
      <c r="S6" s="170"/>
      <c r="U6" s="173">
        <f>DatosMedioAmbiente!C54</f>
        <v>0</v>
      </c>
      <c r="V6" s="173">
        <f>DatosMedioAmbiente!C56</f>
        <v>0</v>
      </c>
      <c r="W6" s="173">
        <f>DatosMedioAmbiente!C58</f>
        <v>0</v>
      </c>
      <c r="X6" s="173">
        <f>DatosMedioAmbiente!C60</f>
        <v>0</v>
      </c>
      <c r="Y6" s="173">
        <f>DatosMedioAmbiente!C62</f>
        <v>0</v>
      </c>
      <c r="Z6" s="173">
        <f>DatosMedioAmbiente!C64</f>
        <v>3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b85ddiFZjTRpawwzJ7OJf1Z4KBAoca/OAIdYJxryIlDILjQVQlm9Iz2NFWqtvRjwCpaBNq6/gapA1y976WIFuA==" saltValue="ktPck+MzXQt7HYxhrQ11y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CE750-C4D5-4974-A880-3FA317CE4898}">
  <dimension ref="A1:BI16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1747</v>
      </c>
      <c r="C2" s="87" t="s">
        <v>1735</v>
      </c>
      <c r="D2" s="87" t="s">
        <v>1618</v>
      </c>
      <c r="E2" s="87" t="s">
        <v>1618</v>
      </c>
      <c r="F2" s="87" t="s">
        <v>995</v>
      </c>
      <c r="G2" s="87" t="s">
        <v>1647</v>
      </c>
      <c r="H2" s="87" t="s">
        <v>1647</v>
      </c>
      <c r="I2" s="87" t="s">
        <v>1618</v>
      </c>
      <c r="J2" s="87" t="s">
        <v>1618</v>
      </c>
      <c r="K2" s="87" t="s">
        <v>1618</v>
      </c>
      <c r="L2" s="87" t="s">
        <v>1618</v>
      </c>
      <c r="M2" s="87" t="s">
        <v>1618</v>
      </c>
      <c r="N2" s="87" t="s">
        <v>1618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1150</v>
      </c>
      <c r="AB2" s="87" t="s">
        <v>1150</v>
      </c>
      <c r="AC2" s="87" t="s">
        <v>1157</v>
      </c>
      <c r="AD2" s="87" t="s">
        <v>667</v>
      </c>
      <c r="AI2" s="87" t="s">
        <v>225</v>
      </c>
      <c r="AL2" s="87" t="s">
        <v>667</v>
      </c>
      <c r="AM2" s="87" t="s">
        <v>667</v>
      </c>
      <c r="AN2" s="87" t="s">
        <v>667</v>
      </c>
      <c r="AO2" s="87" t="s">
        <v>667</v>
      </c>
      <c r="AU2" s="87" t="s">
        <v>671</v>
      </c>
      <c r="AV2" s="87" t="s">
        <v>667</v>
      </c>
      <c r="AW2" s="87" t="s">
        <v>1203</v>
      </c>
      <c r="AX2" s="87" t="s">
        <v>1207</v>
      </c>
      <c r="AY2" s="87" t="s">
        <v>19</v>
      </c>
      <c r="AZ2" s="87" t="s">
        <v>1028</v>
      </c>
      <c r="BA2" s="87" t="s">
        <v>81</v>
      </c>
      <c r="BB2" s="87" t="s">
        <v>1020</v>
      </c>
      <c r="BC2" s="87" t="s">
        <v>999</v>
      </c>
      <c r="BD2" s="87" t="s">
        <v>354</v>
      </c>
      <c r="BE2" s="87" t="s">
        <v>1656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1748</v>
      </c>
      <c r="C3" s="87" t="s">
        <v>1736</v>
      </c>
      <c r="D3" s="87" t="s">
        <v>1619</v>
      </c>
      <c r="E3" s="87" t="s">
        <v>1619</v>
      </c>
      <c r="F3" s="87" t="s">
        <v>110</v>
      </c>
      <c r="G3" s="87" t="s">
        <v>1619</v>
      </c>
      <c r="H3" s="87" t="s">
        <v>1619</v>
      </c>
      <c r="I3" s="87" t="s">
        <v>1619</v>
      </c>
      <c r="J3" s="87" t="s">
        <v>1619</v>
      </c>
      <c r="K3" s="87" t="s">
        <v>1619</v>
      </c>
      <c r="L3" s="87" t="s">
        <v>1619</v>
      </c>
      <c r="M3" s="87" t="s">
        <v>1620</v>
      </c>
      <c r="N3" s="87" t="s">
        <v>1624</v>
      </c>
      <c r="O3" s="87" t="s">
        <v>1619</v>
      </c>
      <c r="P3" s="87" t="s">
        <v>1620</v>
      </c>
      <c r="Q3" s="87" t="s">
        <v>1620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1151</v>
      </c>
      <c r="AB3" s="87" t="s">
        <v>1151</v>
      </c>
      <c r="AC3" s="87" t="s">
        <v>1159</v>
      </c>
      <c r="AD3" s="87" t="s">
        <v>669</v>
      </c>
      <c r="AI3" s="87" t="s">
        <v>227</v>
      </c>
      <c r="AL3" s="87" t="s">
        <v>669</v>
      </c>
      <c r="AM3" s="87" t="s">
        <v>669</v>
      </c>
      <c r="AN3" s="87" t="s">
        <v>669</v>
      </c>
      <c r="AO3" s="87" t="s">
        <v>669</v>
      </c>
      <c r="AV3" s="87" t="s">
        <v>669</v>
      </c>
      <c r="AW3" s="87" t="s">
        <v>1204</v>
      </c>
      <c r="AY3" s="87" t="s">
        <v>1023</v>
      </c>
      <c r="AZ3" s="87" t="s">
        <v>1029</v>
      </c>
      <c r="BA3" s="87" t="s">
        <v>1793</v>
      </c>
      <c r="BC3" s="87" t="s">
        <v>316</v>
      </c>
      <c r="BD3" s="87" t="s">
        <v>981</v>
      </c>
      <c r="BE3" s="87" t="s">
        <v>1657</v>
      </c>
      <c r="BH3" s="87" t="s">
        <v>1163</v>
      </c>
    </row>
    <row r="4" spans="1:61" x14ac:dyDescent="0.2">
      <c r="A4" s="87" t="s">
        <v>1755</v>
      </c>
      <c r="B4" s="87" t="s">
        <v>1749</v>
      </c>
      <c r="C4" s="87" t="s">
        <v>1737</v>
      </c>
      <c r="D4" s="87" t="s">
        <v>1620</v>
      </c>
      <c r="E4" s="87" t="s">
        <v>1620</v>
      </c>
      <c r="G4" s="87" t="s">
        <v>1620</v>
      </c>
      <c r="H4" s="87" t="s">
        <v>1620</v>
      </c>
      <c r="I4" s="87" t="s">
        <v>1620</v>
      </c>
      <c r="J4" s="87" t="s">
        <v>1620</v>
      </c>
      <c r="K4" s="87" t="s">
        <v>1622</v>
      </c>
      <c r="L4" s="87" t="s">
        <v>1622</v>
      </c>
      <c r="M4" s="87" t="s">
        <v>1624</v>
      </c>
      <c r="N4" s="87" t="s">
        <v>995</v>
      </c>
      <c r="O4" s="87" t="s">
        <v>1620</v>
      </c>
      <c r="P4" s="87" t="s">
        <v>1667</v>
      </c>
      <c r="Q4" s="87" t="s">
        <v>1667</v>
      </c>
      <c r="R4" s="87" t="s">
        <v>1061</v>
      </c>
      <c r="S4" s="87" t="s">
        <v>1667</v>
      </c>
      <c r="T4" s="87" t="s">
        <v>1668</v>
      </c>
      <c r="V4" s="87" t="s">
        <v>30</v>
      </c>
      <c r="W4" s="87" t="s">
        <v>1762</v>
      </c>
      <c r="AA4" s="87" t="s">
        <v>1152</v>
      </c>
      <c r="AB4" s="87" t="s">
        <v>1156</v>
      </c>
      <c r="AD4" s="87" t="s">
        <v>671</v>
      </c>
      <c r="AI4" s="87" t="s">
        <v>228</v>
      </c>
      <c r="AL4" s="87" t="s">
        <v>671</v>
      </c>
      <c r="AM4" s="87" t="s">
        <v>671</v>
      </c>
      <c r="AN4" s="87" t="s">
        <v>671</v>
      </c>
      <c r="AO4" s="87" t="s">
        <v>671</v>
      </c>
      <c r="AV4" s="87" t="s">
        <v>671</v>
      </c>
      <c r="AW4" s="87" t="s">
        <v>1207</v>
      </c>
      <c r="AY4" s="87" t="s">
        <v>1024</v>
      </c>
      <c r="AZ4" s="87" t="s">
        <v>1030</v>
      </c>
      <c r="BA4" s="87" t="s">
        <v>1794</v>
      </c>
      <c r="BC4" s="87" t="s">
        <v>1795</v>
      </c>
      <c r="BD4" s="87" t="s">
        <v>982</v>
      </c>
      <c r="BE4" s="87" t="s">
        <v>1658</v>
      </c>
    </row>
    <row r="5" spans="1:61" x14ac:dyDescent="0.2">
      <c r="A5" s="87" t="s">
        <v>1050</v>
      </c>
      <c r="B5" s="87" t="s">
        <v>108</v>
      </c>
      <c r="C5" s="87" t="s">
        <v>181</v>
      </c>
      <c r="D5" s="87" t="s">
        <v>1622</v>
      </c>
      <c r="E5" s="87" t="s">
        <v>1622</v>
      </c>
      <c r="G5" s="87" t="s">
        <v>995</v>
      </c>
      <c r="H5" s="87" t="s">
        <v>995</v>
      </c>
      <c r="I5" s="87" t="s">
        <v>1622</v>
      </c>
      <c r="J5" s="87" t="s">
        <v>1622</v>
      </c>
      <c r="K5" s="87" t="s">
        <v>995</v>
      </c>
      <c r="L5" s="87" t="s">
        <v>1629</v>
      </c>
      <c r="N5" s="87" t="s">
        <v>1642</v>
      </c>
      <c r="O5" s="87" t="s">
        <v>1622</v>
      </c>
      <c r="P5" s="87" t="s">
        <v>1670</v>
      </c>
      <c r="Q5" s="87" t="s">
        <v>1670</v>
      </c>
      <c r="R5" s="87" t="s">
        <v>1062</v>
      </c>
      <c r="S5" s="87" t="s">
        <v>1668</v>
      </c>
      <c r="T5" s="87" t="s">
        <v>1670</v>
      </c>
      <c r="V5" s="87" t="s">
        <v>31</v>
      </c>
      <c r="AD5" s="87" t="s">
        <v>675</v>
      </c>
      <c r="AI5" s="87" t="s">
        <v>229</v>
      </c>
      <c r="AL5" s="87" t="s">
        <v>675</v>
      </c>
      <c r="AM5" s="87" t="s">
        <v>675</v>
      </c>
      <c r="AN5" s="87" t="s">
        <v>675</v>
      </c>
      <c r="AO5" s="87" t="s">
        <v>675</v>
      </c>
      <c r="AV5" s="87" t="s">
        <v>673</v>
      </c>
      <c r="AY5" s="87" t="s">
        <v>1025</v>
      </c>
      <c r="AZ5" s="87" t="s">
        <v>1031</v>
      </c>
      <c r="BC5" s="87" t="s">
        <v>1005</v>
      </c>
      <c r="BD5" s="87" t="s">
        <v>983</v>
      </c>
      <c r="BE5" s="87" t="s">
        <v>1798</v>
      </c>
    </row>
    <row r="6" spans="1:61" x14ac:dyDescent="0.2">
      <c r="A6" s="87" t="s">
        <v>1756</v>
      </c>
      <c r="B6" s="87" t="s">
        <v>109</v>
      </c>
      <c r="C6" s="87" t="s">
        <v>1738</v>
      </c>
      <c r="D6" s="87" t="s">
        <v>1624</v>
      </c>
      <c r="E6" s="87" t="s">
        <v>1624</v>
      </c>
      <c r="G6" s="87" t="s">
        <v>1633</v>
      </c>
      <c r="H6" s="87" t="s">
        <v>1632</v>
      </c>
      <c r="I6" s="87" t="s">
        <v>1626</v>
      </c>
      <c r="J6" s="87" t="s">
        <v>1626</v>
      </c>
      <c r="O6" s="87" t="s">
        <v>1626</v>
      </c>
      <c r="R6" s="87" t="s">
        <v>1063</v>
      </c>
      <c r="S6" s="87" t="s">
        <v>1670</v>
      </c>
      <c r="V6" s="87" t="s">
        <v>32</v>
      </c>
      <c r="AD6" s="87" t="s">
        <v>677</v>
      </c>
      <c r="AI6" s="87" t="s">
        <v>230</v>
      </c>
      <c r="AL6" s="87" t="s">
        <v>677</v>
      </c>
      <c r="AM6" s="87" t="s">
        <v>677</v>
      </c>
      <c r="AN6" s="87" t="s">
        <v>677</v>
      </c>
      <c r="AO6" s="87" t="s">
        <v>677</v>
      </c>
      <c r="AV6" s="87" t="s">
        <v>675</v>
      </c>
      <c r="AY6" s="87" t="s">
        <v>1026</v>
      </c>
      <c r="AZ6" s="87" t="s">
        <v>1026</v>
      </c>
      <c r="BC6" s="87" t="s">
        <v>1006</v>
      </c>
      <c r="BD6" s="87" t="s">
        <v>984</v>
      </c>
      <c r="BE6" s="87" t="s">
        <v>1799</v>
      </c>
    </row>
    <row r="7" spans="1:61" x14ac:dyDescent="0.2">
      <c r="C7" s="87" t="s">
        <v>1739</v>
      </c>
      <c r="D7" s="87" t="s">
        <v>1625</v>
      </c>
      <c r="E7" s="87" t="s">
        <v>995</v>
      </c>
      <c r="G7" s="87" t="s">
        <v>1636</v>
      </c>
      <c r="H7" s="87" t="s">
        <v>1633</v>
      </c>
      <c r="I7" s="87" t="s">
        <v>995</v>
      </c>
      <c r="J7" s="87" t="s">
        <v>995</v>
      </c>
      <c r="O7" s="87" t="s">
        <v>995</v>
      </c>
      <c r="AI7" s="87" t="s">
        <v>231</v>
      </c>
      <c r="AV7" s="87" t="s">
        <v>677</v>
      </c>
      <c r="BC7" s="87" t="s">
        <v>1796</v>
      </c>
      <c r="BD7" s="87" t="s">
        <v>985</v>
      </c>
      <c r="BE7" s="87" t="s">
        <v>1659</v>
      </c>
    </row>
    <row r="8" spans="1:61" x14ac:dyDescent="0.2">
      <c r="C8" s="87" t="s">
        <v>1740</v>
      </c>
      <c r="D8" s="87" t="s">
        <v>1626</v>
      </c>
      <c r="E8" s="87" t="s">
        <v>1632</v>
      </c>
      <c r="G8" s="87" t="s">
        <v>1642</v>
      </c>
      <c r="H8" s="87" t="s">
        <v>1634</v>
      </c>
      <c r="I8" s="87" t="s">
        <v>1632</v>
      </c>
      <c r="J8" s="87" t="s">
        <v>1632</v>
      </c>
      <c r="O8" s="87" t="s">
        <v>1632</v>
      </c>
      <c r="AI8" s="87" t="s">
        <v>233</v>
      </c>
      <c r="BC8" s="87" t="s">
        <v>1008</v>
      </c>
      <c r="BD8" s="87" t="s">
        <v>538</v>
      </c>
      <c r="BE8" s="87" t="s">
        <v>1661</v>
      </c>
    </row>
    <row r="9" spans="1:61" x14ac:dyDescent="0.2">
      <c r="C9" s="87" t="s">
        <v>216</v>
      </c>
      <c r="D9" s="87" t="s">
        <v>995</v>
      </c>
      <c r="E9" s="87" t="s">
        <v>1633</v>
      </c>
      <c r="G9" s="87" t="s">
        <v>110</v>
      </c>
      <c r="H9" s="87" t="s">
        <v>1636</v>
      </c>
      <c r="I9" s="87" t="s">
        <v>1633</v>
      </c>
      <c r="J9" s="87" t="s">
        <v>1633</v>
      </c>
      <c r="O9" s="87" t="s">
        <v>1633</v>
      </c>
      <c r="AI9" s="87" t="s">
        <v>239</v>
      </c>
      <c r="BC9" s="87" t="s">
        <v>997</v>
      </c>
      <c r="BD9" s="87" t="s">
        <v>986</v>
      </c>
    </row>
    <row r="10" spans="1:61" x14ac:dyDescent="0.2">
      <c r="C10" s="87" t="s">
        <v>296</v>
      </c>
      <c r="D10" s="87" t="s">
        <v>1632</v>
      </c>
      <c r="E10" s="87" t="s">
        <v>1634</v>
      </c>
      <c r="H10" s="87" t="s">
        <v>1638</v>
      </c>
      <c r="I10" s="87" t="s">
        <v>1634</v>
      </c>
      <c r="J10" s="87" t="s">
        <v>1634</v>
      </c>
      <c r="O10" s="87" t="s">
        <v>1634</v>
      </c>
      <c r="AI10" s="87" t="s">
        <v>110</v>
      </c>
      <c r="BD10" s="87" t="s">
        <v>988</v>
      </c>
    </row>
    <row r="11" spans="1:61" x14ac:dyDescent="0.2">
      <c r="C11" s="87" t="s">
        <v>1743</v>
      </c>
      <c r="D11" s="87" t="s">
        <v>1633</v>
      </c>
      <c r="E11" s="87" t="s">
        <v>1636</v>
      </c>
      <c r="H11" s="87" t="s">
        <v>1642</v>
      </c>
      <c r="I11" s="87" t="s">
        <v>1636</v>
      </c>
      <c r="J11" s="87" t="s">
        <v>1636</v>
      </c>
      <c r="O11" s="87" t="s">
        <v>1636</v>
      </c>
      <c r="BD11" s="87" t="s">
        <v>989</v>
      </c>
    </row>
    <row r="12" spans="1:61" x14ac:dyDescent="0.2">
      <c r="D12" s="87" t="s">
        <v>1634</v>
      </c>
      <c r="E12" s="87" t="s">
        <v>1638</v>
      </c>
      <c r="H12" s="87" t="s">
        <v>110</v>
      </c>
      <c r="I12" s="87" t="s">
        <v>1638</v>
      </c>
      <c r="J12" s="87" t="s">
        <v>1638</v>
      </c>
      <c r="O12" s="87" t="s">
        <v>1638</v>
      </c>
      <c r="BD12" s="87" t="s">
        <v>990</v>
      </c>
    </row>
    <row r="13" spans="1:61" x14ac:dyDescent="0.2">
      <c r="D13" s="87" t="s">
        <v>1636</v>
      </c>
      <c r="E13" s="87" t="s">
        <v>1643</v>
      </c>
      <c r="I13" s="87" t="s">
        <v>1642</v>
      </c>
      <c r="J13" s="87" t="s">
        <v>1642</v>
      </c>
      <c r="O13" s="87" t="s">
        <v>1642</v>
      </c>
      <c r="BD13" s="87" t="s">
        <v>992</v>
      </c>
    </row>
    <row r="14" spans="1:61" x14ac:dyDescent="0.2">
      <c r="D14" s="87" t="s">
        <v>1638</v>
      </c>
      <c r="I14" s="87" t="s">
        <v>110</v>
      </c>
      <c r="J14" s="87" t="s">
        <v>110</v>
      </c>
      <c r="O14" s="87" t="s">
        <v>110</v>
      </c>
      <c r="BD14" s="87" t="s">
        <v>993</v>
      </c>
    </row>
    <row r="15" spans="1:61" x14ac:dyDescent="0.2">
      <c r="D15" s="87" t="s">
        <v>1642</v>
      </c>
    </row>
    <row r="16" spans="1:61" x14ac:dyDescent="0.2">
      <c r="D16" s="87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D4A57-57FE-45D2-88F8-7C9376A1AF69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2193</v>
      </c>
      <c r="D4" s="95">
        <f>SUM(DatosViolenciaGénero!D63:D69)</f>
        <v>706</v>
      </c>
    </row>
    <row r="5" spans="2:4" x14ac:dyDescent="0.2">
      <c r="B5" s="94" t="s">
        <v>1620</v>
      </c>
      <c r="C5" s="95">
        <f>SUM(DatosViolenciaGénero!C70:C73)</f>
        <v>1730</v>
      </c>
      <c r="D5" s="95">
        <f>SUM(DatosViolenciaGénero!D70:D73)</f>
        <v>569</v>
      </c>
    </row>
    <row r="6" spans="2:4" ht="12.75" customHeight="1" x14ac:dyDescent="0.2">
      <c r="B6" s="94" t="s">
        <v>1666</v>
      </c>
      <c r="C6" s="95">
        <f>DatosViolenciaGénero!C74</f>
        <v>0</v>
      </c>
      <c r="D6" s="95">
        <f>DatosViolenciaGénero!D74</f>
        <v>0</v>
      </c>
    </row>
    <row r="7" spans="2:4" ht="12.75" customHeight="1" x14ac:dyDescent="0.2">
      <c r="B7" s="94" t="s">
        <v>1667</v>
      </c>
      <c r="C7" s="95">
        <f>SUM(DatosViolenciaGénero!C75:C77)</f>
        <v>7</v>
      </c>
      <c r="D7" s="95">
        <f>SUM(DatosViolenciaGénero!D75:D77)</f>
        <v>0</v>
      </c>
    </row>
    <row r="8" spans="2:4" ht="12.75" customHeight="1" x14ac:dyDescent="0.2">
      <c r="B8" s="94" t="s">
        <v>1668</v>
      </c>
      <c r="C8" s="95">
        <f>DatosViolenciaGénero!C81</f>
        <v>12</v>
      </c>
      <c r="D8" s="95">
        <f>DatosViolenciaGénero!D81</f>
        <v>3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388</v>
      </c>
      <c r="D10" s="95">
        <f>SUM(DatosViolenciaGénero!D79:D80)</f>
        <v>210</v>
      </c>
    </row>
    <row r="14" spans="2:4" ht="12.95" customHeight="1" thickTop="1" thickBot="1" x14ac:dyDescent="0.25">
      <c r="B14" s="213" t="s">
        <v>1674</v>
      </c>
      <c r="C14" s="213"/>
    </row>
    <row r="15" spans="2:4" ht="13.5" thickTop="1" x14ac:dyDescent="0.2">
      <c r="B15" s="96" t="s">
        <v>1672</v>
      </c>
      <c r="C15" s="97">
        <f>DatosViolenciaGénero!C38</f>
        <v>198</v>
      </c>
    </row>
    <row r="16" spans="2:4" ht="13.5" thickBot="1" x14ac:dyDescent="0.25">
      <c r="B16" s="98" t="s">
        <v>1673</v>
      </c>
      <c r="C16" s="99">
        <f>DatosViolenciaGénero!C39</f>
        <v>808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8D5F-0F49-46DE-BE03-31D4DE04B9DE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139</v>
      </c>
      <c r="D4" s="95">
        <f>SUM(DatosViolenciaDoméstica!D48:D54)</f>
        <v>89</v>
      </c>
    </row>
    <row r="5" spans="2:4" x14ac:dyDescent="0.2">
      <c r="B5" s="94" t="s">
        <v>1620</v>
      </c>
      <c r="C5" s="95">
        <f>SUM(DatosViolenciaDoméstica!C55:C58)</f>
        <v>114</v>
      </c>
      <c r="D5" s="95">
        <f>SUM(DatosViolenciaDoméstica!D55:D58)</f>
        <v>47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2</v>
      </c>
      <c r="D7" s="95">
        <f>SUM(DatosViolenciaDoméstica!D60:D62)</f>
        <v>2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72</v>
      </c>
      <c r="D10" s="95">
        <f>SUM(DatosViolenciaDoméstica!D64:D65)</f>
        <v>64</v>
      </c>
    </row>
    <row r="14" spans="2:4" ht="12.95" customHeight="1" thickTop="1" thickBot="1" x14ac:dyDescent="0.25">
      <c r="B14" s="213" t="s">
        <v>1671</v>
      </c>
      <c r="C14" s="213"/>
    </row>
    <row r="15" spans="2:4" ht="13.5" thickTop="1" x14ac:dyDescent="0.2">
      <c r="B15" s="96" t="s">
        <v>1672</v>
      </c>
      <c r="C15" s="97">
        <f>DatosViolenciaDoméstica!C33</f>
        <v>56</v>
      </c>
    </row>
    <row r="16" spans="2:4" ht="13.5" thickBot="1" x14ac:dyDescent="0.25">
      <c r="B16" s="98" t="s">
        <v>1673</v>
      </c>
      <c r="C16" s="99">
        <f>DatosViolenciaDoméstica!C34</f>
        <v>62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79870-0775-4749-8965-5D15A1BB8986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4" t="s">
        <v>1655</v>
      </c>
      <c r="C3" s="214"/>
    </row>
    <row r="4" spans="2:3" x14ac:dyDescent="0.2">
      <c r="B4" s="88" t="s">
        <v>1656</v>
      </c>
      <c r="C4" s="89">
        <f>DatosMenores!C69</f>
        <v>102</v>
      </c>
    </row>
    <row r="5" spans="2:3" x14ac:dyDescent="0.2">
      <c r="B5" s="88" t="s">
        <v>1657</v>
      </c>
      <c r="C5" s="90">
        <f>DatosMenores!C70</f>
        <v>143</v>
      </c>
    </row>
    <row r="6" spans="2:3" x14ac:dyDescent="0.2">
      <c r="B6" s="88" t="s">
        <v>1658</v>
      </c>
      <c r="C6" s="90">
        <f>DatosMenores!C71</f>
        <v>863</v>
      </c>
    </row>
    <row r="7" spans="2:3" ht="25.5" x14ac:dyDescent="0.2">
      <c r="B7" s="88" t="s">
        <v>1659</v>
      </c>
      <c r="C7" s="90">
        <f>DatosMenores!C74</f>
        <v>31</v>
      </c>
    </row>
    <row r="8" spans="2:3" ht="25.5" x14ac:dyDescent="0.2">
      <c r="B8" s="88" t="s">
        <v>1040</v>
      </c>
      <c r="C8" s="90">
        <f>DatosMenores!C75</f>
        <v>0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1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1</v>
      </c>
    </row>
    <row r="14" spans="2:3" ht="25.5" x14ac:dyDescent="0.2">
      <c r="B14" s="88" t="s">
        <v>1664</v>
      </c>
      <c r="C14" s="90">
        <f>DatosMenores!C73</f>
        <v>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8EF6C-E379-43E3-998B-2865C9FD0543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5" t="s">
        <v>1618</v>
      </c>
      <c r="C11" s="215"/>
      <c r="D11" s="72">
        <f>DatosDelitos!C5+DatosDelitos!C13-DatosDelitos!C17</f>
        <v>18304</v>
      </c>
      <c r="E11" s="73">
        <f>DatosDelitos!H5+DatosDelitos!H13-DatosDelitos!H17</f>
        <v>490</v>
      </c>
      <c r="F11" s="73">
        <f>DatosDelitos!I5+DatosDelitos!I13-DatosDelitos!I17</f>
        <v>397</v>
      </c>
      <c r="G11" s="73">
        <f>DatosDelitos!J5+DatosDelitos!J13-DatosDelitos!J17</f>
        <v>2</v>
      </c>
      <c r="H11" s="74">
        <f>DatosDelitos!K5+DatosDelitos!K13-DatosDelitos!K17</f>
        <v>8</v>
      </c>
      <c r="I11" s="74">
        <f>DatosDelitos!L5+DatosDelitos!L13-DatosDelitos!L17</f>
        <v>6</v>
      </c>
      <c r="J11" s="74">
        <f>DatosDelitos!M5+DatosDelitos!M13-DatosDelitos!M17</f>
        <v>1</v>
      </c>
      <c r="K11" s="74">
        <f>DatosDelitos!O5+DatosDelitos!O13-DatosDelitos!O17</f>
        <v>34</v>
      </c>
      <c r="L11" s="75">
        <f>DatosDelitos!P5+DatosDelitos!P13-DatosDelitos!P17</f>
        <v>465</v>
      </c>
    </row>
    <row r="12" spans="2:13" ht="13.15" customHeight="1" x14ac:dyDescent="0.2">
      <c r="B12" s="216" t="s">
        <v>310</v>
      </c>
      <c r="C12" s="216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6" t="s">
        <v>367</v>
      </c>
      <c r="C13" s="216"/>
      <c r="D13" s="76">
        <f>DatosDelitos!C20</f>
        <v>17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6" t="s">
        <v>372</v>
      </c>
      <c r="C14" s="216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6" t="s">
        <v>1619</v>
      </c>
      <c r="C15" s="216"/>
      <c r="D15" s="76">
        <f>DatosDelitos!C17+DatosDelitos!C44</f>
        <v>3968</v>
      </c>
      <c r="E15" s="77">
        <f>DatosDelitos!H17+DatosDelitos!H44</f>
        <v>330</v>
      </c>
      <c r="F15" s="77">
        <f>DatosDelitos!I16+DatosDelitos!I44</f>
        <v>114</v>
      </c>
      <c r="G15" s="77">
        <f>DatosDelitos!J17+DatosDelitos!J44</f>
        <v>1</v>
      </c>
      <c r="H15" s="77">
        <f>DatosDelitos!K17+DatosDelitos!K44</f>
        <v>1</v>
      </c>
      <c r="I15" s="77">
        <f>DatosDelitos!L17+DatosDelitos!L44</f>
        <v>0</v>
      </c>
      <c r="J15" s="77">
        <f>DatosDelitos!M17+DatosDelitos!M44</f>
        <v>0</v>
      </c>
      <c r="K15" s="77">
        <f>DatosDelitos!O17+DatosDelitos!O44</f>
        <v>5</v>
      </c>
      <c r="L15" s="78">
        <f>DatosDelitos!P17+DatosDelitos!P44</f>
        <v>820</v>
      </c>
    </row>
    <row r="16" spans="2:13" ht="13.15" customHeight="1" x14ac:dyDescent="0.2">
      <c r="B16" s="216" t="s">
        <v>1620</v>
      </c>
      <c r="C16" s="216"/>
      <c r="D16" s="76">
        <f>DatosDelitos!C30</f>
        <v>1698</v>
      </c>
      <c r="E16" s="77">
        <f>DatosDelitos!H30</f>
        <v>190</v>
      </c>
      <c r="F16" s="77">
        <f>DatosDelitos!I30</f>
        <v>146</v>
      </c>
      <c r="G16" s="77">
        <f>DatosDelitos!J30</f>
        <v>0</v>
      </c>
      <c r="H16" s="77">
        <f>DatosDelitos!K30</f>
        <v>0</v>
      </c>
      <c r="I16" s="77">
        <f>DatosDelitos!L30</f>
        <v>2</v>
      </c>
      <c r="J16" s="77">
        <f>DatosDelitos!M30</f>
        <v>0</v>
      </c>
      <c r="K16" s="77">
        <f>DatosDelitos!O30</f>
        <v>3</v>
      </c>
      <c r="L16" s="78">
        <f>DatosDelitos!P30</f>
        <v>167</v>
      </c>
    </row>
    <row r="17" spans="2:12" ht="13.15" customHeight="1" x14ac:dyDescent="0.2">
      <c r="B17" s="217" t="s">
        <v>1621</v>
      </c>
      <c r="C17" s="217"/>
      <c r="D17" s="76">
        <f>DatosDelitos!C42-DatosDelitos!C44</f>
        <v>43</v>
      </c>
      <c r="E17" s="77">
        <f>DatosDelitos!H42-DatosDelitos!H44</f>
        <v>6</v>
      </c>
      <c r="F17" s="77">
        <f>DatosDelitos!I42-DatosDelitos!I44</f>
        <v>3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3</v>
      </c>
    </row>
    <row r="18" spans="2:12" ht="13.15" customHeight="1" x14ac:dyDescent="0.2">
      <c r="B18" s="216" t="s">
        <v>1622</v>
      </c>
      <c r="C18" s="216"/>
      <c r="D18" s="76">
        <f>DatosDelitos!C50</f>
        <v>769</v>
      </c>
      <c r="E18" s="77">
        <f>DatosDelitos!H50</f>
        <v>76</v>
      </c>
      <c r="F18" s="77">
        <f>DatosDelitos!I50</f>
        <v>56</v>
      </c>
      <c r="G18" s="77">
        <f>DatosDelitos!J50</f>
        <v>26</v>
      </c>
      <c r="H18" s="77">
        <f>DatosDelitos!K50</f>
        <v>28</v>
      </c>
      <c r="I18" s="77">
        <f>DatosDelitos!L50</f>
        <v>0</v>
      </c>
      <c r="J18" s="77">
        <f>DatosDelitos!M50</f>
        <v>0</v>
      </c>
      <c r="K18" s="77">
        <f>DatosDelitos!O50</f>
        <v>15</v>
      </c>
      <c r="L18" s="78">
        <f>DatosDelitos!P50</f>
        <v>67</v>
      </c>
    </row>
    <row r="19" spans="2:12" ht="13.15" customHeight="1" x14ac:dyDescent="0.2">
      <c r="B19" s="216" t="s">
        <v>1623</v>
      </c>
      <c r="C19" s="216"/>
      <c r="D19" s="76">
        <f>DatosDelitos!C72</f>
        <v>54</v>
      </c>
      <c r="E19" s="77">
        <f>DatosDelitos!H72</f>
        <v>6</v>
      </c>
      <c r="F19" s="77">
        <f>DatosDelitos!I72</f>
        <v>4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1</v>
      </c>
    </row>
    <row r="20" spans="2:12" ht="27" customHeight="1" x14ac:dyDescent="0.2">
      <c r="B20" s="216" t="s">
        <v>1624</v>
      </c>
      <c r="C20" s="216"/>
      <c r="D20" s="76">
        <f>DatosDelitos!C74</f>
        <v>125</v>
      </c>
      <c r="E20" s="77">
        <f>DatosDelitos!H74</f>
        <v>20</v>
      </c>
      <c r="F20" s="77">
        <f>DatosDelitos!I74</f>
        <v>18</v>
      </c>
      <c r="G20" s="77">
        <f>DatosDelitos!J74</f>
        <v>0</v>
      </c>
      <c r="H20" s="77">
        <f>DatosDelitos!K74</f>
        <v>0</v>
      </c>
      <c r="I20" s="77">
        <f>DatosDelitos!L74</f>
        <v>2</v>
      </c>
      <c r="J20" s="77">
        <f>DatosDelitos!M74</f>
        <v>1</v>
      </c>
      <c r="K20" s="77">
        <f>DatosDelitos!O74</f>
        <v>1</v>
      </c>
      <c r="L20" s="78">
        <f>DatosDelitos!P74</f>
        <v>11</v>
      </c>
    </row>
    <row r="21" spans="2:12" ht="13.15" customHeight="1" x14ac:dyDescent="0.2">
      <c r="B21" s="217" t="s">
        <v>1625</v>
      </c>
      <c r="C21" s="217"/>
      <c r="D21" s="76">
        <f>DatosDelitos!C82</f>
        <v>123</v>
      </c>
      <c r="E21" s="77">
        <f>DatosDelitos!H82</f>
        <v>7</v>
      </c>
      <c r="F21" s="77">
        <f>DatosDelitos!I82</f>
        <v>3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3</v>
      </c>
    </row>
    <row r="22" spans="2:12" ht="13.15" customHeight="1" x14ac:dyDescent="0.2">
      <c r="B22" s="216" t="s">
        <v>1626</v>
      </c>
      <c r="C22" s="216"/>
      <c r="D22" s="76">
        <f>DatosDelitos!C85</f>
        <v>308</v>
      </c>
      <c r="E22" s="77">
        <f>DatosDelitos!H85</f>
        <v>141</v>
      </c>
      <c r="F22" s="77">
        <f>DatosDelitos!I85</f>
        <v>117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127</v>
      </c>
    </row>
    <row r="23" spans="2:12" ht="13.15" customHeight="1" x14ac:dyDescent="0.2">
      <c r="B23" s="216" t="s">
        <v>995</v>
      </c>
      <c r="C23" s="216"/>
      <c r="D23" s="76">
        <f>DatosDelitos!C97</f>
        <v>7091</v>
      </c>
      <c r="E23" s="77">
        <f>DatosDelitos!H97</f>
        <v>1311</v>
      </c>
      <c r="F23" s="77">
        <f>DatosDelitos!I97</f>
        <v>1143</v>
      </c>
      <c r="G23" s="77">
        <f>DatosDelitos!J97</f>
        <v>2</v>
      </c>
      <c r="H23" s="77">
        <f>DatosDelitos!K97</f>
        <v>0</v>
      </c>
      <c r="I23" s="77">
        <f>DatosDelitos!L97</f>
        <v>0</v>
      </c>
      <c r="J23" s="77">
        <f>DatosDelitos!M97</f>
        <v>1</v>
      </c>
      <c r="K23" s="77">
        <f>DatosDelitos!O97</f>
        <v>82</v>
      </c>
      <c r="L23" s="78">
        <f>DatosDelitos!P97</f>
        <v>1045</v>
      </c>
    </row>
    <row r="24" spans="2:12" ht="27" customHeight="1" x14ac:dyDescent="0.2">
      <c r="B24" s="216" t="s">
        <v>1627</v>
      </c>
      <c r="C24" s="216"/>
      <c r="D24" s="76">
        <f>DatosDelitos!C131</f>
        <v>7</v>
      </c>
      <c r="E24" s="77">
        <f>DatosDelitos!H131</f>
        <v>2</v>
      </c>
      <c r="F24" s="77">
        <f>DatosDelitos!I131</f>
        <v>1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1</v>
      </c>
    </row>
    <row r="25" spans="2:12" ht="13.15" customHeight="1" x14ac:dyDescent="0.2">
      <c r="B25" s="216" t="s">
        <v>1628</v>
      </c>
      <c r="C25" s="216"/>
      <c r="D25" s="76">
        <f>DatosDelitos!C137</f>
        <v>64</v>
      </c>
      <c r="E25" s="77">
        <f>DatosDelitos!H137</f>
        <v>7</v>
      </c>
      <c r="F25" s="77">
        <f>DatosDelitos!I137</f>
        <v>3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4</v>
      </c>
    </row>
    <row r="26" spans="2:12" ht="13.15" customHeight="1" x14ac:dyDescent="0.2">
      <c r="B26" s="217" t="s">
        <v>1629</v>
      </c>
      <c r="C26" s="217"/>
      <c r="D26" s="76">
        <f>DatosDelitos!C144</f>
        <v>8</v>
      </c>
      <c r="E26" s="77">
        <f>DatosDelitos!H144</f>
        <v>2</v>
      </c>
      <c r="F26" s="77">
        <f>DatosDelitos!I144</f>
        <v>2</v>
      </c>
      <c r="G26" s="77">
        <f>DatosDelitos!J144</f>
        <v>0</v>
      </c>
      <c r="H26" s="77">
        <f>DatosDelitos!K144</f>
        <v>1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5</v>
      </c>
    </row>
    <row r="27" spans="2:12" ht="38.25" customHeight="1" x14ac:dyDescent="0.2">
      <c r="B27" s="216" t="s">
        <v>1630</v>
      </c>
      <c r="C27" s="216"/>
      <c r="D27" s="76">
        <f>DatosDelitos!C147</f>
        <v>55</v>
      </c>
      <c r="E27" s="77">
        <f>DatosDelitos!H147</f>
        <v>9</v>
      </c>
      <c r="F27" s="77">
        <f>DatosDelitos!I147</f>
        <v>9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4</v>
      </c>
    </row>
    <row r="28" spans="2:12" ht="13.15" customHeight="1" x14ac:dyDescent="0.2">
      <c r="B28" s="216" t="s">
        <v>1631</v>
      </c>
      <c r="C28" s="216"/>
      <c r="D28" s="76">
        <f>DatosDelitos!C156+SUM(DatosDelitos!C167:C172)</f>
        <v>37</v>
      </c>
      <c r="E28" s="77">
        <f>DatosDelitos!H156+SUM(DatosDelitos!H167:H172)</f>
        <v>6</v>
      </c>
      <c r="F28" s="77">
        <f>DatosDelitos!I156+SUM(DatosDelitos!I167:I172)</f>
        <v>7</v>
      </c>
      <c r="G28" s="77">
        <f>DatosDelitos!J156+SUM(DatosDelitos!J167:J172)</f>
        <v>0</v>
      </c>
      <c r="H28" s="77">
        <f>DatosDelitos!K156+SUM(DatosDelitos!K167:K172)</f>
        <v>0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0</v>
      </c>
      <c r="L28" s="77">
        <f>DatosDelitos!P156+SUM(DatosDelitos!P167:Q172)</f>
        <v>8</v>
      </c>
    </row>
    <row r="29" spans="2:12" ht="13.15" customHeight="1" x14ac:dyDescent="0.2">
      <c r="B29" s="216" t="s">
        <v>1632</v>
      </c>
      <c r="C29" s="216"/>
      <c r="D29" s="76">
        <f>SUM(DatosDelitos!C173:C177)</f>
        <v>198</v>
      </c>
      <c r="E29" s="77">
        <f>SUM(DatosDelitos!H173:H177)</f>
        <v>68</v>
      </c>
      <c r="F29" s="77">
        <f>SUM(DatosDelitos!I173:I177)</f>
        <v>62</v>
      </c>
      <c r="G29" s="77">
        <f>SUM(DatosDelitos!J173:J177)</f>
        <v>0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79</v>
      </c>
      <c r="L29" s="77">
        <f>SUM(DatosDelitos!P173:P177)</f>
        <v>93</v>
      </c>
    </row>
    <row r="30" spans="2:12" ht="13.15" customHeight="1" x14ac:dyDescent="0.2">
      <c r="B30" s="216" t="s">
        <v>1633</v>
      </c>
      <c r="C30" s="216"/>
      <c r="D30" s="76">
        <f>DatosDelitos!C178</f>
        <v>195</v>
      </c>
      <c r="E30" s="77">
        <f>DatosDelitos!H178</f>
        <v>87</v>
      </c>
      <c r="F30" s="77">
        <f>DatosDelitos!I178</f>
        <v>88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1</v>
      </c>
      <c r="L30" s="77">
        <f>DatosDelitos!P178</f>
        <v>1071</v>
      </c>
    </row>
    <row r="31" spans="2:12" ht="13.15" customHeight="1" x14ac:dyDescent="0.2">
      <c r="B31" s="216" t="s">
        <v>1634</v>
      </c>
      <c r="C31" s="216"/>
      <c r="D31" s="76">
        <f>DatosDelitos!C186</f>
        <v>255</v>
      </c>
      <c r="E31" s="77">
        <f>DatosDelitos!H186</f>
        <v>69</v>
      </c>
      <c r="F31" s="77">
        <f>DatosDelitos!I186</f>
        <v>83</v>
      </c>
      <c r="G31" s="77">
        <f>DatosDelitos!J186</f>
        <v>0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3</v>
      </c>
      <c r="L31" s="77">
        <f>DatosDelitos!P186</f>
        <v>74</v>
      </c>
    </row>
    <row r="32" spans="2:12" ht="13.15" customHeight="1" x14ac:dyDescent="0.2">
      <c r="B32" s="216" t="s">
        <v>1635</v>
      </c>
      <c r="C32" s="216"/>
      <c r="D32" s="76">
        <f>DatosDelitos!C201</f>
        <v>21</v>
      </c>
      <c r="E32" s="77">
        <f>DatosDelitos!H201</f>
        <v>36</v>
      </c>
      <c r="F32" s="77">
        <f>DatosDelitos!I201</f>
        <v>16</v>
      </c>
      <c r="G32" s="77">
        <f>DatosDelitos!J201</f>
        <v>0</v>
      </c>
      <c r="H32" s="77">
        <f>DatosDelitos!K201</f>
        <v>0</v>
      </c>
      <c r="I32" s="77">
        <f>DatosDelitos!L201</f>
        <v>0</v>
      </c>
      <c r="J32" s="77">
        <f>DatosDelitos!M201</f>
        <v>0</v>
      </c>
      <c r="K32" s="77">
        <f>DatosDelitos!O201</f>
        <v>0</v>
      </c>
      <c r="L32" s="77">
        <f>DatosDelitos!P201</f>
        <v>24</v>
      </c>
    </row>
    <row r="33" spans="2:13" ht="13.15" customHeight="1" x14ac:dyDescent="0.2">
      <c r="B33" s="216" t="s">
        <v>1636</v>
      </c>
      <c r="C33" s="216"/>
      <c r="D33" s="76">
        <f>DatosDelitos!C223</f>
        <v>1128</v>
      </c>
      <c r="E33" s="77">
        <f>DatosDelitos!H223</f>
        <v>188</v>
      </c>
      <c r="F33" s="77">
        <f>DatosDelitos!I223</f>
        <v>116</v>
      </c>
      <c r="G33" s="77">
        <f>DatosDelitos!J223</f>
        <v>0</v>
      </c>
      <c r="H33" s="77">
        <f>DatosDelitos!K223</f>
        <v>0</v>
      </c>
      <c r="I33" s="77">
        <f>DatosDelitos!L223</f>
        <v>0</v>
      </c>
      <c r="J33" s="77">
        <f>DatosDelitos!M223</f>
        <v>0</v>
      </c>
      <c r="K33" s="77">
        <f>DatosDelitos!O223</f>
        <v>9</v>
      </c>
      <c r="L33" s="77">
        <f>DatosDelitos!P223</f>
        <v>259</v>
      </c>
    </row>
    <row r="34" spans="2:13" ht="13.15" customHeight="1" x14ac:dyDescent="0.2">
      <c r="B34" s="216" t="s">
        <v>1637</v>
      </c>
      <c r="C34" s="216"/>
      <c r="D34" s="76">
        <f>DatosDelitos!C244</f>
        <v>7</v>
      </c>
      <c r="E34" s="77">
        <f>DatosDelitos!H244</f>
        <v>1</v>
      </c>
      <c r="F34" s="77">
        <f>DatosDelitos!I244</f>
        <v>0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1</v>
      </c>
    </row>
    <row r="35" spans="2:13" ht="13.15" customHeight="1" x14ac:dyDescent="0.2">
      <c r="B35" s="216" t="s">
        <v>1638</v>
      </c>
      <c r="C35" s="216"/>
      <c r="D35" s="76">
        <f>DatosDelitos!C271</f>
        <v>792</v>
      </c>
      <c r="E35" s="77">
        <f>DatosDelitos!H271</f>
        <v>328</v>
      </c>
      <c r="F35" s="77">
        <f>DatosDelitos!I271</f>
        <v>298</v>
      </c>
      <c r="G35" s="77">
        <f>DatosDelitos!J271</f>
        <v>0</v>
      </c>
      <c r="H35" s="77">
        <f>DatosDelitos!K271</f>
        <v>0</v>
      </c>
      <c r="I35" s="77">
        <f>DatosDelitos!L271</f>
        <v>0</v>
      </c>
      <c r="J35" s="77">
        <f>DatosDelitos!M271</f>
        <v>0</v>
      </c>
      <c r="K35" s="77">
        <f>DatosDelitos!O271</f>
        <v>10</v>
      </c>
      <c r="L35" s="77">
        <f>DatosDelitos!P271</f>
        <v>282</v>
      </c>
    </row>
    <row r="36" spans="2:13" ht="38.25" customHeight="1" x14ac:dyDescent="0.2">
      <c r="B36" s="216" t="s">
        <v>1639</v>
      </c>
      <c r="C36" s="216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6" t="s">
        <v>1640</v>
      </c>
      <c r="C37" s="216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6" t="s">
        <v>1641</v>
      </c>
      <c r="C38" s="216"/>
      <c r="D38" s="76">
        <f>DatosDelitos!C312+DatosDelitos!C318+DatosDelitos!C320</f>
        <v>2</v>
      </c>
      <c r="E38" s="77">
        <f>DatosDelitos!H312+DatosDelitos!H318+DatosDelitos!H320</f>
        <v>1</v>
      </c>
      <c r="F38" s="77">
        <f>DatosDelitos!I312+DatosDelitos!I318+DatosDelitos!I320</f>
        <v>0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0</v>
      </c>
    </row>
    <row r="39" spans="2:13" ht="13.15" customHeight="1" x14ac:dyDescent="0.2">
      <c r="B39" s="216" t="s">
        <v>1642</v>
      </c>
      <c r="C39" s="216"/>
      <c r="D39" s="76">
        <f>DatosDelitos!C323</f>
        <v>5445</v>
      </c>
      <c r="E39" s="77">
        <f>DatosDelitos!H323</f>
        <v>518</v>
      </c>
      <c r="F39" s="77">
        <f>DatosDelitos!I323</f>
        <v>312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1</v>
      </c>
      <c r="K39" s="77">
        <f>DatosDelitos!O323</f>
        <v>0</v>
      </c>
      <c r="L39" s="77">
        <f>DatosDelitos!P323</f>
        <v>284</v>
      </c>
    </row>
    <row r="40" spans="2:13" ht="13.15" customHeight="1" x14ac:dyDescent="0.2">
      <c r="B40" s="216" t="s">
        <v>1643</v>
      </c>
      <c r="C40" s="216"/>
      <c r="D40" s="76">
        <f>DatosDelitos!C325</f>
        <v>2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3</v>
      </c>
      <c r="L40" s="76">
        <f>DatosDelitos!P325</f>
        <v>1</v>
      </c>
    </row>
    <row r="41" spans="2:13" ht="13.15" customHeight="1" x14ac:dyDescent="0.2">
      <c r="B41" s="216" t="s">
        <v>972</v>
      </c>
      <c r="C41" s="216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6" t="s">
        <v>1644</v>
      </c>
      <c r="C42" s="216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19" t="s">
        <v>976</v>
      </c>
      <c r="C43" s="219"/>
      <c r="D43" s="79">
        <f>SUM(D11:D42)</f>
        <v>40716</v>
      </c>
      <c r="E43" s="79">
        <f t="shared" ref="E43:L43" si="0">SUM(E11:E42)</f>
        <v>3899</v>
      </c>
      <c r="F43" s="79">
        <f t="shared" si="0"/>
        <v>2998</v>
      </c>
      <c r="G43" s="79">
        <f t="shared" si="0"/>
        <v>31</v>
      </c>
      <c r="H43" s="79">
        <f t="shared" si="0"/>
        <v>38</v>
      </c>
      <c r="I43" s="79">
        <f t="shared" si="0"/>
        <v>10</v>
      </c>
      <c r="J43" s="79">
        <f t="shared" si="0"/>
        <v>4</v>
      </c>
      <c r="K43" s="79">
        <f t="shared" si="0"/>
        <v>245</v>
      </c>
      <c r="L43" s="79">
        <f t="shared" si="0"/>
        <v>4820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8" t="s">
        <v>1646</v>
      </c>
      <c r="C49" s="218"/>
      <c r="D49" s="82">
        <f>DatosDelitos!F5</f>
        <v>1</v>
      </c>
      <c r="E49" s="82">
        <f>DatosDelitos!G5</f>
        <v>0</v>
      </c>
    </row>
    <row r="50" spans="2:5" ht="13.15" customHeight="1" x14ac:dyDescent="0.25">
      <c r="B50" s="218" t="s">
        <v>1647</v>
      </c>
      <c r="C50" s="218"/>
      <c r="D50" s="82">
        <f>DatosDelitos!F13-DatosDelitos!F17</f>
        <v>123</v>
      </c>
      <c r="E50" s="82">
        <f>DatosDelitos!G13-DatosDelitos!G17</f>
        <v>25</v>
      </c>
    </row>
    <row r="51" spans="2:5" ht="13.15" customHeight="1" x14ac:dyDescent="0.25">
      <c r="B51" s="218" t="s">
        <v>310</v>
      </c>
      <c r="C51" s="218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8" t="s">
        <v>367</v>
      </c>
      <c r="C52" s="218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8" t="s">
        <v>372</v>
      </c>
      <c r="C53" s="218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8" t="s">
        <v>1619</v>
      </c>
      <c r="C54" s="218"/>
      <c r="D54" s="82">
        <f>DatosDelitos!F17+DatosDelitos!F44</f>
        <v>1129</v>
      </c>
      <c r="E54" s="82">
        <f>DatosDelitos!G17+DatosDelitos!G44</f>
        <v>324</v>
      </c>
    </row>
    <row r="55" spans="2:5" ht="13.15" customHeight="1" x14ac:dyDescent="0.25">
      <c r="B55" s="218" t="s">
        <v>1620</v>
      </c>
      <c r="C55" s="218"/>
      <c r="D55" s="82">
        <f>DatosDelitos!F30</f>
        <v>87</v>
      </c>
      <c r="E55" s="82">
        <f>DatosDelitos!G30</f>
        <v>35</v>
      </c>
    </row>
    <row r="56" spans="2:5" ht="13.15" customHeight="1" x14ac:dyDescent="0.25">
      <c r="B56" s="218" t="s">
        <v>1621</v>
      </c>
      <c r="C56" s="218"/>
      <c r="D56" s="82">
        <f>DatosDelitos!F42-DatosDelitos!F44</f>
        <v>9</v>
      </c>
      <c r="E56" s="82">
        <f>DatosDelitos!G42-DatosDelitos!G44</f>
        <v>2</v>
      </c>
    </row>
    <row r="57" spans="2:5" ht="13.15" customHeight="1" x14ac:dyDescent="0.25">
      <c r="B57" s="218" t="s">
        <v>1622</v>
      </c>
      <c r="C57" s="218"/>
      <c r="D57" s="82">
        <f>DatosDelitos!F50</f>
        <v>17</v>
      </c>
      <c r="E57" s="82">
        <f>DatosDelitos!G50</f>
        <v>2</v>
      </c>
    </row>
    <row r="58" spans="2:5" ht="13.15" customHeight="1" x14ac:dyDescent="0.25">
      <c r="B58" s="218" t="s">
        <v>1623</v>
      </c>
      <c r="C58" s="218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8" t="s">
        <v>1648</v>
      </c>
      <c r="C59" s="218"/>
      <c r="D59" s="82">
        <f>DatosDelitos!F74</f>
        <v>2</v>
      </c>
      <c r="E59" s="82">
        <f>DatosDelitos!G74</f>
        <v>1</v>
      </c>
    </row>
    <row r="60" spans="2:5" ht="13.15" customHeight="1" x14ac:dyDescent="0.25">
      <c r="B60" s="218" t="s">
        <v>1625</v>
      </c>
      <c r="C60" s="218"/>
      <c r="D60" s="82">
        <f>DatosDelitos!F82</f>
        <v>0</v>
      </c>
      <c r="E60" s="82">
        <f>DatosDelitos!G82</f>
        <v>2</v>
      </c>
    </row>
    <row r="61" spans="2:5" ht="13.15" customHeight="1" x14ac:dyDescent="0.25">
      <c r="B61" s="218" t="s">
        <v>1626</v>
      </c>
      <c r="C61" s="218"/>
      <c r="D61" s="82">
        <f>DatosDelitos!F85</f>
        <v>0</v>
      </c>
      <c r="E61" s="82">
        <f>DatosDelitos!G85</f>
        <v>0</v>
      </c>
    </row>
    <row r="62" spans="2:5" ht="13.15" customHeight="1" x14ac:dyDescent="0.25">
      <c r="B62" s="218" t="s">
        <v>995</v>
      </c>
      <c r="C62" s="218"/>
      <c r="D62" s="82">
        <f>DatosDelitos!F97</f>
        <v>78</v>
      </c>
      <c r="E62" s="82">
        <f>DatosDelitos!G97</f>
        <v>47</v>
      </c>
    </row>
    <row r="63" spans="2:5" ht="27" customHeight="1" x14ac:dyDescent="0.25">
      <c r="B63" s="218" t="s">
        <v>1649</v>
      </c>
      <c r="C63" s="218"/>
      <c r="D63" s="82">
        <f>DatosDelitos!F131</f>
        <v>0</v>
      </c>
      <c r="E63" s="82">
        <f>DatosDelitos!G131</f>
        <v>1</v>
      </c>
    </row>
    <row r="64" spans="2:5" ht="13.15" customHeight="1" x14ac:dyDescent="0.25">
      <c r="B64" s="218" t="s">
        <v>1628</v>
      </c>
      <c r="C64" s="218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8" t="s">
        <v>1629</v>
      </c>
      <c r="C65" s="218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8" t="s">
        <v>1630</v>
      </c>
      <c r="C66" s="218"/>
      <c r="D66" s="82">
        <f>DatosDelitos!F147</f>
        <v>4</v>
      </c>
      <c r="E66" s="82">
        <f>DatosDelitos!G147</f>
        <v>2</v>
      </c>
    </row>
    <row r="67" spans="2:5" ht="13.15" customHeight="1" x14ac:dyDescent="0.25">
      <c r="B67" s="218" t="s">
        <v>1631</v>
      </c>
      <c r="C67" s="218"/>
      <c r="D67" s="82">
        <f>DatosDelitos!F156+SUM(DatosDelitos!F167:G172)</f>
        <v>0</v>
      </c>
      <c r="E67" s="82">
        <f>DatosDelitos!G156+SUM(DatosDelitos!G167:H172)</f>
        <v>4</v>
      </c>
    </row>
    <row r="68" spans="2:5" ht="13.15" customHeight="1" x14ac:dyDescent="0.25">
      <c r="B68" s="218" t="s">
        <v>1632</v>
      </c>
      <c r="C68" s="218"/>
      <c r="D68" s="82">
        <f>SUM(DatosDelitos!F173:G177)</f>
        <v>2</v>
      </c>
      <c r="E68" s="82">
        <f>SUM(DatosDelitos!G173:H177)</f>
        <v>69</v>
      </c>
    </row>
    <row r="69" spans="2:5" ht="13.15" customHeight="1" x14ac:dyDescent="0.25">
      <c r="B69" s="218" t="s">
        <v>1633</v>
      </c>
      <c r="C69" s="218"/>
      <c r="D69" s="82">
        <f>DatosDelitos!F178</f>
        <v>528</v>
      </c>
      <c r="E69" s="82">
        <f>DatosDelitos!G178</f>
        <v>462</v>
      </c>
    </row>
    <row r="70" spans="2:5" ht="13.15" customHeight="1" x14ac:dyDescent="0.25">
      <c r="B70" s="218" t="s">
        <v>1634</v>
      </c>
      <c r="C70" s="218"/>
      <c r="D70" s="82">
        <f>DatosDelitos!F186</f>
        <v>14</v>
      </c>
      <c r="E70" s="82">
        <f>DatosDelitos!G186</f>
        <v>14</v>
      </c>
    </row>
    <row r="71" spans="2:5" ht="13.15" customHeight="1" x14ac:dyDescent="0.25">
      <c r="B71" s="218" t="s">
        <v>1635</v>
      </c>
      <c r="C71" s="218"/>
      <c r="D71" s="82">
        <f>DatosDelitos!F201</f>
        <v>4</v>
      </c>
      <c r="E71" s="82">
        <f>DatosDelitos!G201</f>
        <v>2</v>
      </c>
    </row>
    <row r="72" spans="2:5" ht="13.15" customHeight="1" x14ac:dyDescent="0.25">
      <c r="B72" s="218" t="s">
        <v>1636</v>
      </c>
      <c r="C72" s="218"/>
      <c r="D72" s="82">
        <f>DatosDelitos!F223</f>
        <v>151</v>
      </c>
      <c r="E72" s="82">
        <f>DatosDelitos!G223</f>
        <v>65</v>
      </c>
    </row>
    <row r="73" spans="2:5" ht="13.15" customHeight="1" x14ac:dyDescent="0.25">
      <c r="B73" s="218" t="s">
        <v>1637</v>
      </c>
      <c r="C73" s="218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8" t="s">
        <v>1638</v>
      </c>
      <c r="C74" s="218"/>
      <c r="D74" s="82">
        <f>DatosDelitos!F271</f>
        <v>26</v>
      </c>
      <c r="E74" s="82">
        <f>DatosDelitos!G271</f>
        <v>15</v>
      </c>
    </row>
    <row r="75" spans="2:5" ht="38.25" customHeight="1" x14ac:dyDescent="0.25">
      <c r="B75" s="218" t="s">
        <v>1639</v>
      </c>
      <c r="C75" s="218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8" t="s">
        <v>1640</v>
      </c>
      <c r="C76" s="218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8" t="s">
        <v>1641</v>
      </c>
      <c r="C77" s="218"/>
      <c r="D77" s="82">
        <f>DatosDelitos!F312+DatosDelitos!F318+DatosDelitos!F320</f>
        <v>1</v>
      </c>
      <c r="E77" s="82">
        <f>DatosDelitos!G312+DatosDelitos!G318+DatosDelitos!G320</f>
        <v>0</v>
      </c>
    </row>
    <row r="78" spans="2:5" ht="13.9" customHeight="1" x14ac:dyDescent="0.25">
      <c r="B78" s="218" t="s">
        <v>1642</v>
      </c>
      <c r="C78" s="218"/>
      <c r="D78" s="82">
        <f>DatosDelitos!F323</f>
        <v>223</v>
      </c>
      <c r="E78" s="82">
        <f>DatosDelitos!G323</f>
        <v>47</v>
      </c>
    </row>
    <row r="79" spans="2:5" ht="15" customHeight="1" x14ac:dyDescent="0.25">
      <c r="B79" s="220" t="s">
        <v>1643</v>
      </c>
      <c r="C79" s="220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0" t="s">
        <v>972</v>
      </c>
      <c r="C80" s="220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0" t="s">
        <v>1644</v>
      </c>
      <c r="C81" s="220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0" t="s">
        <v>1650</v>
      </c>
      <c r="C82" s="220"/>
      <c r="D82" s="82">
        <f>SUM(D49:D81)</f>
        <v>2399</v>
      </c>
      <c r="E82" s="82">
        <f>SUM(E49:E81)</f>
        <v>1119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8" t="s">
        <v>1618</v>
      </c>
      <c r="C87" s="218"/>
      <c r="D87" s="82">
        <f>DatosDelitos!N5+DatosDelitos!N13-DatosDelitos!N17</f>
        <v>0</v>
      </c>
    </row>
    <row r="88" spans="2:13" ht="13.15" customHeight="1" x14ac:dyDescent="0.25">
      <c r="B88" s="218" t="s">
        <v>310</v>
      </c>
      <c r="C88" s="218"/>
      <c r="D88" s="82">
        <f>DatosDelitos!N10</f>
        <v>0</v>
      </c>
    </row>
    <row r="89" spans="2:13" ht="13.15" customHeight="1" x14ac:dyDescent="0.25">
      <c r="B89" s="218" t="s">
        <v>367</v>
      </c>
      <c r="C89" s="218"/>
      <c r="D89" s="82">
        <f>DatosDelitos!N20</f>
        <v>0</v>
      </c>
    </row>
    <row r="90" spans="2:13" ht="13.15" customHeight="1" x14ac:dyDescent="0.25">
      <c r="B90" s="218" t="s">
        <v>372</v>
      </c>
      <c r="C90" s="218"/>
      <c r="D90" s="82">
        <f>DatosDelitos!N23</f>
        <v>0</v>
      </c>
    </row>
    <row r="91" spans="2:13" ht="13.15" customHeight="1" x14ac:dyDescent="0.25">
      <c r="B91" s="218" t="s">
        <v>1652</v>
      </c>
      <c r="C91" s="218"/>
      <c r="D91" s="82">
        <f>SUM(DatosDelitos!N17,DatosDelitos!N44)</f>
        <v>7</v>
      </c>
    </row>
    <row r="92" spans="2:13" ht="13.15" customHeight="1" x14ac:dyDescent="0.25">
      <c r="B92" s="218" t="s">
        <v>1620</v>
      </c>
      <c r="C92" s="218"/>
      <c r="D92" s="82">
        <f>DatosDelitos!N30</f>
        <v>6</v>
      </c>
    </row>
    <row r="93" spans="2:13" ht="13.15" customHeight="1" x14ac:dyDescent="0.25">
      <c r="B93" s="218" t="s">
        <v>1621</v>
      </c>
      <c r="C93" s="218"/>
      <c r="D93" s="82">
        <f>DatosDelitos!N42-DatosDelitos!N44</f>
        <v>0</v>
      </c>
    </row>
    <row r="94" spans="2:13" ht="13.15" customHeight="1" x14ac:dyDescent="0.25">
      <c r="B94" s="218" t="s">
        <v>1622</v>
      </c>
      <c r="C94" s="218"/>
      <c r="D94" s="82">
        <f>DatosDelitos!N50</f>
        <v>1</v>
      </c>
    </row>
    <row r="95" spans="2:13" ht="13.15" customHeight="1" x14ac:dyDescent="0.25">
      <c r="B95" s="218" t="s">
        <v>1623</v>
      </c>
      <c r="C95" s="218"/>
      <c r="D95" s="82">
        <f>DatosDelitos!N72</f>
        <v>3</v>
      </c>
    </row>
    <row r="96" spans="2:13" ht="27" customHeight="1" x14ac:dyDescent="0.25">
      <c r="B96" s="218" t="s">
        <v>1648</v>
      </c>
      <c r="C96" s="218"/>
      <c r="D96" s="82">
        <f>DatosDelitos!N74</f>
        <v>1</v>
      </c>
    </row>
    <row r="97" spans="2:4" ht="13.15" customHeight="1" x14ac:dyDescent="0.25">
      <c r="B97" s="218" t="s">
        <v>1625</v>
      </c>
      <c r="C97" s="218"/>
      <c r="D97" s="82">
        <f>DatosDelitos!N82</f>
        <v>3</v>
      </c>
    </row>
    <row r="98" spans="2:4" ht="13.15" customHeight="1" x14ac:dyDescent="0.25">
      <c r="B98" s="218" t="s">
        <v>1626</v>
      </c>
      <c r="C98" s="218"/>
      <c r="D98" s="82">
        <f>DatosDelitos!N85</f>
        <v>0</v>
      </c>
    </row>
    <row r="99" spans="2:4" ht="13.15" customHeight="1" x14ac:dyDescent="0.25">
      <c r="B99" s="218" t="s">
        <v>995</v>
      </c>
      <c r="C99" s="218"/>
      <c r="D99" s="82">
        <f>DatosDelitos!N97</f>
        <v>11</v>
      </c>
    </row>
    <row r="100" spans="2:4" ht="27" customHeight="1" x14ac:dyDescent="0.25">
      <c r="B100" s="218" t="s">
        <v>1649</v>
      </c>
      <c r="C100" s="218"/>
      <c r="D100" s="82">
        <f>DatosDelitos!N131</f>
        <v>6</v>
      </c>
    </row>
    <row r="101" spans="2:4" ht="13.15" customHeight="1" x14ac:dyDescent="0.25">
      <c r="B101" s="218" t="s">
        <v>1628</v>
      </c>
      <c r="C101" s="218"/>
      <c r="D101" s="82">
        <f>DatosDelitos!N137</f>
        <v>8</v>
      </c>
    </row>
    <row r="102" spans="2:4" ht="13.15" customHeight="1" x14ac:dyDescent="0.25">
      <c r="B102" s="218" t="s">
        <v>1629</v>
      </c>
      <c r="C102" s="218"/>
      <c r="D102" s="82">
        <f>DatosDelitos!N144</f>
        <v>0</v>
      </c>
    </row>
    <row r="103" spans="2:4" ht="13.15" customHeight="1" x14ac:dyDescent="0.25">
      <c r="B103" s="218" t="s">
        <v>1653</v>
      </c>
      <c r="C103" s="218"/>
      <c r="D103" s="82">
        <f>DatosDelitos!N148</f>
        <v>0</v>
      </c>
    </row>
    <row r="104" spans="2:4" ht="13.15" customHeight="1" x14ac:dyDescent="0.25">
      <c r="B104" s="218" t="s">
        <v>1205</v>
      </c>
      <c r="C104" s="218"/>
      <c r="D104" s="82">
        <f>SUM(DatosDelitos!N149,DatosDelitos!N150)</f>
        <v>0</v>
      </c>
    </row>
    <row r="105" spans="2:4" ht="13.15" customHeight="1" x14ac:dyDescent="0.25">
      <c r="B105" s="218" t="s">
        <v>1203</v>
      </c>
      <c r="C105" s="218"/>
      <c r="D105" s="82">
        <f>SUM(DatosDelitos!N151:N155)</f>
        <v>5</v>
      </c>
    </row>
    <row r="106" spans="2:4" ht="13.15" customHeight="1" x14ac:dyDescent="0.25">
      <c r="B106" s="218" t="s">
        <v>1631</v>
      </c>
      <c r="C106" s="218"/>
      <c r="D106" s="82">
        <f>SUM(SUM(DatosDelitos!N157:N160),SUM(DatosDelitos!N167:N172))</f>
        <v>0</v>
      </c>
    </row>
    <row r="107" spans="2:4" ht="13.15" customHeight="1" x14ac:dyDescent="0.25">
      <c r="B107" s="218" t="s">
        <v>1654</v>
      </c>
      <c r="C107" s="218"/>
      <c r="D107" s="82">
        <f>SUM(DatosDelitos!N161:N165)</f>
        <v>1</v>
      </c>
    </row>
    <row r="108" spans="2:4" ht="13.15" customHeight="1" x14ac:dyDescent="0.25">
      <c r="B108" s="218" t="s">
        <v>1632</v>
      </c>
      <c r="C108" s="218"/>
      <c r="D108" s="82">
        <f>SUM(DatosDelitos!N173:N177)</f>
        <v>0</v>
      </c>
    </row>
    <row r="109" spans="2:4" ht="13.15" customHeight="1" x14ac:dyDescent="0.25">
      <c r="B109" s="218" t="s">
        <v>1633</v>
      </c>
      <c r="C109" s="218"/>
      <c r="D109" s="82">
        <f>DatosDelitos!N178</f>
        <v>0</v>
      </c>
    </row>
    <row r="110" spans="2:4" ht="13.15" customHeight="1" x14ac:dyDescent="0.25">
      <c r="B110" s="218" t="s">
        <v>1634</v>
      </c>
      <c r="C110" s="218"/>
      <c r="D110" s="82">
        <f>DatosDelitos!N186</f>
        <v>4</v>
      </c>
    </row>
    <row r="111" spans="2:4" ht="13.15" customHeight="1" x14ac:dyDescent="0.25">
      <c r="B111" s="218" t="s">
        <v>1635</v>
      </c>
      <c r="C111" s="218"/>
      <c r="D111" s="82">
        <f>DatosDelitos!N201</f>
        <v>9</v>
      </c>
    </row>
    <row r="112" spans="2:4" ht="13.15" customHeight="1" x14ac:dyDescent="0.25">
      <c r="B112" s="218" t="s">
        <v>1636</v>
      </c>
      <c r="C112" s="218"/>
      <c r="D112" s="82">
        <f>DatosDelitos!N223</f>
        <v>8</v>
      </c>
    </row>
    <row r="113" spans="2:4" ht="13.15" customHeight="1" x14ac:dyDescent="0.25">
      <c r="B113" s="218" t="s">
        <v>1637</v>
      </c>
      <c r="C113" s="218"/>
      <c r="D113" s="82">
        <f>DatosDelitos!N244</f>
        <v>0</v>
      </c>
    </row>
    <row r="114" spans="2:4" ht="13.15" customHeight="1" x14ac:dyDescent="0.25">
      <c r="B114" s="218" t="s">
        <v>1638</v>
      </c>
      <c r="C114" s="218"/>
      <c r="D114" s="82">
        <f>DatosDelitos!N271</f>
        <v>4</v>
      </c>
    </row>
    <row r="115" spans="2:4" ht="38.25" customHeight="1" x14ac:dyDescent="0.25">
      <c r="B115" s="218" t="s">
        <v>1639</v>
      </c>
      <c r="C115" s="218"/>
      <c r="D115" s="82">
        <f>DatosDelitos!N301</f>
        <v>0</v>
      </c>
    </row>
    <row r="116" spans="2:4" ht="13.15" customHeight="1" x14ac:dyDescent="0.25">
      <c r="B116" s="218" t="s">
        <v>1640</v>
      </c>
      <c r="C116" s="218"/>
      <c r="D116" s="82">
        <f>DatosDelitos!N305</f>
        <v>0</v>
      </c>
    </row>
    <row r="117" spans="2:4" ht="13.15" customHeight="1" x14ac:dyDescent="0.25">
      <c r="B117" s="218" t="s">
        <v>1641</v>
      </c>
      <c r="C117" s="218"/>
      <c r="D117" s="82">
        <f>DatosDelitos!N312+DatosDelitos!N320</f>
        <v>0</v>
      </c>
    </row>
    <row r="118" spans="2:4" ht="13.15" customHeight="1" x14ac:dyDescent="0.25">
      <c r="B118" s="218" t="s">
        <v>938</v>
      </c>
      <c r="C118" s="218"/>
      <c r="D118" s="82">
        <f>DatosDelitos!N318</f>
        <v>0</v>
      </c>
    </row>
    <row r="119" spans="2:4" ht="13.9" customHeight="1" x14ac:dyDescent="0.25">
      <c r="B119" s="218" t="s">
        <v>1642</v>
      </c>
      <c r="C119" s="218"/>
      <c r="D119" s="82">
        <f>DatosDelitos!N323</f>
        <v>0</v>
      </c>
    </row>
    <row r="120" spans="2:4" ht="12.75" customHeight="1" x14ac:dyDescent="0.25">
      <c r="B120" s="220" t="s">
        <v>1643</v>
      </c>
      <c r="C120" s="220"/>
      <c r="D120" s="82">
        <f>DatosDelitos!N325</f>
        <v>0</v>
      </c>
    </row>
    <row r="121" spans="2:4" ht="15" customHeight="1" x14ac:dyDescent="0.25">
      <c r="B121" s="220" t="s">
        <v>972</v>
      </c>
      <c r="C121" s="220"/>
      <c r="D121" s="82">
        <f>DatosDelitos!N337</f>
        <v>0</v>
      </c>
    </row>
    <row r="122" spans="2:4" ht="15" customHeight="1" x14ac:dyDescent="0.25">
      <c r="B122" s="220" t="s">
        <v>1644</v>
      </c>
      <c r="C122" s="220"/>
      <c r="D122" s="82">
        <f>DatosDelitos!N339</f>
        <v>0</v>
      </c>
    </row>
    <row r="123" spans="2:4" ht="15" customHeight="1" x14ac:dyDescent="0.25">
      <c r="B123" s="218" t="s">
        <v>1650</v>
      </c>
      <c r="C123" s="218"/>
      <c r="D123" s="82">
        <f>SUM(D87:D122)</f>
        <v>77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3" t="s">
        <v>339</v>
      </c>
      <c r="B5" s="184"/>
      <c r="C5" s="27">
        <v>126</v>
      </c>
      <c r="D5" s="27">
        <v>45</v>
      </c>
      <c r="E5" s="28">
        <v>1.8</v>
      </c>
      <c r="F5" s="27">
        <v>1</v>
      </c>
      <c r="G5" s="27">
        <v>0</v>
      </c>
      <c r="H5" s="27">
        <v>9</v>
      </c>
      <c r="I5" s="27">
        <v>3</v>
      </c>
      <c r="J5" s="27">
        <v>1</v>
      </c>
      <c r="K5" s="27">
        <v>6</v>
      </c>
      <c r="L5" s="27">
        <v>6</v>
      </c>
      <c r="M5" s="27">
        <v>1</v>
      </c>
      <c r="N5" s="27">
        <v>0</v>
      </c>
      <c r="O5" s="27">
        <v>7</v>
      </c>
      <c r="P5" s="29">
        <v>11</v>
      </c>
    </row>
    <row r="6" spans="1:16" x14ac:dyDescent="0.25">
      <c r="A6" s="30" t="s">
        <v>340</v>
      </c>
      <c r="B6" s="30" t="s">
        <v>341</v>
      </c>
      <c r="C6" s="14">
        <v>90</v>
      </c>
      <c r="D6" s="14">
        <v>22</v>
      </c>
      <c r="E6" s="31">
        <v>3.0909090909090899</v>
      </c>
      <c r="F6" s="14">
        <v>1</v>
      </c>
      <c r="G6" s="14">
        <v>0</v>
      </c>
      <c r="H6" s="14">
        <v>6</v>
      </c>
      <c r="I6" s="14">
        <v>1</v>
      </c>
      <c r="J6" s="14">
        <v>1</v>
      </c>
      <c r="K6" s="14">
        <v>6</v>
      </c>
      <c r="L6" s="14">
        <v>2</v>
      </c>
      <c r="M6" s="14">
        <v>0</v>
      </c>
      <c r="N6" s="14">
        <v>0</v>
      </c>
      <c r="O6" s="14">
        <v>3</v>
      </c>
      <c r="P6" s="23">
        <v>6</v>
      </c>
    </row>
    <row r="7" spans="1:16" x14ac:dyDescent="0.25">
      <c r="A7" s="30" t="s">
        <v>342</v>
      </c>
      <c r="B7" s="30" t="s">
        <v>343</v>
      </c>
      <c r="C7" s="14">
        <v>8</v>
      </c>
      <c r="D7" s="14">
        <v>5</v>
      </c>
      <c r="E7" s="31">
        <v>0.6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4</v>
      </c>
      <c r="M7" s="14">
        <v>1</v>
      </c>
      <c r="N7" s="14">
        <v>0</v>
      </c>
      <c r="O7" s="14">
        <v>4</v>
      </c>
      <c r="P7" s="23">
        <v>3</v>
      </c>
    </row>
    <row r="8" spans="1:16" x14ac:dyDescent="0.25">
      <c r="A8" s="30" t="s">
        <v>344</v>
      </c>
      <c r="B8" s="30" t="s">
        <v>345</v>
      </c>
      <c r="C8" s="14">
        <v>28</v>
      </c>
      <c r="D8" s="14">
        <v>18</v>
      </c>
      <c r="E8" s="31">
        <v>0.55555555555555503</v>
      </c>
      <c r="F8" s="14">
        <v>0</v>
      </c>
      <c r="G8" s="14">
        <v>0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2</v>
      </c>
    </row>
    <row r="9" spans="1:16" x14ac:dyDescent="0.25">
      <c r="A9" s="30" t="s">
        <v>346</v>
      </c>
      <c r="B9" s="30" t="s">
        <v>347</v>
      </c>
      <c r="C9" s="14">
        <v>0</v>
      </c>
      <c r="D9" s="14">
        <v>0</v>
      </c>
      <c r="E9" s="31">
        <v>0</v>
      </c>
      <c r="F9" s="14">
        <v>0</v>
      </c>
      <c r="G9" s="14">
        <v>0</v>
      </c>
      <c r="H9" s="14">
        <v>1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3" t="s">
        <v>348</v>
      </c>
      <c r="B10" s="184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3" t="s">
        <v>352</v>
      </c>
      <c r="B13" s="184"/>
      <c r="C13" s="27">
        <v>21158</v>
      </c>
      <c r="D13" s="27">
        <v>18692</v>
      </c>
      <c r="E13" s="28">
        <v>0.131928097581853</v>
      </c>
      <c r="F13" s="27">
        <v>933</v>
      </c>
      <c r="G13" s="27">
        <v>260</v>
      </c>
      <c r="H13" s="27">
        <v>688</v>
      </c>
      <c r="I13" s="27">
        <v>548</v>
      </c>
      <c r="J13" s="27">
        <v>2</v>
      </c>
      <c r="K13" s="27">
        <v>3</v>
      </c>
      <c r="L13" s="27">
        <v>0</v>
      </c>
      <c r="M13" s="27">
        <v>0</v>
      </c>
      <c r="N13" s="27">
        <v>7</v>
      </c>
      <c r="O13" s="27">
        <v>32</v>
      </c>
      <c r="P13" s="29">
        <v>1092</v>
      </c>
    </row>
    <row r="14" spans="1:16" x14ac:dyDescent="0.25">
      <c r="A14" s="30" t="s">
        <v>353</v>
      </c>
      <c r="B14" s="30" t="s">
        <v>354</v>
      </c>
      <c r="C14" s="14">
        <v>12609</v>
      </c>
      <c r="D14" s="14">
        <v>10467</v>
      </c>
      <c r="E14" s="31">
        <v>0.20464316423043899</v>
      </c>
      <c r="F14" s="14">
        <v>108</v>
      </c>
      <c r="G14" s="14">
        <v>18</v>
      </c>
      <c r="H14" s="14">
        <v>440</v>
      </c>
      <c r="I14" s="14">
        <v>365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22</v>
      </c>
      <c r="P14" s="23">
        <v>368</v>
      </c>
    </row>
    <row r="15" spans="1:16" x14ac:dyDescent="0.25">
      <c r="A15" s="30" t="s">
        <v>355</v>
      </c>
      <c r="B15" s="30" t="s">
        <v>356</v>
      </c>
      <c r="C15" s="14">
        <v>191</v>
      </c>
      <c r="D15" s="14">
        <v>174</v>
      </c>
      <c r="E15" s="31">
        <v>9.7701149425287404E-2</v>
      </c>
      <c r="F15" s="14">
        <v>1</v>
      </c>
      <c r="G15" s="14">
        <v>0</v>
      </c>
      <c r="H15" s="14">
        <v>1</v>
      </c>
      <c r="I15" s="14">
        <v>2</v>
      </c>
      <c r="J15" s="14">
        <v>1</v>
      </c>
      <c r="K15" s="14">
        <v>2</v>
      </c>
      <c r="L15" s="14">
        <v>0</v>
      </c>
      <c r="M15" s="14">
        <v>0</v>
      </c>
      <c r="N15" s="14">
        <v>0</v>
      </c>
      <c r="O15" s="14">
        <v>0</v>
      </c>
      <c r="P15" s="23">
        <v>55</v>
      </c>
    </row>
    <row r="16" spans="1:16" x14ac:dyDescent="0.25">
      <c r="A16" s="30" t="s">
        <v>357</v>
      </c>
      <c r="B16" s="30" t="s">
        <v>358</v>
      </c>
      <c r="C16" s="14">
        <v>5375</v>
      </c>
      <c r="D16" s="14">
        <v>5108</v>
      </c>
      <c r="E16" s="31">
        <v>5.2270947533281098E-2</v>
      </c>
      <c r="F16" s="14">
        <v>14</v>
      </c>
      <c r="G16" s="14">
        <v>7</v>
      </c>
      <c r="H16" s="14">
        <v>37</v>
      </c>
      <c r="I16" s="14">
        <v>23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30</v>
      </c>
    </row>
    <row r="17" spans="1:16" ht="33.75" x14ac:dyDescent="0.25">
      <c r="A17" s="30" t="s">
        <v>359</v>
      </c>
      <c r="B17" s="30" t="s">
        <v>360</v>
      </c>
      <c r="C17" s="14">
        <v>2980</v>
      </c>
      <c r="D17" s="14">
        <v>2940</v>
      </c>
      <c r="E17" s="31">
        <v>1.3605442176870699E-2</v>
      </c>
      <c r="F17" s="14">
        <v>810</v>
      </c>
      <c r="G17" s="14">
        <v>235</v>
      </c>
      <c r="H17" s="14">
        <v>207</v>
      </c>
      <c r="I17" s="14">
        <v>154</v>
      </c>
      <c r="J17" s="14">
        <v>1</v>
      </c>
      <c r="K17" s="14">
        <v>1</v>
      </c>
      <c r="L17" s="14">
        <v>0</v>
      </c>
      <c r="M17" s="14">
        <v>0</v>
      </c>
      <c r="N17" s="14">
        <v>7</v>
      </c>
      <c r="O17" s="14">
        <v>5</v>
      </c>
      <c r="P17" s="23">
        <v>638</v>
      </c>
    </row>
    <row r="18" spans="1:16" x14ac:dyDescent="0.25">
      <c r="A18" s="30" t="s">
        <v>361</v>
      </c>
      <c r="B18" s="30" t="s">
        <v>362</v>
      </c>
      <c r="C18" s="14">
        <v>3</v>
      </c>
      <c r="D18" s="14">
        <v>3</v>
      </c>
      <c r="E18" s="31">
        <v>0</v>
      </c>
      <c r="F18" s="14">
        <v>0</v>
      </c>
      <c r="G18" s="14">
        <v>0</v>
      </c>
      <c r="H18" s="14">
        <v>3</v>
      </c>
      <c r="I18" s="14">
        <v>4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5</v>
      </c>
      <c r="P18" s="23">
        <v>1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3" t="s">
        <v>365</v>
      </c>
      <c r="B20" s="184"/>
      <c r="C20" s="27">
        <v>17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1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30" t="s">
        <v>368</v>
      </c>
      <c r="B22" s="30" t="s">
        <v>369</v>
      </c>
      <c r="C22" s="14">
        <v>16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3" t="s">
        <v>370</v>
      </c>
      <c r="B23" s="184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3" t="s">
        <v>383</v>
      </c>
      <c r="B30" s="184"/>
      <c r="C30" s="27">
        <v>1698</v>
      </c>
      <c r="D30" s="27">
        <v>1335</v>
      </c>
      <c r="E30" s="28">
        <v>0.27191011235954998</v>
      </c>
      <c r="F30" s="27">
        <v>87</v>
      </c>
      <c r="G30" s="27">
        <v>35</v>
      </c>
      <c r="H30" s="27">
        <v>190</v>
      </c>
      <c r="I30" s="27">
        <v>146</v>
      </c>
      <c r="J30" s="27">
        <v>0</v>
      </c>
      <c r="K30" s="27">
        <v>0</v>
      </c>
      <c r="L30" s="27">
        <v>2</v>
      </c>
      <c r="M30" s="27">
        <v>0</v>
      </c>
      <c r="N30" s="27">
        <v>6</v>
      </c>
      <c r="O30" s="27">
        <v>3</v>
      </c>
      <c r="P30" s="29">
        <v>167</v>
      </c>
    </row>
    <row r="31" spans="1:16" x14ac:dyDescent="0.25">
      <c r="A31" s="30" t="s">
        <v>384</v>
      </c>
      <c r="B31" s="30" t="s">
        <v>385</v>
      </c>
      <c r="C31" s="14">
        <v>30</v>
      </c>
      <c r="D31" s="14">
        <v>14</v>
      </c>
      <c r="E31" s="31">
        <v>1.1428571428571399</v>
      </c>
      <c r="F31" s="14">
        <v>0</v>
      </c>
      <c r="G31" s="14">
        <v>0</v>
      </c>
      <c r="H31" s="14">
        <v>5</v>
      </c>
      <c r="I31" s="14">
        <v>4</v>
      </c>
      <c r="J31" s="14">
        <v>0</v>
      </c>
      <c r="K31" s="14">
        <v>0</v>
      </c>
      <c r="L31" s="14">
        <v>1</v>
      </c>
      <c r="M31" s="14">
        <v>0</v>
      </c>
      <c r="N31" s="14">
        <v>0</v>
      </c>
      <c r="O31" s="14">
        <v>1</v>
      </c>
      <c r="P31" s="23">
        <v>0</v>
      </c>
    </row>
    <row r="32" spans="1:16" x14ac:dyDescent="0.25">
      <c r="A32" s="30" t="s">
        <v>386</v>
      </c>
      <c r="B32" s="30" t="s">
        <v>387</v>
      </c>
      <c r="C32" s="14">
        <v>2</v>
      </c>
      <c r="D32" s="14">
        <v>1</v>
      </c>
      <c r="E32" s="31">
        <v>1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30" t="s">
        <v>388</v>
      </c>
      <c r="B33" s="30" t="s">
        <v>389</v>
      </c>
      <c r="C33" s="14">
        <v>917</v>
      </c>
      <c r="D33" s="14">
        <v>784</v>
      </c>
      <c r="E33" s="31">
        <v>0.16964285714285701</v>
      </c>
      <c r="F33" s="14">
        <v>29</v>
      </c>
      <c r="G33" s="14">
        <v>15</v>
      </c>
      <c r="H33" s="14">
        <v>118</v>
      </c>
      <c r="I33" s="14">
        <v>88</v>
      </c>
      <c r="J33" s="14">
        <v>0</v>
      </c>
      <c r="K33" s="14">
        <v>0</v>
      </c>
      <c r="L33" s="14">
        <v>0</v>
      </c>
      <c r="M33" s="14">
        <v>0</v>
      </c>
      <c r="N33" s="14">
        <v>6</v>
      </c>
      <c r="O33" s="14">
        <v>1</v>
      </c>
      <c r="P33" s="23">
        <v>87</v>
      </c>
    </row>
    <row r="34" spans="1:16" x14ac:dyDescent="0.25">
      <c r="A34" s="30" t="s">
        <v>390</v>
      </c>
      <c r="B34" s="30" t="s">
        <v>391</v>
      </c>
      <c r="C34" s="14">
        <v>41</v>
      </c>
      <c r="D34" s="14">
        <v>21</v>
      </c>
      <c r="E34" s="31">
        <v>0.952380952380952</v>
      </c>
      <c r="F34" s="14">
        <v>0</v>
      </c>
      <c r="G34" s="14">
        <v>0</v>
      </c>
      <c r="H34" s="14">
        <v>3</v>
      </c>
      <c r="I34" s="14">
        <v>1</v>
      </c>
      <c r="J34" s="14">
        <v>0</v>
      </c>
      <c r="K34" s="14">
        <v>0</v>
      </c>
      <c r="L34" s="14">
        <v>1</v>
      </c>
      <c r="M34" s="14">
        <v>0</v>
      </c>
      <c r="N34" s="14">
        <v>0</v>
      </c>
      <c r="O34" s="14">
        <v>0</v>
      </c>
      <c r="P34" s="23">
        <v>4</v>
      </c>
    </row>
    <row r="35" spans="1:16" x14ac:dyDescent="0.25">
      <c r="A35" s="30" t="s">
        <v>392</v>
      </c>
      <c r="B35" s="30" t="s">
        <v>393</v>
      </c>
      <c r="C35" s="14">
        <v>493</v>
      </c>
      <c r="D35" s="14">
        <v>339</v>
      </c>
      <c r="E35" s="31">
        <v>0.45427728613569301</v>
      </c>
      <c r="F35" s="14">
        <v>11</v>
      </c>
      <c r="G35" s="14">
        <v>2</v>
      </c>
      <c r="H35" s="14">
        <v>28</v>
      </c>
      <c r="I35" s="14">
        <v>18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30</v>
      </c>
    </row>
    <row r="36" spans="1:16" ht="22.5" x14ac:dyDescent="0.25">
      <c r="A36" s="30" t="s">
        <v>394</v>
      </c>
      <c r="B36" s="30" t="s">
        <v>395</v>
      </c>
      <c r="C36" s="14">
        <v>94</v>
      </c>
      <c r="D36" s="14">
        <v>73</v>
      </c>
      <c r="E36" s="31">
        <v>0.28767123287671198</v>
      </c>
      <c r="F36" s="14">
        <v>36</v>
      </c>
      <c r="G36" s="14">
        <v>14</v>
      </c>
      <c r="H36" s="14">
        <v>18</v>
      </c>
      <c r="I36" s="14">
        <v>16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1</v>
      </c>
      <c r="P36" s="23">
        <v>21</v>
      </c>
    </row>
    <row r="37" spans="1:16" ht="22.5" x14ac:dyDescent="0.25">
      <c r="A37" s="30" t="s">
        <v>396</v>
      </c>
      <c r="B37" s="30" t="s">
        <v>397</v>
      </c>
      <c r="C37" s="14">
        <v>31</v>
      </c>
      <c r="D37" s="14">
        <v>30</v>
      </c>
      <c r="E37" s="31">
        <v>3.3333333333333298E-2</v>
      </c>
      <c r="F37" s="14">
        <v>8</v>
      </c>
      <c r="G37" s="14">
        <v>1</v>
      </c>
      <c r="H37" s="14">
        <v>2</v>
      </c>
      <c r="I37" s="14">
        <v>2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6</v>
      </c>
    </row>
    <row r="38" spans="1:16" ht="22.5" x14ac:dyDescent="0.25">
      <c r="A38" s="30" t="s">
        <v>398</v>
      </c>
      <c r="B38" s="30" t="s">
        <v>399</v>
      </c>
      <c r="C38" s="14">
        <v>11</v>
      </c>
      <c r="D38" s="14">
        <v>6</v>
      </c>
      <c r="E38" s="31">
        <v>0.83333333333333304</v>
      </c>
      <c r="F38" s="14">
        <v>1</v>
      </c>
      <c r="G38" s="14">
        <v>1</v>
      </c>
      <c r="H38" s="14">
        <v>1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6</v>
      </c>
    </row>
    <row r="39" spans="1:16" ht="33.75" x14ac:dyDescent="0.25">
      <c r="A39" s="30" t="s">
        <v>400</v>
      </c>
      <c r="B39" s="30" t="s">
        <v>401</v>
      </c>
      <c r="C39" s="14">
        <v>1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1</v>
      </c>
    </row>
    <row r="41" spans="1:16" x14ac:dyDescent="0.25">
      <c r="A41" s="30" t="s">
        <v>404</v>
      </c>
      <c r="B41" s="30" t="s">
        <v>405</v>
      </c>
      <c r="C41" s="14">
        <v>78</v>
      </c>
      <c r="D41" s="14">
        <v>67</v>
      </c>
      <c r="E41" s="31">
        <v>0.164179104477612</v>
      </c>
      <c r="F41" s="14">
        <v>2</v>
      </c>
      <c r="G41" s="14">
        <v>2</v>
      </c>
      <c r="H41" s="14">
        <v>15</v>
      </c>
      <c r="I41" s="14">
        <v>15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12</v>
      </c>
    </row>
    <row r="42" spans="1:16" x14ac:dyDescent="0.25">
      <c r="A42" s="183" t="s">
        <v>406</v>
      </c>
      <c r="B42" s="184"/>
      <c r="C42" s="27">
        <v>1031</v>
      </c>
      <c r="D42" s="27">
        <v>992</v>
      </c>
      <c r="E42" s="28">
        <v>3.9314516129032299E-2</v>
      </c>
      <c r="F42" s="27">
        <v>328</v>
      </c>
      <c r="G42" s="27">
        <v>91</v>
      </c>
      <c r="H42" s="27">
        <v>129</v>
      </c>
      <c r="I42" s="27">
        <v>94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9">
        <v>185</v>
      </c>
    </row>
    <row r="43" spans="1:16" x14ac:dyDescent="0.25">
      <c r="A43" s="30" t="s">
        <v>407</v>
      </c>
      <c r="B43" s="30" t="s">
        <v>408</v>
      </c>
      <c r="C43" s="14">
        <v>24</v>
      </c>
      <c r="D43" s="14">
        <v>14</v>
      </c>
      <c r="E43" s="31">
        <v>0.71428571428571397</v>
      </c>
      <c r="F43" s="14">
        <v>9</v>
      </c>
      <c r="G43" s="14">
        <v>2</v>
      </c>
      <c r="H43" s="14">
        <v>3</v>
      </c>
      <c r="I43" s="14">
        <v>3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3</v>
      </c>
    </row>
    <row r="44" spans="1:16" ht="22.5" x14ac:dyDescent="0.25">
      <c r="A44" s="30" t="s">
        <v>409</v>
      </c>
      <c r="B44" s="30" t="s">
        <v>410</v>
      </c>
      <c r="C44" s="14">
        <v>988</v>
      </c>
      <c r="D44" s="14">
        <v>974</v>
      </c>
      <c r="E44" s="31">
        <v>1.43737166324435E-2</v>
      </c>
      <c r="F44" s="14">
        <v>319</v>
      </c>
      <c r="G44" s="14">
        <v>89</v>
      </c>
      <c r="H44" s="14">
        <v>123</v>
      </c>
      <c r="I44" s="14">
        <v>91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3">
        <v>182</v>
      </c>
    </row>
    <row r="45" spans="1:16" x14ac:dyDescent="0.25">
      <c r="A45" s="30" t="s">
        <v>411</v>
      </c>
      <c r="B45" s="30" t="s">
        <v>412</v>
      </c>
      <c r="C45" s="14">
        <v>4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30" t="s">
        <v>413</v>
      </c>
      <c r="B46" s="30" t="s">
        <v>414</v>
      </c>
      <c r="C46" s="14">
        <v>6</v>
      </c>
      <c r="D46" s="14">
        <v>0</v>
      </c>
      <c r="E46" s="31">
        <v>0</v>
      </c>
      <c r="F46" s="14">
        <v>0</v>
      </c>
      <c r="G46" s="14">
        <v>0</v>
      </c>
      <c r="H46" s="14">
        <v>2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30" t="s">
        <v>417</v>
      </c>
      <c r="B48" s="30" t="s">
        <v>418</v>
      </c>
      <c r="C48" s="14">
        <v>8</v>
      </c>
      <c r="D48" s="14">
        <v>4</v>
      </c>
      <c r="E48" s="31">
        <v>1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30" t="s">
        <v>419</v>
      </c>
      <c r="B49" s="30" t="s">
        <v>420</v>
      </c>
      <c r="C49" s="14">
        <v>1</v>
      </c>
      <c r="D49" s="14">
        <v>0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3" t="s">
        <v>421</v>
      </c>
      <c r="B50" s="184"/>
      <c r="C50" s="27">
        <v>769</v>
      </c>
      <c r="D50" s="27">
        <v>472</v>
      </c>
      <c r="E50" s="28">
        <v>0.62923728813559299</v>
      </c>
      <c r="F50" s="27">
        <v>17</v>
      </c>
      <c r="G50" s="27">
        <v>2</v>
      </c>
      <c r="H50" s="27">
        <v>76</v>
      </c>
      <c r="I50" s="27">
        <v>56</v>
      </c>
      <c r="J50" s="27">
        <v>26</v>
      </c>
      <c r="K50" s="27">
        <v>28</v>
      </c>
      <c r="L50" s="27">
        <v>0</v>
      </c>
      <c r="M50" s="27">
        <v>0</v>
      </c>
      <c r="N50" s="27">
        <v>1</v>
      </c>
      <c r="O50" s="27">
        <v>15</v>
      </c>
      <c r="P50" s="29">
        <v>67</v>
      </c>
    </row>
    <row r="51" spans="1:16" x14ac:dyDescent="0.25">
      <c r="A51" s="30" t="s">
        <v>422</v>
      </c>
      <c r="B51" s="30" t="s">
        <v>423</v>
      </c>
      <c r="C51" s="14">
        <v>329</v>
      </c>
      <c r="D51" s="14">
        <v>233</v>
      </c>
      <c r="E51" s="31">
        <v>0.41201716738197403</v>
      </c>
      <c r="F51" s="14">
        <v>10</v>
      </c>
      <c r="G51" s="14">
        <v>0</v>
      </c>
      <c r="H51" s="14">
        <v>12</v>
      </c>
      <c r="I51" s="14">
        <v>10</v>
      </c>
      <c r="J51" s="14">
        <v>14</v>
      </c>
      <c r="K51" s="14">
        <v>14</v>
      </c>
      <c r="L51" s="14">
        <v>0</v>
      </c>
      <c r="M51" s="14">
        <v>0</v>
      </c>
      <c r="N51" s="14">
        <v>0</v>
      </c>
      <c r="O51" s="14">
        <v>7</v>
      </c>
      <c r="P51" s="23">
        <v>16</v>
      </c>
    </row>
    <row r="52" spans="1:16" x14ac:dyDescent="0.25">
      <c r="A52" s="30" t="s">
        <v>424</v>
      </c>
      <c r="B52" s="30" t="s">
        <v>425</v>
      </c>
      <c r="C52" s="14">
        <v>9</v>
      </c>
      <c r="D52" s="14">
        <v>5</v>
      </c>
      <c r="E52" s="31">
        <v>0.8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25">
      <c r="A53" s="30" t="s">
        <v>426</v>
      </c>
      <c r="B53" s="30" t="s">
        <v>427</v>
      </c>
      <c r="C53" s="14">
        <v>186</v>
      </c>
      <c r="D53" s="14">
        <v>44</v>
      </c>
      <c r="E53" s="31">
        <v>3.2272727272727302</v>
      </c>
      <c r="F53" s="14">
        <v>4</v>
      </c>
      <c r="G53" s="14">
        <v>0</v>
      </c>
      <c r="H53" s="14">
        <v>32</v>
      </c>
      <c r="I53" s="14">
        <v>17</v>
      </c>
      <c r="J53" s="14">
        <v>5</v>
      </c>
      <c r="K53" s="14">
        <v>8</v>
      </c>
      <c r="L53" s="14">
        <v>0</v>
      </c>
      <c r="M53" s="14">
        <v>0</v>
      </c>
      <c r="N53" s="14">
        <v>1</v>
      </c>
      <c r="O53" s="14">
        <v>2</v>
      </c>
      <c r="P53" s="23">
        <v>29</v>
      </c>
    </row>
    <row r="54" spans="1:16" ht="22.5" x14ac:dyDescent="0.25">
      <c r="A54" s="30" t="s">
        <v>428</v>
      </c>
      <c r="B54" s="30" t="s">
        <v>429</v>
      </c>
      <c r="C54" s="14">
        <v>43</v>
      </c>
      <c r="D54" s="14">
        <v>12</v>
      </c>
      <c r="E54" s="31">
        <v>2.5833333333333299</v>
      </c>
      <c r="F54" s="14">
        <v>0</v>
      </c>
      <c r="G54" s="14">
        <v>0</v>
      </c>
      <c r="H54" s="14">
        <v>1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2</v>
      </c>
      <c r="P54" s="23">
        <v>1</v>
      </c>
    </row>
    <row r="55" spans="1:16" x14ac:dyDescent="0.25">
      <c r="A55" s="30" t="s">
        <v>430</v>
      </c>
      <c r="B55" s="30" t="s">
        <v>431</v>
      </c>
      <c r="C55" s="14">
        <v>0</v>
      </c>
      <c r="D55" s="14">
        <v>4</v>
      </c>
      <c r="E55" s="31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30" t="s">
        <v>432</v>
      </c>
      <c r="B56" s="30" t="s">
        <v>433</v>
      </c>
      <c r="C56" s="14">
        <v>17</v>
      </c>
      <c r="D56" s="14">
        <v>13</v>
      </c>
      <c r="E56" s="31">
        <v>0.30769230769230799</v>
      </c>
      <c r="F56" s="14">
        <v>0</v>
      </c>
      <c r="G56" s="14">
        <v>0</v>
      </c>
      <c r="H56" s="14">
        <v>2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1</v>
      </c>
    </row>
    <row r="57" spans="1:16" ht="22.5" x14ac:dyDescent="0.25">
      <c r="A57" s="30" t="s">
        <v>434</v>
      </c>
      <c r="B57" s="30" t="s">
        <v>435</v>
      </c>
      <c r="C57" s="14">
        <v>25</v>
      </c>
      <c r="D57" s="14">
        <v>26</v>
      </c>
      <c r="E57" s="31">
        <v>-3.8461538461538498E-2</v>
      </c>
      <c r="F57" s="14">
        <v>1</v>
      </c>
      <c r="G57" s="14">
        <v>1</v>
      </c>
      <c r="H57" s="14">
        <v>9</v>
      </c>
      <c r="I57" s="14">
        <v>5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2</v>
      </c>
    </row>
    <row r="58" spans="1:16" ht="22.5" x14ac:dyDescent="0.25">
      <c r="A58" s="30" t="s">
        <v>436</v>
      </c>
      <c r="B58" s="30" t="s">
        <v>437</v>
      </c>
      <c r="C58" s="14">
        <v>0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30" t="s">
        <v>438</v>
      </c>
      <c r="B59" s="30" t="s">
        <v>439</v>
      </c>
      <c r="C59" s="14">
        <v>4</v>
      </c>
      <c r="D59" s="14">
        <v>9</v>
      </c>
      <c r="E59" s="31">
        <v>-0.55555555555555503</v>
      </c>
      <c r="F59" s="14">
        <v>0</v>
      </c>
      <c r="G59" s="14">
        <v>0</v>
      </c>
      <c r="H59" s="14">
        <v>1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1</v>
      </c>
    </row>
    <row r="60" spans="1:16" ht="22.5" x14ac:dyDescent="0.25">
      <c r="A60" s="30" t="s">
        <v>440</v>
      </c>
      <c r="B60" s="30" t="s">
        <v>441</v>
      </c>
      <c r="C60" s="14">
        <v>10</v>
      </c>
      <c r="D60" s="14">
        <v>12</v>
      </c>
      <c r="E60" s="31">
        <v>-0.16666666666666699</v>
      </c>
      <c r="F60" s="14">
        <v>0</v>
      </c>
      <c r="G60" s="14">
        <v>0</v>
      </c>
      <c r="H60" s="14">
        <v>2</v>
      </c>
      <c r="I60" s="14">
        <v>2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33.75" x14ac:dyDescent="0.25">
      <c r="A61" s="30" t="s">
        <v>442</v>
      </c>
      <c r="B61" s="30" t="s">
        <v>443</v>
      </c>
      <c r="C61" s="14">
        <v>15</v>
      </c>
      <c r="D61" s="14">
        <v>12</v>
      </c>
      <c r="E61" s="31">
        <v>0.25</v>
      </c>
      <c r="F61" s="14">
        <v>1</v>
      </c>
      <c r="G61" s="14">
        <v>1</v>
      </c>
      <c r="H61" s="14">
        <v>4</v>
      </c>
      <c r="I61" s="14">
        <v>5</v>
      </c>
      <c r="J61" s="14">
        <v>0</v>
      </c>
      <c r="K61" s="14">
        <v>1</v>
      </c>
      <c r="L61" s="14">
        <v>0</v>
      </c>
      <c r="M61" s="14">
        <v>0</v>
      </c>
      <c r="N61" s="14">
        <v>0</v>
      </c>
      <c r="O61" s="14">
        <v>1</v>
      </c>
      <c r="P61" s="23">
        <v>3</v>
      </c>
    </row>
    <row r="62" spans="1:16" x14ac:dyDescent="0.25">
      <c r="A62" s="30" t="s">
        <v>444</v>
      </c>
      <c r="B62" s="30" t="s">
        <v>445</v>
      </c>
      <c r="C62" s="14">
        <v>19</v>
      </c>
      <c r="D62" s="14">
        <v>17</v>
      </c>
      <c r="E62" s="31">
        <v>0.11764705882352899</v>
      </c>
      <c r="F62" s="14">
        <v>0</v>
      </c>
      <c r="G62" s="14">
        <v>0</v>
      </c>
      <c r="H62" s="14">
        <v>7</v>
      </c>
      <c r="I62" s="14">
        <v>6</v>
      </c>
      <c r="J62" s="14">
        <v>0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3">
        <v>4</v>
      </c>
    </row>
    <row r="63" spans="1:16" ht="22.5" x14ac:dyDescent="0.25">
      <c r="A63" s="30" t="s">
        <v>446</v>
      </c>
      <c r="B63" s="30" t="s">
        <v>447</v>
      </c>
      <c r="C63" s="14">
        <v>68</v>
      </c>
      <c r="D63" s="14">
        <v>57</v>
      </c>
      <c r="E63" s="31">
        <v>0.19298245614035101</v>
      </c>
      <c r="F63" s="14">
        <v>1</v>
      </c>
      <c r="G63" s="14">
        <v>0</v>
      </c>
      <c r="H63" s="14">
        <v>5</v>
      </c>
      <c r="I63" s="14">
        <v>7</v>
      </c>
      <c r="J63" s="14">
        <v>4</v>
      </c>
      <c r="K63" s="14">
        <v>2</v>
      </c>
      <c r="L63" s="14">
        <v>0</v>
      </c>
      <c r="M63" s="14">
        <v>0</v>
      </c>
      <c r="N63" s="14">
        <v>0</v>
      </c>
      <c r="O63" s="14">
        <v>3</v>
      </c>
      <c r="P63" s="23">
        <v>5</v>
      </c>
    </row>
    <row r="64" spans="1:16" ht="22.5" x14ac:dyDescent="0.25">
      <c r="A64" s="30" t="s">
        <v>448</v>
      </c>
      <c r="B64" s="30" t="s">
        <v>449</v>
      </c>
      <c r="C64" s="14">
        <v>30</v>
      </c>
      <c r="D64" s="14">
        <v>22</v>
      </c>
      <c r="E64" s="31">
        <v>0.36363636363636398</v>
      </c>
      <c r="F64" s="14">
        <v>0</v>
      </c>
      <c r="G64" s="14">
        <v>0</v>
      </c>
      <c r="H64" s="14">
        <v>1</v>
      </c>
      <c r="I64" s="14">
        <v>1</v>
      </c>
      <c r="J64" s="14">
        <v>3</v>
      </c>
      <c r="K64" s="14">
        <v>2</v>
      </c>
      <c r="L64" s="14">
        <v>0</v>
      </c>
      <c r="M64" s="14">
        <v>0</v>
      </c>
      <c r="N64" s="14">
        <v>0</v>
      </c>
      <c r="O64" s="14">
        <v>0</v>
      </c>
      <c r="P64" s="23">
        <v>1</v>
      </c>
    </row>
    <row r="65" spans="1:16" ht="33.75" x14ac:dyDescent="0.25">
      <c r="A65" s="30" t="s">
        <v>450</v>
      </c>
      <c r="B65" s="30" t="s">
        <v>451</v>
      </c>
      <c r="C65" s="14">
        <v>4</v>
      </c>
      <c r="D65" s="14">
        <v>3</v>
      </c>
      <c r="E65" s="31">
        <v>0.33333333333333298</v>
      </c>
      <c r="F65" s="14">
        <v>0</v>
      </c>
      <c r="G65" s="14">
        <v>0</v>
      </c>
      <c r="H65" s="14">
        <v>0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30" t="s">
        <v>452</v>
      </c>
      <c r="B66" s="30" t="s">
        <v>453</v>
      </c>
      <c r="C66" s="14">
        <v>4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1</v>
      </c>
    </row>
    <row r="67" spans="1:16" ht="33.75" x14ac:dyDescent="0.25">
      <c r="A67" s="30" t="s">
        <v>454</v>
      </c>
      <c r="B67" s="30" t="s">
        <v>455</v>
      </c>
      <c r="C67" s="14">
        <v>5</v>
      </c>
      <c r="D67" s="14">
        <v>2</v>
      </c>
      <c r="E67" s="31">
        <v>1.5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1</v>
      </c>
      <c r="E68" s="31">
        <v>-1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30" t="s">
        <v>462</v>
      </c>
      <c r="B71" s="30" t="s">
        <v>463</v>
      </c>
      <c r="C71" s="14">
        <v>1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1</v>
      </c>
    </row>
    <row r="72" spans="1:16" x14ac:dyDescent="0.25">
      <c r="A72" s="183" t="s">
        <v>464</v>
      </c>
      <c r="B72" s="184"/>
      <c r="C72" s="27">
        <v>54</v>
      </c>
      <c r="D72" s="27">
        <v>4</v>
      </c>
      <c r="E72" s="28">
        <v>12.5</v>
      </c>
      <c r="F72" s="27">
        <v>0</v>
      </c>
      <c r="G72" s="27">
        <v>0</v>
      </c>
      <c r="H72" s="27">
        <v>6</v>
      </c>
      <c r="I72" s="27">
        <v>4</v>
      </c>
      <c r="J72" s="27">
        <v>0</v>
      </c>
      <c r="K72" s="27">
        <v>0</v>
      </c>
      <c r="L72" s="27">
        <v>0</v>
      </c>
      <c r="M72" s="27">
        <v>0</v>
      </c>
      <c r="N72" s="27">
        <v>3</v>
      </c>
      <c r="O72" s="27">
        <v>0</v>
      </c>
      <c r="P72" s="29">
        <v>1</v>
      </c>
    </row>
    <row r="73" spans="1:16" x14ac:dyDescent="0.25">
      <c r="A73" s="30" t="s">
        <v>465</v>
      </c>
      <c r="B73" s="30" t="s">
        <v>466</v>
      </c>
      <c r="C73" s="14">
        <v>54</v>
      </c>
      <c r="D73" s="14">
        <v>4</v>
      </c>
      <c r="E73" s="31">
        <v>12.5</v>
      </c>
      <c r="F73" s="14">
        <v>0</v>
      </c>
      <c r="G73" s="14">
        <v>0</v>
      </c>
      <c r="H73" s="14">
        <v>6</v>
      </c>
      <c r="I73" s="14">
        <v>4</v>
      </c>
      <c r="J73" s="14">
        <v>0</v>
      </c>
      <c r="K73" s="14">
        <v>0</v>
      </c>
      <c r="L73" s="14">
        <v>0</v>
      </c>
      <c r="M73" s="14">
        <v>0</v>
      </c>
      <c r="N73" s="14">
        <v>3</v>
      </c>
      <c r="O73" s="14">
        <v>0</v>
      </c>
      <c r="P73" s="23">
        <v>1</v>
      </c>
    </row>
    <row r="74" spans="1:16" x14ac:dyDescent="0.25">
      <c r="A74" s="183" t="s">
        <v>467</v>
      </c>
      <c r="B74" s="184"/>
      <c r="C74" s="27">
        <v>125</v>
      </c>
      <c r="D74" s="27">
        <v>118</v>
      </c>
      <c r="E74" s="28">
        <v>5.93220338983051E-2</v>
      </c>
      <c r="F74" s="27">
        <v>2</v>
      </c>
      <c r="G74" s="27">
        <v>1</v>
      </c>
      <c r="H74" s="27">
        <v>20</v>
      </c>
      <c r="I74" s="27">
        <v>18</v>
      </c>
      <c r="J74" s="27">
        <v>0</v>
      </c>
      <c r="K74" s="27">
        <v>0</v>
      </c>
      <c r="L74" s="27">
        <v>2</v>
      </c>
      <c r="M74" s="27">
        <v>1</v>
      </c>
      <c r="N74" s="27">
        <v>1</v>
      </c>
      <c r="O74" s="27">
        <v>1</v>
      </c>
      <c r="P74" s="29">
        <v>11</v>
      </c>
    </row>
    <row r="75" spans="1:16" x14ac:dyDescent="0.25">
      <c r="A75" s="30" t="s">
        <v>468</v>
      </c>
      <c r="B75" s="30" t="s">
        <v>469</v>
      </c>
      <c r="C75" s="14">
        <v>65</v>
      </c>
      <c r="D75" s="14">
        <v>41</v>
      </c>
      <c r="E75" s="31">
        <v>0.585365853658536</v>
      </c>
      <c r="F75" s="14">
        <v>1</v>
      </c>
      <c r="G75" s="14">
        <v>1</v>
      </c>
      <c r="H75" s="14">
        <v>9</v>
      </c>
      <c r="I75" s="14">
        <v>11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5</v>
      </c>
    </row>
    <row r="76" spans="1:16" ht="33.75" x14ac:dyDescent="0.25">
      <c r="A76" s="30" t="s">
        <v>470</v>
      </c>
      <c r="B76" s="30" t="s">
        <v>471</v>
      </c>
      <c r="C76" s="14">
        <v>2</v>
      </c>
      <c r="D76" s="14">
        <v>23</v>
      </c>
      <c r="E76" s="31">
        <v>-0.91304347826086896</v>
      </c>
      <c r="F76" s="14">
        <v>0</v>
      </c>
      <c r="G76" s="14">
        <v>0</v>
      </c>
      <c r="H76" s="14">
        <v>3</v>
      </c>
      <c r="I76" s="14">
        <v>2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3">
        <v>1</v>
      </c>
    </row>
    <row r="77" spans="1:16" x14ac:dyDescent="0.25">
      <c r="A77" s="30" t="s">
        <v>472</v>
      </c>
      <c r="B77" s="30" t="s">
        <v>473</v>
      </c>
      <c r="C77" s="14">
        <v>37</v>
      </c>
      <c r="D77" s="14">
        <v>29</v>
      </c>
      <c r="E77" s="31">
        <v>0.27586206896551702</v>
      </c>
      <c r="F77" s="14">
        <v>1</v>
      </c>
      <c r="G77" s="14">
        <v>0</v>
      </c>
      <c r="H77" s="14">
        <v>3</v>
      </c>
      <c r="I77" s="14">
        <v>1</v>
      </c>
      <c r="J77" s="14">
        <v>0</v>
      </c>
      <c r="K77" s="14">
        <v>0</v>
      </c>
      <c r="L77" s="14">
        <v>2</v>
      </c>
      <c r="M77" s="14">
        <v>1</v>
      </c>
      <c r="N77" s="14">
        <v>0</v>
      </c>
      <c r="O77" s="14">
        <v>1</v>
      </c>
      <c r="P77" s="23">
        <v>1</v>
      </c>
    </row>
    <row r="78" spans="1:16" x14ac:dyDescent="0.25">
      <c r="A78" s="30" t="s">
        <v>474</v>
      </c>
      <c r="B78" s="30" t="s">
        <v>475</v>
      </c>
      <c r="C78" s="14">
        <v>2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30" t="s">
        <v>476</v>
      </c>
      <c r="B79" s="30" t="s">
        <v>477</v>
      </c>
      <c r="C79" s="14">
        <v>17</v>
      </c>
      <c r="D79" s="14">
        <v>24</v>
      </c>
      <c r="E79" s="31">
        <v>-0.29166666666666702</v>
      </c>
      <c r="F79" s="14">
        <v>0</v>
      </c>
      <c r="G79" s="14">
        <v>0</v>
      </c>
      <c r="H79" s="14">
        <v>5</v>
      </c>
      <c r="I79" s="14">
        <v>4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30" t="s">
        <v>480</v>
      </c>
      <c r="B81" s="30" t="s">
        <v>481</v>
      </c>
      <c r="C81" s="14">
        <v>2</v>
      </c>
      <c r="D81" s="14">
        <v>1</v>
      </c>
      <c r="E81" s="31">
        <v>1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3</v>
      </c>
    </row>
    <row r="82" spans="1:16" x14ac:dyDescent="0.25">
      <c r="A82" s="183" t="s">
        <v>482</v>
      </c>
      <c r="B82" s="184"/>
      <c r="C82" s="27">
        <v>123</v>
      </c>
      <c r="D82" s="27">
        <v>104</v>
      </c>
      <c r="E82" s="28">
        <v>0.18269230769230799</v>
      </c>
      <c r="F82" s="27">
        <v>0</v>
      </c>
      <c r="G82" s="27">
        <v>2</v>
      </c>
      <c r="H82" s="27">
        <v>7</v>
      </c>
      <c r="I82" s="27">
        <v>3</v>
      </c>
      <c r="J82" s="27">
        <v>0</v>
      </c>
      <c r="K82" s="27">
        <v>0</v>
      </c>
      <c r="L82" s="27">
        <v>0</v>
      </c>
      <c r="M82" s="27">
        <v>0</v>
      </c>
      <c r="N82" s="27">
        <v>3</v>
      </c>
      <c r="O82" s="27">
        <v>0</v>
      </c>
      <c r="P82" s="29">
        <v>3</v>
      </c>
    </row>
    <row r="83" spans="1:16" x14ac:dyDescent="0.25">
      <c r="A83" s="30" t="s">
        <v>483</v>
      </c>
      <c r="B83" s="30" t="s">
        <v>484</v>
      </c>
      <c r="C83" s="14">
        <v>35</v>
      </c>
      <c r="D83" s="14">
        <v>30</v>
      </c>
      <c r="E83" s="31">
        <v>0.16666666666666699</v>
      </c>
      <c r="F83" s="14">
        <v>0</v>
      </c>
      <c r="G83" s="14">
        <v>0</v>
      </c>
      <c r="H83" s="14">
        <v>4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3">
        <v>1</v>
      </c>
    </row>
    <row r="84" spans="1:16" x14ac:dyDescent="0.25">
      <c r="A84" s="30" t="s">
        <v>485</v>
      </c>
      <c r="B84" s="30" t="s">
        <v>486</v>
      </c>
      <c r="C84" s="14">
        <v>88</v>
      </c>
      <c r="D84" s="14">
        <v>74</v>
      </c>
      <c r="E84" s="31">
        <v>0.18918918918918901</v>
      </c>
      <c r="F84" s="14">
        <v>0</v>
      </c>
      <c r="G84" s="14">
        <v>2</v>
      </c>
      <c r="H84" s="14">
        <v>3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3">
        <v>2</v>
      </c>
    </row>
    <row r="85" spans="1:16" x14ac:dyDescent="0.25">
      <c r="A85" s="183" t="s">
        <v>487</v>
      </c>
      <c r="B85" s="184"/>
      <c r="C85" s="27">
        <v>308</v>
      </c>
      <c r="D85" s="27">
        <v>330</v>
      </c>
      <c r="E85" s="28">
        <v>-6.6666666666666693E-2</v>
      </c>
      <c r="F85" s="27">
        <v>0</v>
      </c>
      <c r="G85" s="27">
        <v>0</v>
      </c>
      <c r="H85" s="27">
        <v>141</v>
      </c>
      <c r="I85" s="27">
        <v>117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9">
        <v>127</v>
      </c>
    </row>
    <row r="86" spans="1:16" x14ac:dyDescent="0.25">
      <c r="A86" s="30" t="s">
        <v>488</v>
      </c>
      <c r="B86" s="30" t="s">
        <v>489</v>
      </c>
      <c r="C86" s="14">
        <v>1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30" t="s">
        <v>494</v>
      </c>
      <c r="B89" s="30" t="s">
        <v>495</v>
      </c>
      <c r="C89" s="14">
        <v>13</v>
      </c>
      <c r="D89" s="14">
        <v>13</v>
      </c>
      <c r="E89" s="31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1</v>
      </c>
    </row>
    <row r="90" spans="1:16" ht="22.5" x14ac:dyDescent="0.25">
      <c r="A90" s="30" t="s">
        <v>496</v>
      </c>
      <c r="B90" s="30" t="s">
        <v>497</v>
      </c>
      <c r="C90" s="14">
        <v>0</v>
      </c>
      <c r="D90" s="14">
        <v>0</v>
      </c>
      <c r="E90" s="31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30" t="s">
        <v>498</v>
      </c>
      <c r="B91" s="30" t="s">
        <v>499</v>
      </c>
      <c r="C91" s="14">
        <v>11</v>
      </c>
      <c r="D91" s="14">
        <v>22</v>
      </c>
      <c r="E91" s="31">
        <v>-0.5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2</v>
      </c>
    </row>
    <row r="92" spans="1:16" x14ac:dyDescent="0.25">
      <c r="A92" s="30" t="s">
        <v>500</v>
      </c>
      <c r="B92" s="30" t="s">
        <v>501</v>
      </c>
      <c r="C92" s="14">
        <v>20</v>
      </c>
      <c r="D92" s="14">
        <v>53</v>
      </c>
      <c r="E92" s="31">
        <v>-0.62264150943396201</v>
      </c>
      <c r="F92" s="14">
        <v>0</v>
      </c>
      <c r="G92" s="14">
        <v>0</v>
      </c>
      <c r="H92" s="14">
        <v>25</v>
      </c>
      <c r="I92" s="14">
        <v>15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19</v>
      </c>
    </row>
    <row r="93" spans="1:16" x14ac:dyDescent="0.25">
      <c r="A93" s="30" t="s">
        <v>502</v>
      </c>
      <c r="B93" s="30" t="s">
        <v>503</v>
      </c>
      <c r="C93" s="14">
        <v>21</v>
      </c>
      <c r="D93" s="14">
        <v>10</v>
      </c>
      <c r="E93" s="31">
        <v>1.1000000000000001</v>
      </c>
      <c r="F93" s="14">
        <v>0</v>
      </c>
      <c r="G93" s="14">
        <v>0</v>
      </c>
      <c r="H93" s="14">
        <v>5</v>
      </c>
      <c r="I93" s="14">
        <v>4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3</v>
      </c>
    </row>
    <row r="94" spans="1:16" x14ac:dyDescent="0.25">
      <c r="A94" s="30" t="s">
        <v>504</v>
      </c>
      <c r="B94" s="30" t="s">
        <v>505</v>
      </c>
      <c r="C94" s="14">
        <v>242</v>
      </c>
      <c r="D94" s="14">
        <v>232</v>
      </c>
      <c r="E94" s="31">
        <v>4.31034482758621E-2</v>
      </c>
      <c r="F94" s="14">
        <v>0</v>
      </c>
      <c r="G94" s="14">
        <v>0</v>
      </c>
      <c r="H94" s="14">
        <v>111</v>
      </c>
      <c r="I94" s="14">
        <v>98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102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30" t="s">
        <v>508</v>
      </c>
      <c r="B96" s="30" t="s">
        <v>509</v>
      </c>
      <c r="C96" s="14">
        <v>0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3" t="s">
        <v>510</v>
      </c>
      <c r="B97" s="184"/>
      <c r="C97" s="27">
        <v>7091</v>
      </c>
      <c r="D97" s="27">
        <v>5668</v>
      </c>
      <c r="E97" s="28">
        <v>0.25105857445307</v>
      </c>
      <c r="F97" s="27">
        <v>78</v>
      </c>
      <c r="G97" s="27">
        <v>47</v>
      </c>
      <c r="H97" s="27">
        <v>1311</v>
      </c>
      <c r="I97" s="27">
        <v>1143</v>
      </c>
      <c r="J97" s="27">
        <v>2</v>
      </c>
      <c r="K97" s="27">
        <v>0</v>
      </c>
      <c r="L97" s="27">
        <v>0</v>
      </c>
      <c r="M97" s="27">
        <v>1</v>
      </c>
      <c r="N97" s="27">
        <v>11</v>
      </c>
      <c r="O97" s="27">
        <v>82</v>
      </c>
      <c r="P97" s="29">
        <v>1045</v>
      </c>
    </row>
    <row r="98" spans="1:16" x14ac:dyDescent="0.25">
      <c r="A98" s="30" t="s">
        <v>511</v>
      </c>
      <c r="B98" s="30" t="s">
        <v>512</v>
      </c>
      <c r="C98" s="14">
        <v>1336</v>
      </c>
      <c r="D98" s="14">
        <v>1193</v>
      </c>
      <c r="E98" s="31">
        <v>0.119865884325231</v>
      </c>
      <c r="F98" s="14">
        <v>29</v>
      </c>
      <c r="G98" s="14">
        <v>17</v>
      </c>
      <c r="H98" s="14">
        <v>204</v>
      </c>
      <c r="I98" s="14">
        <v>178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3">
        <v>247</v>
      </c>
    </row>
    <row r="99" spans="1:16" x14ac:dyDescent="0.25">
      <c r="A99" s="30" t="s">
        <v>513</v>
      </c>
      <c r="B99" s="30" t="s">
        <v>514</v>
      </c>
      <c r="C99" s="14">
        <v>996</v>
      </c>
      <c r="D99" s="14">
        <v>788</v>
      </c>
      <c r="E99" s="31">
        <v>0.26395939086294401</v>
      </c>
      <c r="F99" s="14">
        <v>7</v>
      </c>
      <c r="G99" s="14">
        <v>2</v>
      </c>
      <c r="H99" s="14">
        <v>271</v>
      </c>
      <c r="I99" s="14">
        <v>215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21</v>
      </c>
      <c r="P99" s="23">
        <v>243</v>
      </c>
    </row>
    <row r="100" spans="1:16" ht="33.75" x14ac:dyDescent="0.25">
      <c r="A100" s="30" t="s">
        <v>515</v>
      </c>
      <c r="B100" s="30" t="s">
        <v>516</v>
      </c>
      <c r="C100" s="14">
        <v>219</v>
      </c>
      <c r="D100" s="14">
        <v>154</v>
      </c>
      <c r="E100" s="31">
        <v>0.422077922077922</v>
      </c>
      <c r="F100" s="14">
        <v>1</v>
      </c>
      <c r="G100" s="14">
        <v>1</v>
      </c>
      <c r="H100" s="14">
        <v>48</v>
      </c>
      <c r="I100" s="14">
        <v>68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13</v>
      </c>
      <c r="P100" s="23">
        <v>46</v>
      </c>
    </row>
    <row r="101" spans="1:16" ht="22.5" x14ac:dyDescent="0.25">
      <c r="A101" s="30" t="s">
        <v>517</v>
      </c>
      <c r="B101" s="30" t="s">
        <v>518</v>
      </c>
      <c r="C101" s="14">
        <v>609</v>
      </c>
      <c r="D101" s="14">
        <v>450</v>
      </c>
      <c r="E101" s="31">
        <v>0.353333333333333</v>
      </c>
      <c r="F101" s="14">
        <v>2</v>
      </c>
      <c r="G101" s="14">
        <v>0</v>
      </c>
      <c r="H101" s="14">
        <v>190</v>
      </c>
      <c r="I101" s="14">
        <v>166</v>
      </c>
      <c r="J101" s="14">
        <v>2</v>
      </c>
      <c r="K101" s="14">
        <v>0</v>
      </c>
      <c r="L101" s="14">
        <v>0</v>
      </c>
      <c r="M101" s="14">
        <v>0</v>
      </c>
      <c r="N101" s="14">
        <v>0</v>
      </c>
      <c r="O101" s="14">
        <v>44</v>
      </c>
      <c r="P101" s="23">
        <v>129</v>
      </c>
    </row>
    <row r="102" spans="1:16" x14ac:dyDescent="0.25">
      <c r="A102" s="30" t="s">
        <v>519</v>
      </c>
      <c r="B102" s="30" t="s">
        <v>520</v>
      </c>
      <c r="C102" s="14">
        <v>49</v>
      </c>
      <c r="D102" s="14">
        <v>33</v>
      </c>
      <c r="E102" s="31">
        <v>0.48484848484848497</v>
      </c>
      <c r="F102" s="14">
        <v>0</v>
      </c>
      <c r="G102" s="14">
        <v>0</v>
      </c>
      <c r="H102" s="14">
        <v>5</v>
      </c>
      <c r="I102" s="14">
        <v>7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5</v>
      </c>
    </row>
    <row r="103" spans="1:16" ht="22.5" x14ac:dyDescent="0.25">
      <c r="A103" s="30" t="s">
        <v>521</v>
      </c>
      <c r="B103" s="30" t="s">
        <v>522</v>
      </c>
      <c r="C103" s="14">
        <v>84</v>
      </c>
      <c r="D103" s="14">
        <v>66</v>
      </c>
      <c r="E103" s="31">
        <v>0.27272727272727298</v>
      </c>
      <c r="F103" s="14">
        <v>1</v>
      </c>
      <c r="G103" s="14">
        <v>1</v>
      </c>
      <c r="H103" s="14">
        <v>11</v>
      </c>
      <c r="I103" s="14">
        <v>9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10</v>
      </c>
    </row>
    <row r="104" spans="1:16" x14ac:dyDescent="0.25">
      <c r="A104" s="30" t="s">
        <v>523</v>
      </c>
      <c r="B104" s="30" t="s">
        <v>524</v>
      </c>
      <c r="C104" s="14">
        <v>165</v>
      </c>
      <c r="D104" s="14">
        <v>211</v>
      </c>
      <c r="E104" s="31">
        <v>-0.21800947867298601</v>
      </c>
      <c r="F104" s="14">
        <v>0</v>
      </c>
      <c r="G104" s="14">
        <v>0</v>
      </c>
      <c r="H104" s="14">
        <v>11</v>
      </c>
      <c r="I104" s="14">
        <v>7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3</v>
      </c>
    </row>
    <row r="105" spans="1:16" x14ac:dyDescent="0.25">
      <c r="A105" s="30" t="s">
        <v>525</v>
      </c>
      <c r="B105" s="30" t="s">
        <v>526</v>
      </c>
      <c r="C105" s="14">
        <v>1813</v>
      </c>
      <c r="D105" s="14">
        <v>1332</v>
      </c>
      <c r="E105" s="31">
        <v>0.36111111111111099</v>
      </c>
      <c r="F105" s="14">
        <v>14</v>
      </c>
      <c r="G105" s="14">
        <v>7</v>
      </c>
      <c r="H105" s="14">
        <v>286</v>
      </c>
      <c r="I105" s="14">
        <v>242</v>
      </c>
      <c r="J105" s="14">
        <v>0</v>
      </c>
      <c r="K105" s="14">
        <v>0</v>
      </c>
      <c r="L105" s="14">
        <v>0</v>
      </c>
      <c r="M105" s="14">
        <v>0</v>
      </c>
      <c r="N105" s="14">
        <v>5</v>
      </c>
      <c r="O105" s="14">
        <v>2</v>
      </c>
      <c r="P105" s="23">
        <v>139</v>
      </c>
    </row>
    <row r="106" spans="1:16" ht="22.5" x14ac:dyDescent="0.25">
      <c r="A106" s="30" t="s">
        <v>527</v>
      </c>
      <c r="B106" s="30" t="s">
        <v>528</v>
      </c>
      <c r="C106" s="14">
        <v>423</v>
      </c>
      <c r="D106" s="14">
        <v>414</v>
      </c>
      <c r="E106" s="31">
        <v>2.1739130434782601E-2</v>
      </c>
      <c r="F106" s="14">
        <v>3</v>
      </c>
      <c r="G106" s="14">
        <v>3</v>
      </c>
      <c r="H106" s="14">
        <v>80</v>
      </c>
      <c r="I106" s="14">
        <v>76</v>
      </c>
      <c r="J106" s="14">
        <v>0</v>
      </c>
      <c r="K106" s="14">
        <v>0</v>
      </c>
      <c r="L106" s="14">
        <v>0</v>
      </c>
      <c r="M106" s="14">
        <v>1</v>
      </c>
      <c r="N106" s="14">
        <v>2</v>
      </c>
      <c r="O106" s="14">
        <v>0</v>
      </c>
      <c r="P106" s="23">
        <v>47</v>
      </c>
    </row>
    <row r="107" spans="1:16" ht="22.5" x14ac:dyDescent="0.25">
      <c r="A107" s="30" t="s">
        <v>529</v>
      </c>
      <c r="B107" s="30" t="s">
        <v>530</v>
      </c>
      <c r="C107" s="14">
        <v>38</v>
      </c>
      <c r="D107" s="14">
        <v>37</v>
      </c>
      <c r="E107" s="31">
        <v>2.7027027027027001E-2</v>
      </c>
      <c r="F107" s="14">
        <v>0</v>
      </c>
      <c r="G107" s="14">
        <v>0</v>
      </c>
      <c r="H107" s="14">
        <v>5</v>
      </c>
      <c r="I107" s="14">
        <v>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9</v>
      </c>
    </row>
    <row r="108" spans="1:16" x14ac:dyDescent="0.25">
      <c r="A108" s="30" t="s">
        <v>531</v>
      </c>
      <c r="B108" s="30" t="s">
        <v>532</v>
      </c>
      <c r="C108" s="14">
        <v>8</v>
      </c>
      <c r="D108" s="14">
        <v>6</v>
      </c>
      <c r="E108" s="31">
        <v>0.33333333333333298</v>
      </c>
      <c r="F108" s="14">
        <v>0</v>
      </c>
      <c r="G108" s="14">
        <v>0</v>
      </c>
      <c r="H108" s="14">
        <v>4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25">
      <c r="A109" s="30" t="s">
        <v>533</v>
      </c>
      <c r="B109" s="30" t="s">
        <v>534</v>
      </c>
      <c r="C109" s="14">
        <v>12</v>
      </c>
      <c r="D109" s="14">
        <v>9</v>
      </c>
      <c r="E109" s="31">
        <v>0.33333333333333298</v>
      </c>
      <c r="F109" s="14">
        <v>0</v>
      </c>
      <c r="G109" s="14">
        <v>0</v>
      </c>
      <c r="H109" s="14">
        <v>5</v>
      </c>
      <c r="I109" s="14">
        <v>4</v>
      </c>
      <c r="J109" s="14">
        <v>0</v>
      </c>
      <c r="K109" s="14">
        <v>0</v>
      </c>
      <c r="L109" s="14">
        <v>0</v>
      </c>
      <c r="M109" s="14">
        <v>0</v>
      </c>
      <c r="N109" s="14">
        <v>2</v>
      </c>
      <c r="O109" s="14">
        <v>0</v>
      </c>
      <c r="P109" s="23">
        <v>4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30" t="s">
        <v>537</v>
      </c>
      <c r="B111" s="30" t="s">
        <v>538</v>
      </c>
      <c r="C111" s="14">
        <v>1214</v>
      </c>
      <c r="D111" s="14">
        <v>829</v>
      </c>
      <c r="E111" s="31">
        <v>0.46441495778045799</v>
      </c>
      <c r="F111" s="14">
        <v>18</v>
      </c>
      <c r="G111" s="14">
        <v>14</v>
      </c>
      <c r="H111" s="14">
        <v>147</v>
      </c>
      <c r="I111" s="14">
        <v>118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1</v>
      </c>
      <c r="P111" s="23">
        <v>120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30" t="s">
        <v>543</v>
      </c>
      <c r="B114" s="30" t="s">
        <v>544</v>
      </c>
      <c r="C114" s="14">
        <v>24</v>
      </c>
      <c r="D114" s="14">
        <v>26</v>
      </c>
      <c r="E114" s="31">
        <v>-7.69230769230769E-2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1</v>
      </c>
    </row>
    <row r="115" spans="1:16" ht="22.5" x14ac:dyDescent="0.25">
      <c r="A115" s="30" t="s">
        <v>545</v>
      </c>
      <c r="B115" s="30" t="s">
        <v>546</v>
      </c>
      <c r="C115" s="14">
        <v>4</v>
      </c>
      <c r="D115" s="14">
        <v>2</v>
      </c>
      <c r="E115" s="31">
        <v>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30" t="s">
        <v>547</v>
      </c>
      <c r="B116" s="30" t="s">
        <v>548</v>
      </c>
      <c r="C116" s="14">
        <v>16</v>
      </c>
      <c r="D116" s="14">
        <v>26</v>
      </c>
      <c r="E116" s="31">
        <v>-0.38461538461538503</v>
      </c>
      <c r="F116" s="14">
        <v>1</v>
      </c>
      <c r="G116" s="14">
        <v>1</v>
      </c>
      <c r="H116" s="14">
        <v>10</v>
      </c>
      <c r="I116" s="14">
        <v>6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17</v>
      </c>
    </row>
    <row r="117" spans="1:16" ht="22.5" x14ac:dyDescent="0.25">
      <c r="A117" s="30" t="s">
        <v>549</v>
      </c>
      <c r="B117" s="30" t="s">
        <v>550</v>
      </c>
      <c r="C117" s="14">
        <v>2</v>
      </c>
      <c r="D117" s="14">
        <v>5</v>
      </c>
      <c r="E117" s="31">
        <v>-0.6</v>
      </c>
      <c r="F117" s="14">
        <v>0</v>
      </c>
      <c r="G117" s="14">
        <v>0</v>
      </c>
      <c r="H117" s="14">
        <v>0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30" t="s">
        <v>551</v>
      </c>
      <c r="B118" s="30" t="s">
        <v>552</v>
      </c>
      <c r="C118" s="14">
        <v>2</v>
      </c>
      <c r="D118" s="14">
        <v>2</v>
      </c>
      <c r="E118" s="31">
        <v>0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30" t="s">
        <v>555</v>
      </c>
      <c r="B120" s="30" t="s">
        <v>556</v>
      </c>
      <c r="C120" s="14">
        <v>9</v>
      </c>
      <c r="D120" s="14">
        <v>10</v>
      </c>
      <c r="E120" s="31">
        <v>-0.1</v>
      </c>
      <c r="F120" s="14">
        <v>0</v>
      </c>
      <c r="G120" s="14">
        <v>0</v>
      </c>
      <c r="H120" s="14">
        <v>5</v>
      </c>
      <c r="I120" s="14">
        <v>4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30" t="s">
        <v>557</v>
      </c>
      <c r="B121" s="30" t="s">
        <v>558</v>
      </c>
      <c r="C121" s="14">
        <v>41</v>
      </c>
      <c r="D121" s="14">
        <v>44</v>
      </c>
      <c r="E121" s="31">
        <v>-6.8181818181818205E-2</v>
      </c>
      <c r="F121" s="14">
        <v>1</v>
      </c>
      <c r="G121" s="14">
        <v>1</v>
      </c>
      <c r="H121" s="14">
        <v>18</v>
      </c>
      <c r="I121" s="14">
        <v>21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21</v>
      </c>
    </row>
    <row r="122" spans="1:16" x14ac:dyDescent="0.25">
      <c r="A122" s="30" t="s">
        <v>559</v>
      </c>
      <c r="B122" s="30" t="s">
        <v>560</v>
      </c>
      <c r="C122" s="14">
        <v>5</v>
      </c>
      <c r="D122" s="14">
        <v>13</v>
      </c>
      <c r="E122" s="31">
        <v>-0.61538461538461497</v>
      </c>
      <c r="F122" s="14">
        <v>0</v>
      </c>
      <c r="G122" s="14">
        <v>0</v>
      </c>
      <c r="H122" s="14">
        <v>3</v>
      </c>
      <c r="I122" s="14">
        <v>5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3">
        <v>2</v>
      </c>
    </row>
    <row r="123" spans="1:16" x14ac:dyDescent="0.25">
      <c r="A123" s="30" t="s">
        <v>561</v>
      </c>
      <c r="B123" s="30" t="s">
        <v>562</v>
      </c>
      <c r="C123" s="14">
        <v>4</v>
      </c>
      <c r="D123" s="14">
        <v>5</v>
      </c>
      <c r="E123" s="31">
        <v>-0.2</v>
      </c>
      <c r="F123" s="14">
        <v>0</v>
      </c>
      <c r="G123" s="14">
        <v>0</v>
      </c>
      <c r="H123" s="14">
        <v>1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1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30" t="s">
        <v>567</v>
      </c>
      <c r="B126" s="30" t="s">
        <v>568</v>
      </c>
      <c r="C126" s="14">
        <v>18</v>
      </c>
      <c r="D126" s="14">
        <v>13</v>
      </c>
      <c r="E126" s="31">
        <v>0.38461538461538503</v>
      </c>
      <c r="F126" s="14">
        <v>0</v>
      </c>
      <c r="G126" s="14">
        <v>0</v>
      </c>
      <c r="H126" s="14">
        <v>7</v>
      </c>
      <c r="I126" s="14">
        <v>7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1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30" t="s">
        <v>571</v>
      </c>
      <c r="B128" s="30" t="s">
        <v>572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3" t="s">
        <v>577</v>
      </c>
      <c r="B131" s="184"/>
      <c r="C131" s="27">
        <v>7</v>
      </c>
      <c r="D131" s="27">
        <v>9</v>
      </c>
      <c r="E131" s="28">
        <v>-0.22222222222222199</v>
      </c>
      <c r="F131" s="27">
        <v>0</v>
      </c>
      <c r="G131" s="27">
        <v>1</v>
      </c>
      <c r="H131" s="27">
        <v>2</v>
      </c>
      <c r="I131" s="27">
        <v>1</v>
      </c>
      <c r="J131" s="27">
        <v>0</v>
      </c>
      <c r="K131" s="27">
        <v>0</v>
      </c>
      <c r="L131" s="27">
        <v>0</v>
      </c>
      <c r="M131" s="27">
        <v>0</v>
      </c>
      <c r="N131" s="27">
        <v>6</v>
      </c>
      <c r="O131" s="27">
        <v>0</v>
      </c>
      <c r="P131" s="29">
        <v>1</v>
      </c>
    </row>
    <row r="132" spans="1:16" x14ac:dyDescent="0.25">
      <c r="A132" s="30" t="s">
        <v>578</v>
      </c>
      <c r="B132" s="30" t="s">
        <v>579</v>
      </c>
      <c r="C132" s="14">
        <v>4</v>
      </c>
      <c r="D132" s="14">
        <v>6</v>
      </c>
      <c r="E132" s="31">
        <v>-0.33333333333333298</v>
      </c>
      <c r="F132" s="14">
        <v>0</v>
      </c>
      <c r="G132" s="14">
        <v>0</v>
      </c>
      <c r="H132" s="14">
        <v>2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5</v>
      </c>
      <c r="O132" s="14">
        <v>0</v>
      </c>
      <c r="P132" s="23">
        <v>1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30" t="s">
        <v>582</v>
      </c>
      <c r="B134" s="30" t="s">
        <v>583</v>
      </c>
      <c r="C134" s="14">
        <v>1</v>
      </c>
      <c r="D134" s="14">
        <v>3</v>
      </c>
      <c r="E134" s="31">
        <v>-0.66666666666666696</v>
      </c>
      <c r="F134" s="14">
        <v>0</v>
      </c>
      <c r="G134" s="14">
        <v>1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3">
        <v>0</v>
      </c>
    </row>
    <row r="136" spans="1:16" x14ac:dyDescent="0.25">
      <c r="A136" s="30" t="s">
        <v>586</v>
      </c>
      <c r="B136" s="30" t="s">
        <v>587</v>
      </c>
      <c r="C136" s="14">
        <v>2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3" t="s">
        <v>588</v>
      </c>
      <c r="B137" s="184"/>
      <c r="C137" s="27">
        <v>64</v>
      </c>
      <c r="D137" s="27">
        <v>99</v>
      </c>
      <c r="E137" s="28">
        <v>-0.35353535353535298</v>
      </c>
      <c r="F137" s="27">
        <v>0</v>
      </c>
      <c r="G137" s="27">
        <v>0</v>
      </c>
      <c r="H137" s="27">
        <v>7</v>
      </c>
      <c r="I137" s="27">
        <v>3</v>
      </c>
      <c r="J137" s="27">
        <v>0</v>
      </c>
      <c r="K137" s="27">
        <v>0</v>
      </c>
      <c r="L137" s="27">
        <v>0</v>
      </c>
      <c r="M137" s="27">
        <v>0</v>
      </c>
      <c r="N137" s="27">
        <v>8</v>
      </c>
      <c r="O137" s="27">
        <v>0</v>
      </c>
      <c r="P137" s="29">
        <v>4</v>
      </c>
    </row>
    <row r="138" spans="1:16" ht="22.5" x14ac:dyDescent="0.25">
      <c r="A138" s="30" t="s">
        <v>589</v>
      </c>
      <c r="B138" s="30" t="s">
        <v>590</v>
      </c>
      <c r="C138" s="14">
        <v>8</v>
      </c>
      <c r="D138" s="14">
        <v>0</v>
      </c>
      <c r="E138" s="31">
        <v>0</v>
      </c>
      <c r="F138" s="14">
        <v>0</v>
      </c>
      <c r="G138" s="14">
        <v>0</v>
      </c>
      <c r="H138" s="14">
        <v>3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30" t="s">
        <v>597</v>
      </c>
      <c r="B142" s="30" t="s">
        <v>598</v>
      </c>
      <c r="C142" s="14">
        <v>54</v>
      </c>
      <c r="D142" s="14">
        <v>91</v>
      </c>
      <c r="E142" s="31">
        <v>-0.40659340659340598</v>
      </c>
      <c r="F142" s="14">
        <v>0</v>
      </c>
      <c r="G142" s="14">
        <v>0</v>
      </c>
      <c r="H142" s="14">
        <v>1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3">
        <v>3</v>
      </c>
    </row>
    <row r="143" spans="1:16" ht="33.75" x14ac:dyDescent="0.25">
      <c r="A143" s="30" t="s">
        <v>599</v>
      </c>
      <c r="B143" s="30" t="s">
        <v>600</v>
      </c>
      <c r="C143" s="14">
        <v>2</v>
      </c>
      <c r="D143" s="14">
        <v>8</v>
      </c>
      <c r="E143" s="31">
        <v>-0.75</v>
      </c>
      <c r="F143" s="14">
        <v>0</v>
      </c>
      <c r="G143" s="14">
        <v>0</v>
      </c>
      <c r="H143" s="14">
        <v>3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7</v>
      </c>
      <c r="O143" s="14">
        <v>0</v>
      </c>
      <c r="P143" s="23">
        <v>1</v>
      </c>
    </row>
    <row r="144" spans="1:16" x14ac:dyDescent="0.25">
      <c r="A144" s="183" t="s">
        <v>601</v>
      </c>
      <c r="B144" s="184"/>
      <c r="C144" s="27">
        <v>8</v>
      </c>
      <c r="D144" s="27">
        <v>21</v>
      </c>
      <c r="E144" s="28">
        <v>-0.61904761904761896</v>
      </c>
      <c r="F144" s="27">
        <v>0</v>
      </c>
      <c r="G144" s="27">
        <v>0</v>
      </c>
      <c r="H144" s="27">
        <v>2</v>
      </c>
      <c r="I144" s="27">
        <v>2</v>
      </c>
      <c r="J144" s="27">
        <v>0</v>
      </c>
      <c r="K144" s="27">
        <v>1</v>
      </c>
      <c r="L144" s="27">
        <v>0</v>
      </c>
      <c r="M144" s="27">
        <v>0</v>
      </c>
      <c r="N144" s="27">
        <v>0</v>
      </c>
      <c r="O144" s="27">
        <v>0</v>
      </c>
      <c r="P144" s="29">
        <v>5</v>
      </c>
    </row>
    <row r="145" spans="1:16" ht="33.75" x14ac:dyDescent="0.25">
      <c r="A145" s="30" t="s">
        <v>602</v>
      </c>
      <c r="B145" s="30" t="s">
        <v>603</v>
      </c>
      <c r="C145" s="14">
        <v>2</v>
      </c>
      <c r="D145" s="14">
        <v>13</v>
      </c>
      <c r="E145" s="31">
        <v>-0.84615384615384603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1</v>
      </c>
      <c r="L145" s="14">
        <v>0</v>
      </c>
      <c r="M145" s="14">
        <v>0</v>
      </c>
      <c r="N145" s="14">
        <v>0</v>
      </c>
      <c r="O145" s="14">
        <v>0</v>
      </c>
      <c r="P145" s="23">
        <v>3</v>
      </c>
    </row>
    <row r="146" spans="1:16" ht="22.5" x14ac:dyDescent="0.25">
      <c r="A146" s="30" t="s">
        <v>604</v>
      </c>
      <c r="B146" s="30" t="s">
        <v>605</v>
      </c>
      <c r="C146" s="14">
        <v>6</v>
      </c>
      <c r="D146" s="14">
        <v>8</v>
      </c>
      <c r="E146" s="31">
        <v>-0.25</v>
      </c>
      <c r="F146" s="14">
        <v>0</v>
      </c>
      <c r="G146" s="14">
        <v>0</v>
      </c>
      <c r="H146" s="14">
        <v>2</v>
      </c>
      <c r="I146" s="14">
        <v>2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2</v>
      </c>
    </row>
    <row r="147" spans="1:16" x14ac:dyDescent="0.25">
      <c r="A147" s="183" t="s">
        <v>606</v>
      </c>
      <c r="B147" s="184"/>
      <c r="C147" s="27">
        <v>55</v>
      </c>
      <c r="D147" s="27">
        <v>38</v>
      </c>
      <c r="E147" s="28">
        <v>0.44736842105263103</v>
      </c>
      <c r="F147" s="27">
        <v>4</v>
      </c>
      <c r="G147" s="27">
        <v>2</v>
      </c>
      <c r="H147" s="27">
        <v>9</v>
      </c>
      <c r="I147" s="27">
        <v>9</v>
      </c>
      <c r="J147" s="27">
        <v>0</v>
      </c>
      <c r="K147" s="27">
        <v>0</v>
      </c>
      <c r="L147" s="27">
        <v>0</v>
      </c>
      <c r="M147" s="27">
        <v>0</v>
      </c>
      <c r="N147" s="27">
        <v>5</v>
      </c>
      <c r="O147" s="27">
        <v>0</v>
      </c>
      <c r="P147" s="29">
        <v>4</v>
      </c>
    </row>
    <row r="148" spans="1:16" ht="22.5" x14ac:dyDescent="0.25">
      <c r="A148" s="30" t="s">
        <v>607</v>
      </c>
      <c r="B148" s="30" t="s">
        <v>608</v>
      </c>
      <c r="C148" s="14">
        <v>16</v>
      </c>
      <c r="D148" s="14">
        <v>2</v>
      </c>
      <c r="E148" s="31">
        <v>7</v>
      </c>
      <c r="F148" s="14">
        <v>1</v>
      </c>
      <c r="G148" s="14">
        <v>0</v>
      </c>
      <c r="H148" s="14">
        <v>1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3">
        <v>1</v>
      </c>
    </row>
    <row r="149" spans="1:16" ht="22.5" x14ac:dyDescent="0.25">
      <c r="A149" s="30" t="s">
        <v>609</v>
      </c>
      <c r="B149" s="30" t="s">
        <v>610</v>
      </c>
      <c r="C149" s="14">
        <v>1</v>
      </c>
      <c r="D149" s="14">
        <v>1</v>
      </c>
      <c r="E149" s="31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30" t="s">
        <v>613</v>
      </c>
      <c r="B151" s="30" t="s">
        <v>614</v>
      </c>
      <c r="C151" s="14">
        <v>5</v>
      </c>
      <c r="D151" s="14">
        <v>2</v>
      </c>
      <c r="E151" s="31">
        <v>1.5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5</v>
      </c>
      <c r="O151" s="14">
        <v>0</v>
      </c>
      <c r="P151" s="23">
        <v>1</v>
      </c>
    </row>
    <row r="152" spans="1:16" ht="33.75" x14ac:dyDescent="0.25">
      <c r="A152" s="30" t="s">
        <v>615</v>
      </c>
      <c r="B152" s="30" t="s">
        <v>616</v>
      </c>
      <c r="C152" s="14">
        <v>0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30" t="s">
        <v>617</v>
      </c>
      <c r="B153" s="30" t="s">
        <v>618</v>
      </c>
      <c r="C153" s="14">
        <v>3</v>
      </c>
      <c r="D153" s="14">
        <v>4</v>
      </c>
      <c r="E153" s="31">
        <v>-0.25</v>
      </c>
      <c r="F153" s="14">
        <v>1</v>
      </c>
      <c r="G153" s="14">
        <v>1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30" t="s">
        <v>619</v>
      </c>
      <c r="B154" s="30" t="s">
        <v>620</v>
      </c>
      <c r="C154" s="14">
        <v>8</v>
      </c>
      <c r="D154" s="14">
        <v>8</v>
      </c>
      <c r="E154" s="31">
        <v>0</v>
      </c>
      <c r="F154" s="14">
        <v>1</v>
      </c>
      <c r="G154" s="14">
        <v>1</v>
      </c>
      <c r="H154" s="14">
        <v>1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0</v>
      </c>
    </row>
    <row r="155" spans="1:16" ht="22.5" x14ac:dyDescent="0.25">
      <c r="A155" s="30" t="s">
        <v>621</v>
      </c>
      <c r="B155" s="30" t="s">
        <v>622</v>
      </c>
      <c r="C155" s="14">
        <v>22</v>
      </c>
      <c r="D155" s="14">
        <v>21</v>
      </c>
      <c r="E155" s="31">
        <v>4.7619047619047603E-2</v>
      </c>
      <c r="F155" s="14">
        <v>1</v>
      </c>
      <c r="G155" s="14">
        <v>0</v>
      </c>
      <c r="H155" s="14">
        <v>6</v>
      </c>
      <c r="I155" s="14">
        <v>7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2</v>
      </c>
    </row>
    <row r="156" spans="1:16" x14ac:dyDescent="0.25">
      <c r="A156" s="183" t="s">
        <v>623</v>
      </c>
      <c r="B156" s="184"/>
      <c r="C156" s="27">
        <v>28</v>
      </c>
      <c r="D156" s="27">
        <v>40</v>
      </c>
      <c r="E156" s="28">
        <v>-0.3</v>
      </c>
      <c r="F156" s="27">
        <v>0</v>
      </c>
      <c r="G156" s="27">
        <v>0</v>
      </c>
      <c r="H156" s="27">
        <v>2</v>
      </c>
      <c r="I156" s="27">
        <v>2</v>
      </c>
      <c r="J156" s="27">
        <v>0</v>
      </c>
      <c r="K156" s="27">
        <v>0</v>
      </c>
      <c r="L156" s="27">
        <v>0</v>
      </c>
      <c r="M156" s="27">
        <v>0</v>
      </c>
      <c r="N156" s="27">
        <v>1</v>
      </c>
      <c r="O156" s="27">
        <v>0</v>
      </c>
      <c r="P156" s="29">
        <v>2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1</v>
      </c>
      <c r="E160" s="31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30" t="s">
        <v>632</v>
      </c>
      <c r="B161" s="30" t="s">
        <v>633</v>
      </c>
      <c r="C161" s="14">
        <v>2</v>
      </c>
      <c r="D161" s="14">
        <v>2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30" t="s">
        <v>634</v>
      </c>
      <c r="B162" s="30" t="s">
        <v>635</v>
      </c>
      <c r="C162" s="14">
        <v>5</v>
      </c>
      <c r="D162" s="14">
        <v>15</v>
      </c>
      <c r="E162" s="31">
        <v>-0.66666666666666696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2.5" x14ac:dyDescent="0.25">
      <c r="A163" s="30" t="s">
        <v>636</v>
      </c>
      <c r="B163" s="30" t="s">
        <v>637</v>
      </c>
      <c r="C163" s="14">
        <v>0</v>
      </c>
      <c r="D163" s="14">
        <v>2</v>
      </c>
      <c r="E163" s="31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30" t="s">
        <v>638</v>
      </c>
      <c r="B164" s="30" t="s">
        <v>639</v>
      </c>
      <c r="C164" s="14">
        <v>1</v>
      </c>
      <c r="D164" s="14">
        <v>5</v>
      </c>
      <c r="E164" s="31">
        <v>-0.8</v>
      </c>
      <c r="F164" s="14">
        <v>0</v>
      </c>
      <c r="G164" s="14">
        <v>0</v>
      </c>
      <c r="H164" s="14">
        <v>1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1</v>
      </c>
    </row>
    <row r="165" spans="1:16" x14ac:dyDescent="0.25">
      <c r="A165" s="30" t="s">
        <v>640</v>
      </c>
      <c r="B165" s="30" t="s">
        <v>641</v>
      </c>
      <c r="C165" s="14">
        <v>20</v>
      </c>
      <c r="D165" s="14">
        <v>15</v>
      </c>
      <c r="E165" s="31">
        <v>0.33333333333333298</v>
      </c>
      <c r="F165" s="14">
        <v>0</v>
      </c>
      <c r="G165" s="14">
        <v>0</v>
      </c>
      <c r="H165" s="14">
        <v>1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1</v>
      </c>
      <c r="O165" s="14">
        <v>0</v>
      </c>
      <c r="P165" s="23">
        <v>1</v>
      </c>
    </row>
    <row r="166" spans="1:16" x14ac:dyDescent="0.25">
      <c r="A166" s="183" t="s">
        <v>642</v>
      </c>
      <c r="B166" s="184"/>
      <c r="C166" s="27">
        <v>207</v>
      </c>
      <c r="D166" s="27">
        <v>189</v>
      </c>
      <c r="E166" s="28">
        <v>9.5238095238095205E-2</v>
      </c>
      <c r="F166" s="27">
        <v>1</v>
      </c>
      <c r="G166" s="27">
        <v>1</v>
      </c>
      <c r="H166" s="27">
        <v>72</v>
      </c>
      <c r="I166" s="27">
        <v>67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79</v>
      </c>
      <c r="P166" s="29">
        <v>99</v>
      </c>
    </row>
    <row r="167" spans="1:16" ht="22.5" x14ac:dyDescent="0.25">
      <c r="A167" s="30" t="s">
        <v>643</v>
      </c>
      <c r="B167" s="30" t="s">
        <v>644</v>
      </c>
      <c r="C167" s="14">
        <v>9</v>
      </c>
      <c r="D167" s="14">
        <v>4</v>
      </c>
      <c r="E167" s="31">
        <v>1.25</v>
      </c>
      <c r="F167" s="14">
        <v>0</v>
      </c>
      <c r="G167" s="14">
        <v>0</v>
      </c>
      <c r="H167" s="14">
        <v>3</v>
      </c>
      <c r="I167" s="14">
        <v>4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6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30" t="s">
        <v>651</v>
      </c>
      <c r="B171" s="30" t="s">
        <v>652</v>
      </c>
      <c r="C171" s="14">
        <v>0</v>
      </c>
      <c r="D171" s="14">
        <v>1</v>
      </c>
      <c r="E171" s="31">
        <v>-1</v>
      </c>
      <c r="F171" s="14">
        <v>0</v>
      </c>
      <c r="G171" s="14">
        <v>0</v>
      </c>
      <c r="H171" s="14">
        <v>1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30" t="s">
        <v>655</v>
      </c>
      <c r="B173" s="30" t="s">
        <v>656</v>
      </c>
      <c r="C173" s="14">
        <v>108</v>
      </c>
      <c r="D173" s="14">
        <v>95</v>
      </c>
      <c r="E173" s="31">
        <v>0.13684210526315799</v>
      </c>
      <c r="F173" s="14">
        <v>0</v>
      </c>
      <c r="G173" s="14">
        <v>0</v>
      </c>
      <c r="H173" s="14">
        <v>29</v>
      </c>
      <c r="I173" s="14">
        <v>28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79</v>
      </c>
      <c r="P173" s="23">
        <v>51</v>
      </c>
    </row>
    <row r="174" spans="1:16" ht="22.5" x14ac:dyDescent="0.25">
      <c r="A174" s="30" t="s">
        <v>657</v>
      </c>
      <c r="B174" s="30" t="s">
        <v>658</v>
      </c>
      <c r="C174" s="14">
        <v>78</v>
      </c>
      <c r="D174" s="14">
        <v>73</v>
      </c>
      <c r="E174" s="31">
        <v>6.8493150684931503E-2</v>
      </c>
      <c r="F174" s="14">
        <v>1</v>
      </c>
      <c r="G174" s="14">
        <v>1</v>
      </c>
      <c r="H174" s="14">
        <v>30</v>
      </c>
      <c r="I174" s="14">
        <v>28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38</v>
      </c>
    </row>
    <row r="175" spans="1:16" x14ac:dyDescent="0.25">
      <c r="A175" s="30" t="s">
        <v>659</v>
      </c>
      <c r="B175" s="30" t="s">
        <v>660</v>
      </c>
      <c r="C175" s="14">
        <v>12</v>
      </c>
      <c r="D175" s="14">
        <v>16</v>
      </c>
      <c r="E175" s="31">
        <v>-0.25</v>
      </c>
      <c r="F175" s="14">
        <v>0</v>
      </c>
      <c r="G175" s="14">
        <v>0</v>
      </c>
      <c r="H175" s="14">
        <v>9</v>
      </c>
      <c r="I175" s="14">
        <v>6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4</v>
      </c>
    </row>
    <row r="176" spans="1:16" ht="22.5" x14ac:dyDescent="0.25">
      <c r="A176" s="30" t="s">
        <v>661</v>
      </c>
      <c r="B176" s="30" t="s">
        <v>662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3" t="s">
        <v>665</v>
      </c>
      <c r="B178" s="184"/>
      <c r="C178" s="27">
        <v>195</v>
      </c>
      <c r="D178" s="27">
        <v>340</v>
      </c>
      <c r="E178" s="28">
        <v>-0.42647058823529399</v>
      </c>
      <c r="F178" s="27">
        <v>528</v>
      </c>
      <c r="G178" s="27">
        <v>462</v>
      </c>
      <c r="H178" s="27">
        <v>87</v>
      </c>
      <c r="I178" s="27">
        <v>88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1</v>
      </c>
      <c r="P178" s="29">
        <v>1071</v>
      </c>
    </row>
    <row r="179" spans="1:16" ht="22.5" x14ac:dyDescent="0.25">
      <c r="A179" s="30" t="s">
        <v>666</v>
      </c>
      <c r="B179" s="30" t="s">
        <v>667</v>
      </c>
      <c r="C179" s="14">
        <v>2</v>
      </c>
      <c r="D179" s="14">
        <v>9</v>
      </c>
      <c r="E179" s="31">
        <v>-0.77777777777777801</v>
      </c>
      <c r="F179" s="14">
        <v>1</v>
      </c>
      <c r="G179" s="14">
        <v>1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8</v>
      </c>
    </row>
    <row r="180" spans="1:16" ht="22.5" x14ac:dyDescent="0.25">
      <c r="A180" s="30" t="s">
        <v>668</v>
      </c>
      <c r="B180" s="30" t="s">
        <v>669</v>
      </c>
      <c r="C180" s="14">
        <v>95</v>
      </c>
      <c r="D180" s="14">
        <v>183</v>
      </c>
      <c r="E180" s="31">
        <v>-0.48087431693989102</v>
      </c>
      <c r="F180" s="14">
        <v>296</v>
      </c>
      <c r="G180" s="14">
        <v>265</v>
      </c>
      <c r="H180" s="14">
        <v>29</v>
      </c>
      <c r="I180" s="14">
        <v>27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579</v>
      </c>
    </row>
    <row r="181" spans="1:16" x14ac:dyDescent="0.25">
      <c r="A181" s="30" t="s">
        <v>670</v>
      </c>
      <c r="B181" s="30" t="s">
        <v>671</v>
      </c>
      <c r="C181" s="14">
        <v>14</v>
      </c>
      <c r="D181" s="14">
        <v>14</v>
      </c>
      <c r="E181" s="31">
        <v>0</v>
      </c>
      <c r="F181" s="14">
        <v>11</v>
      </c>
      <c r="G181" s="14">
        <v>8</v>
      </c>
      <c r="H181" s="14">
        <v>8</v>
      </c>
      <c r="I181" s="14">
        <v>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3">
        <v>18</v>
      </c>
    </row>
    <row r="182" spans="1:16" ht="22.5" x14ac:dyDescent="0.25">
      <c r="A182" s="30" t="s">
        <v>672</v>
      </c>
      <c r="B182" s="30" t="s">
        <v>673</v>
      </c>
      <c r="C182" s="14">
        <v>0</v>
      </c>
      <c r="D182" s="14">
        <v>0</v>
      </c>
      <c r="E182" s="31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1</v>
      </c>
    </row>
    <row r="183" spans="1:16" ht="22.5" x14ac:dyDescent="0.25">
      <c r="A183" s="30" t="s">
        <v>674</v>
      </c>
      <c r="B183" s="30" t="s">
        <v>675</v>
      </c>
      <c r="C183" s="14">
        <v>11</v>
      </c>
      <c r="D183" s="14">
        <v>9</v>
      </c>
      <c r="E183" s="31">
        <v>0.22222222222222199</v>
      </c>
      <c r="F183" s="14">
        <v>15</v>
      </c>
      <c r="G183" s="14">
        <v>9</v>
      </c>
      <c r="H183" s="14">
        <v>9</v>
      </c>
      <c r="I183" s="14">
        <v>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17</v>
      </c>
    </row>
    <row r="184" spans="1:16" ht="22.5" x14ac:dyDescent="0.25">
      <c r="A184" s="30" t="s">
        <v>676</v>
      </c>
      <c r="B184" s="30" t="s">
        <v>677</v>
      </c>
      <c r="C184" s="14">
        <v>73</v>
      </c>
      <c r="D184" s="14">
        <v>122</v>
      </c>
      <c r="E184" s="31">
        <v>-0.40163934426229497</v>
      </c>
      <c r="F184" s="14">
        <v>205</v>
      </c>
      <c r="G184" s="14">
        <v>179</v>
      </c>
      <c r="H184" s="14">
        <v>40</v>
      </c>
      <c r="I184" s="14">
        <v>43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448</v>
      </c>
    </row>
    <row r="185" spans="1:16" ht="22.5" x14ac:dyDescent="0.25">
      <c r="A185" s="30" t="s">
        <v>678</v>
      </c>
      <c r="B185" s="30" t="s">
        <v>679</v>
      </c>
      <c r="C185" s="14">
        <v>0</v>
      </c>
      <c r="D185" s="14">
        <v>3</v>
      </c>
      <c r="E185" s="31">
        <v>-1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3" t="s">
        <v>680</v>
      </c>
      <c r="B186" s="184"/>
      <c r="C186" s="27">
        <v>255</v>
      </c>
      <c r="D186" s="27">
        <v>228</v>
      </c>
      <c r="E186" s="28">
        <v>0.118421052631579</v>
      </c>
      <c r="F186" s="27">
        <v>14</v>
      </c>
      <c r="G186" s="27">
        <v>14</v>
      </c>
      <c r="H186" s="27">
        <v>69</v>
      </c>
      <c r="I186" s="27">
        <v>83</v>
      </c>
      <c r="J186" s="27">
        <v>0</v>
      </c>
      <c r="K186" s="27">
        <v>0</v>
      </c>
      <c r="L186" s="27">
        <v>0</v>
      </c>
      <c r="M186" s="27">
        <v>0</v>
      </c>
      <c r="N186" s="27">
        <v>4</v>
      </c>
      <c r="O186" s="27">
        <v>3</v>
      </c>
      <c r="P186" s="29">
        <v>74</v>
      </c>
    </row>
    <row r="187" spans="1:16" x14ac:dyDescent="0.25">
      <c r="A187" s="30" t="s">
        <v>681</v>
      </c>
      <c r="B187" s="30" t="s">
        <v>682</v>
      </c>
      <c r="C187" s="14">
        <v>9</v>
      </c>
      <c r="D187" s="14">
        <v>12</v>
      </c>
      <c r="E187" s="31">
        <v>-0.25</v>
      </c>
      <c r="F187" s="14">
        <v>0</v>
      </c>
      <c r="G187" s="14">
        <v>0</v>
      </c>
      <c r="H187" s="14">
        <v>0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5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30" t="s">
        <v>685</v>
      </c>
      <c r="B189" s="30" t="s">
        <v>686</v>
      </c>
      <c r="C189" s="14">
        <v>16</v>
      </c>
      <c r="D189" s="14">
        <v>11</v>
      </c>
      <c r="E189" s="31">
        <v>0.45454545454545398</v>
      </c>
      <c r="F189" s="14">
        <v>5</v>
      </c>
      <c r="G189" s="14">
        <v>4</v>
      </c>
      <c r="H189" s="14">
        <v>27</v>
      </c>
      <c r="I189" s="14">
        <v>20</v>
      </c>
      <c r="J189" s="14">
        <v>0</v>
      </c>
      <c r="K189" s="14">
        <v>0</v>
      </c>
      <c r="L189" s="14">
        <v>0</v>
      </c>
      <c r="M189" s="14">
        <v>0</v>
      </c>
      <c r="N189" s="14">
        <v>4</v>
      </c>
      <c r="O189" s="14">
        <v>1</v>
      </c>
      <c r="P189" s="23">
        <v>26</v>
      </c>
    </row>
    <row r="190" spans="1:16" ht="22.5" x14ac:dyDescent="0.25">
      <c r="A190" s="30" t="s">
        <v>687</v>
      </c>
      <c r="B190" s="30" t="s">
        <v>688</v>
      </c>
      <c r="C190" s="14">
        <v>1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30" t="s">
        <v>689</v>
      </c>
      <c r="B191" s="30" t="s">
        <v>690</v>
      </c>
      <c r="C191" s="14">
        <v>65</v>
      </c>
      <c r="D191" s="14">
        <v>64</v>
      </c>
      <c r="E191" s="31">
        <v>1.5625E-2</v>
      </c>
      <c r="F191" s="14">
        <v>2</v>
      </c>
      <c r="G191" s="14">
        <v>3</v>
      </c>
      <c r="H191" s="14">
        <v>5</v>
      </c>
      <c r="I191" s="14">
        <v>33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19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30" t="s">
        <v>693</v>
      </c>
      <c r="B193" s="30" t="s">
        <v>694</v>
      </c>
      <c r="C193" s="14">
        <v>28</v>
      </c>
      <c r="D193" s="14">
        <v>16</v>
      </c>
      <c r="E193" s="31">
        <v>0.75</v>
      </c>
      <c r="F193" s="14">
        <v>0</v>
      </c>
      <c r="G193" s="14">
        <v>0</v>
      </c>
      <c r="H193" s="14">
        <v>8</v>
      </c>
      <c r="I193" s="14">
        <v>9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2</v>
      </c>
      <c r="P193" s="23">
        <v>8</v>
      </c>
    </row>
    <row r="194" spans="1:16" x14ac:dyDescent="0.25">
      <c r="A194" s="30" t="s">
        <v>695</v>
      </c>
      <c r="B194" s="30" t="s">
        <v>696</v>
      </c>
      <c r="C194" s="14">
        <v>3</v>
      </c>
      <c r="D194" s="14">
        <v>2</v>
      </c>
      <c r="E194" s="31">
        <v>0.5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30" t="s">
        <v>699</v>
      </c>
      <c r="B196" s="30" t="s">
        <v>700</v>
      </c>
      <c r="C196" s="14">
        <v>0</v>
      </c>
      <c r="D196" s="14">
        <v>2</v>
      </c>
      <c r="E196" s="31">
        <v>-1</v>
      </c>
      <c r="F196" s="14">
        <v>0</v>
      </c>
      <c r="G196" s="14">
        <v>0</v>
      </c>
      <c r="H196" s="14">
        <v>1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</v>
      </c>
    </row>
    <row r="197" spans="1:16" x14ac:dyDescent="0.25">
      <c r="A197" s="30" t="s">
        <v>701</v>
      </c>
      <c r="B197" s="30" t="s">
        <v>702</v>
      </c>
      <c r="C197" s="14">
        <v>124</v>
      </c>
      <c r="D197" s="14">
        <v>114</v>
      </c>
      <c r="E197" s="31">
        <v>8.7719298245614002E-2</v>
      </c>
      <c r="F197" s="14">
        <v>7</v>
      </c>
      <c r="G197" s="14">
        <v>7</v>
      </c>
      <c r="H197" s="14">
        <v>20</v>
      </c>
      <c r="I197" s="14">
        <v>15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14</v>
      </c>
    </row>
    <row r="198" spans="1:16" ht="22.5" x14ac:dyDescent="0.25">
      <c r="A198" s="30" t="s">
        <v>703</v>
      </c>
      <c r="B198" s="30" t="s">
        <v>704</v>
      </c>
      <c r="C198" s="14">
        <v>4</v>
      </c>
      <c r="D198" s="14">
        <v>3</v>
      </c>
      <c r="E198" s="31">
        <v>0.33333333333333298</v>
      </c>
      <c r="F198" s="14">
        <v>0</v>
      </c>
      <c r="G198" s="14">
        <v>0</v>
      </c>
      <c r="H198" s="14">
        <v>2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30" t="s">
        <v>705</v>
      </c>
      <c r="B199" s="30" t="s">
        <v>706</v>
      </c>
      <c r="C199" s="14">
        <v>2</v>
      </c>
      <c r="D199" s="14">
        <v>4</v>
      </c>
      <c r="E199" s="31">
        <v>-0.5</v>
      </c>
      <c r="F199" s="14">
        <v>0</v>
      </c>
      <c r="G199" s="14">
        <v>0</v>
      </c>
      <c r="H199" s="14">
        <v>5</v>
      </c>
      <c r="I199" s="14">
        <v>3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30" t="s">
        <v>707</v>
      </c>
      <c r="B200" s="30" t="s">
        <v>708</v>
      </c>
      <c r="C200" s="14">
        <v>3</v>
      </c>
      <c r="D200" s="14">
        <v>0</v>
      </c>
      <c r="E200" s="31">
        <v>0</v>
      </c>
      <c r="F200" s="14">
        <v>0</v>
      </c>
      <c r="G200" s="14">
        <v>0</v>
      </c>
      <c r="H200" s="14">
        <v>1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1</v>
      </c>
    </row>
    <row r="201" spans="1:16" x14ac:dyDescent="0.25">
      <c r="A201" s="183" t="s">
        <v>709</v>
      </c>
      <c r="B201" s="184"/>
      <c r="C201" s="27">
        <v>21</v>
      </c>
      <c r="D201" s="27">
        <v>32</v>
      </c>
      <c r="E201" s="28">
        <v>-0.34375</v>
      </c>
      <c r="F201" s="27">
        <v>4</v>
      </c>
      <c r="G201" s="27">
        <v>2</v>
      </c>
      <c r="H201" s="27">
        <v>36</v>
      </c>
      <c r="I201" s="27">
        <v>16</v>
      </c>
      <c r="J201" s="27">
        <v>0</v>
      </c>
      <c r="K201" s="27">
        <v>0</v>
      </c>
      <c r="L201" s="27">
        <v>0</v>
      </c>
      <c r="M201" s="27">
        <v>0</v>
      </c>
      <c r="N201" s="27">
        <v>9</v>
      </c>
      <c r="O201" s="27">
        <v>0</v>
      </c>
      <c r="P201" s="29">
        <v>24</v>
      </c>
    </row>
    <row r="202" spans="1:16" x14ac:dyDescent="0.25">
      <c r="A202" s="30" t="s">
        <v>710</v>
      </c>
      <c r="B202" s="30" t="s">
        <v>711</v>
      </c>
      <c r="C202" s="14">
        <v>14</v>
      </c>
      <c r="D202" s="14">
        <v>15</v>
      </c>
      <c r="E202" s="31">
        <v>-6.6666666666666693E-2</v>
      </c>
      <c r="F202" s="14">
        <v>0</v>
      </c>
      <c r="G202" s="14">
        <v>0</v>
      </c>
      <c r="H202" s="14">
        <v>2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9</v>
      </c>
      <c r="O202" s="14">
        <v>0</v>
      </c>
      <c r="P202" s="23">
        <v>0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1</v>
      </c>
      <c r="E205" s="31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30" t="s">
        <v>718</v>
      </c>
      <c r="B206" s="30" t="s">
        <v>719</v>
      </c>
      <c r="C206" s="14">
        <v>0</v>
      </c>
      <c r="D206" s="14">
        <v>2</v>
      </c>
      <c r="E206" s="31">
        <v>-1</v>
      </c>
      <c r="F206" s="14">
        <v>4</v>
      </c>
      <c r="G206" s="14">
        <v>2</v>
      </c>
      <c r="H206" s="14">
        <v>31</v>
      </c>
      <c r="I206" s="14">
        <v>16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23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2</v>
      </c>
      <c r="E207" s="31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30" t="s">
        <v>722</v>
      </c>
      <c r="B208" s="30" t="s">
        <v>723</v>
      </c>
      <c r="C208" s="14">
        <v>1</v>
      </c>
      <c r="D208" s="14">
        <v>2</v>
      </c>
      <c r="E208" s="31">
        <v>-0.5</v>
      </c>
      <c r="F208" s="14">
        <v>0</v>
      </c>
      <c r="G208" s="14">
        <v>0</v>
      </c>
      <c r="H208" s="14">
        <v>1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1</v>
      </c>
      <c r="E211" s="31">
        <v>-1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30" t="s">
        <v>730</v>
      </c>
      <c r="B212" s="30" t="s">
        <v>731</v>
      </c>
      <c r="C212" s="14">
        <v>2</v>
      </c>
      <c r="D212" s="14">
        <v>1</v>
      </c>
      <c r="E212" s="31">
        <v>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1</v>
      </c>
      <c r="E213" s="31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30" t="s">
        <v>734</v>
      </c>
      <c r="B214" s="30" t="s">
        <v>735</v>
      </c>
      <c r="C214" s="14">
        <v>4</v>
      </c>
      <c r="D214" s="14">
        <v>6</v>
      </c>
      <c r="E214" s="31">
        <v>-0.33333333333333298</v>
      </c>
      <c r="F214" s="14">
        <v>0</v>
      </c>
      <c r="G214" s="14">
        <v>0</v>
      </c>
      <c r="H214" s="14">
        <v>2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1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1</v>
      </c>
      <c r="E222" s="31">
        <v>-1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3" t="s">
        <v>752</v>
      </c>
      <c r="B223" s="184"/>
      <c r="C223" s="27">
        <v>1128</v>
      </c>
      <c r="D223" s="27">
        <v>1074</v>
      </c>
      <c r="E223" s="28">
        <v>5.0279329608938501E-2</v>
      </c>
      <c r="F223" s="27">
        <v>151</v>
      </c>
      <c r="G223" s="27">
        <v>65</v>
      </c>
      <c r="H223" s="27">
        <v>188</v>
      </c>
      <c r="I223" s="27">
        <v>116</v>
      </c>
      <c r="J223" s="27">
        <v>0</v>
      </c>
      <c r="K223" s="27">
        <v>0</v>
      </c>
      <c r="L223" s="27">
        <v>0</v>
      </c>
      <c r="M223" s="27">
        <v>0</v>
      </c>
      <c r="N223" s="27">
        <v>8</v>
      </c>
      <c r="O223" s="27">
        <v>9</v>
      </c>
      <c r="P223" s="29">
        <v>259</v>
      </c>
    </row>
    <row r="224" spans="1:16" x14ac:dyDescent="0.25">
      <c r="A224" s="30" t="s">
        <v>753</v>
      </c>
      <c r="B224" s="30" t="s">
        <v>754</v>
      </c>
      <c r="C224" s="14">
        <v>4</v>
      </c>
      <c r="D224" s="14">
        <v>2</v>
      </c>
      <c r="E224" s="31">
        <v>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1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30" t="s">
        <v>763</v>
      </c>
      <c r="B229" s="30" t="s">
        <v>764</v>
      </c>
      <c r="C229" s="14">
        <v>1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30" t="s">
        <v>765</v>
      </c>
      <c r="B230" s="30" t="s">
        <v>766</v>
      </c>
      <c r="C230" s="14">
        <v>9</v>
      </c>
      <c r="D230" s="14">
        <v>11</v>
      </c>
      <c r="E230" s="31">
        <v>-0.18181818181818199</v>
      </c>
      <c r="F230" s="14">
        <v>0</v>
      </c>
      <c r="G230" s="14">
        <v>0</v>
      </c>
      <c r="H230" s="14">
        <v>2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2</v>
      </c>
    </row>
    <row r="231" spans="1:16" x14ac:dyDescent="0.25">
      <c r="A231" s="30" t="s">
        <v>767</v>
      </c>
      <c r="B231" s="30" t="s">
        <v>768</v>
      </c>
      <c r="C231" s="14">
        <v>52</v>
      </c>
      <c r="D231" s="14">
        <v>48</v>
      </c>
      <c r="E231" s="31">
        <v>8.3333333333333301E-2</v>
      </c>
      <c r="F231" s="14">
        <v>2</v>
      </c>
      <c r="G231" s="14">
        <v>2</v>
      </c>
      <c r="H231" s="14">
        <v>10</v>
      </c>
      <c r="I231" s="14">
        <v>7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6</v>
      </c>
    </row>
    <row r="232" spans="1:16" x14ac:dyDescent="0.25">
      <c r="A232" s="30" t="s">
        <v>769</v>
      </c>
      <c r="B232" s="30" t="s">
        <v>770</v>
      </c>
      <c r="C232" s="14">
        <v>30</v>
      </c>
      <c r="D232" s="14">
        <v>39</v>
      </c>
      <c r="E232" s="31">
        <v>-0.230769230769231</v>
      </c>
      <c r="F232" s="14">
        <v>6</v>
      </c>
      <c r="G232" s="14">
        <v>2</v>
      </c>
      <c r="H232" s="14">
        <v>9</v>
      </c>
      <c r="I232" s="14">
        <v>5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19</v>
      </c>
    </row>
    <row r="233" spans="1:16" x14ac:dyDescent="0.25">
      <c r="A233" s="30" t="s">
        <v>771</v>
      </c>
      <c r="B233" s="30" t="s">
        <v>772</v>
      </c>
      <c r="C233" s="14">
        <v>27</v>
      </c>
      <c r="D233" s="14">
        <v>27</v>
      </c>
      <c r="E233" s="31">
        <v>0</v>
      </c>
      <c r="F233" s="14">
        <v>1</v>
      </c>
      <c r="G233" s="14">
        <v>1</v>
      </c>
      <c r="H233" s="14">
        <v>10</v>
      </c>
      <c r="I233" s="14">
        <v>10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8</v>
      </c>
    </row>
    <row r="234" spans="1:16" ht="22.5" x14ac:dyDescent="0.25">
      <c r="A234" s="30" t="s">
        <v>773</v>
      </c>
      <c r="B234" s="30" t="s">
        <v>774</v>
      </c>
      <c r="C234" s="14">
        <v>8</v>
      </c>
      <c r="D234" s="14">
        <v>4</v>
      </c>
      <c r="E234" s="31">
        <v>1</v>
      </c>
      <c r="F234" s="14">
        <v>0</v>
      </c>
      <c r="G234" s="14">
        <v>0</v>
      </c>
      <c r="H234" s="14">
        <v>4</v>
      </c>
      <c r="I234" s="14">
        <v>3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2</v>
      </c>
    </row>
    <row r="235" spans="1:16" ht="33.75" x14ac:dyDescent="0.25">
      <c r="A235" s="30" t="s">
        <v>775</v>
      </c>
      <c r="B235" s="30" t="s">
        <v>776</v>
      </c>
      <c r="C235" s="14">
        <v>1</v>
      </c>
      <c r="D235" s="14">
        <v>7</v>
      </c>
      <c r="E235" s="31">
        <v>-0.85714285714285698</v>
      </c>
      <c r="F235" s="14">
        <v>0</v>
      </c>
      <c r="G235" s="14">
        <v>0</v>
      </c>
      <c r="H235" s="14">
        <v>2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25">
      <c r="A236" s="30" t="s">
        <v>777</v>
      </c>
      <c r="B236" s="30" t="s">
        <v>778</v>
      </c>
      <c r="C236" s="14">
        <v>3</v>
      </c>
      <c r="D236" s="14">
        <v>2</v>
      </c>
      <c r="E236" s="31">
        <v>0.5</v>
      </c>
      <c r="F236" s="14">
        <v>0</v>
      </c>
      <c r="G236" s="14">
        <v>0</v>
      </c>
      <c r="H236" s="14">
        <v>0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30" t="s">
        <v>781</v>
      </c>
      <c r="B238" s="30" t="s">
        <v>782</v>
      </c>
      <c r="C238" s="14">
        <v>993</v>
      </c>
      <c r="D238" s="14">
        <v>934</v>
      </c>
      <c r="E238" s="31">
        <v>6.3169164882227E-2</v>
      </c>
      <c r="F238" s="14">
        <v>142</v>
      </c>
      <c r="G238" s="14">
        <v>60</v>
      </c>
      <c r="H238" s="14">
        <v>151</v>
      </c>
      <c r="I238" s="14">
        <v>89</v>
      </c>
      <c r="J238" s="14">
        <v>0</v>
      </c>
      <c r="K238" s="14">
        <v>0</v>
      </c>
      <c r="L238" s="14">
        <v>0</v>
      </c>
      <c r="M238" s="14">
        <v>0</v>
      </c>
      <c r="N238" s="14">
        <v>8</v>
      </c>
      <c r="O238" s="14">
        <v>9</v>
      </c>
      <c r="P238" s="23">
        <v>220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1</v>
      </c>
    </row>
    <row r="242" spans="1:16" ht="45" x14ac:dyDescent="0.25">
      <c r="A242" s="30" t="s">
        <v>789</v>
      </c>
      <c r="B242" s="30" t="s">
        <v>790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3" t="s">
        <v>793</v>
      </c>
      <c r="B244" s="184"/>
      <c r="C244" s="27">
        <v>7</v>
      </c>
      <c r="D244" s="27">
        <v>5</v>
      </c>
      <c r="E244" s="28">
        <v>0.4</v>
      </c>
      <c r="F244" s="27">
        <v>0</v>
      </c>
      <c r="G244" s="27">
        <v>0</v>
      </c>
      <c r="H244" s="27">
        <v>1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1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30" t="s">
        <v>800</v>
      </c>
      <c r="B248" s="30" t="s">
        <v>801</v>
      </c>
      <c r="C248" s="14">
        <v>3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30" t="s">
        <v>802</v>
      </c>
      <c r="B249" s="30" t="s">
        <v>803</v>
      </c>
      <c r="C249" s="14">
        <v>4</v>
      </c>
      <c r="D249" s="14">
        <v>3</v>
      </c>
      <c r="E249" s="31">
        <v>0.33333333333333298</v>
      </c>
      <c r="F249" s="14">
        <v>0</v>
      </c>
      <c r="G249" s="14">
        <v>0</v>
      </c>
      <c r="H249" s="14">
        <v>1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1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1</v>
      </c>
      <c r="E264" s="31">
        <v>-1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1</v>
      </c>
      <c r="E269" s="31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3" t="s">
        <v>846</v>
      </c>
      <c r="B271" s="184"/>
      <c r="C271" s="27">
        <v>792</v>
      </c>
      <c r="D271" s="27">
        <v>731</v>
      </c>
      <c r="E271" s="28">
        <v>8.34473324213406E-2</v>
      </c>
      <c r="F271" s="27">
        <v>26</v>
      </c>
      <c r="G271" s="27">
        <v>15</v>
      </c>
      <c r="H271" s="27">
        <v>328</v>
      </c>
      <c r="I271" s="27">
        <v>298</v>
      </c>
      <c r="J271" s="27">
        <v>0</v>
      </c>
      <c r="K271" s="27">
        <v>0</v>
      </c>
      <c r="L271" s="27">
        <v>0</v>
      </c>
      <c r="M271" s="27">
        <v>0</v>
      </c>
      <c r="N271" s="27">
        <v>4</v>
      </c>
      <c r="O271" s="27">
        <v>10</v>
      </c>
      <c r="P271" s="29">
        <v>282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30" t="s">
        <v>849</v>
      </c>
      <c r="B273" s="30" t="s">
        <v>850</v>
      </c>
      <c r="C273" s="14">
        <v>206</v>
      </c>
      <c r="D273" s="14">
        <v>156</v>
      </c>
      <c r="E273" s="31">
        <v>0.32051282051282098</v>
      </c>
      <c r="F273" s="14">
        <v>8</v>
      </c>
      <c r="G273" s="14">
        <v>3</v>
      </c>
      <c r="H273" s="14">
        <v>105</v>
      </c>
      <c r="I273" s="14">
        <v>112</v>
      </c>
      <c r="J273" s="14">
        <v>0</v>
      </c>
      <c r="K273" s="14">
        <v>0</v>
      </c>
      <c r="L273" s="14">
        <v>0</v>
      </c>
      <c r="M273" s="14">
        <v>0</v>
      </c>
      <c r="N273" s="14">
        <v>3</v>
      </c>
      <c r="O273" s="14">
        <v>0</v>
      </c>
      <c r="P273" s="23">
        <v>108</v>
      </c>
    </row>
    <row r="274" spans="1:16" ht="33.75" x14ac:dyDescent="0.25">
      <c r="A274" s="30" t="s">
        <v>851</v>
      </c>
      <c r="B274" s="30" t="s">
        <v>852</v>
      </c>
      <c r="C274" s="14">
        <v>535</v>
      </c>
      <c r="D274" s="14">
        <v>520</v>
      </c>
      <c r="E274" s="31">
        <v>2.8846153846153799E-2</v>
      </c>
      <c r="F274" s="14">
        <v>17</v>
      </c>
      <c r="G274" s="14">
        <v>12</v>
      </c>
      <c r="H274" s="14">
        <v>211</v>
      </c>
      <c r="I274" s="14">
        <v>173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1</v>
      </c>
      <c r="P274" s="23">
        <v>150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0</v>
      </c>
      <c r="E275" s="31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30" t="s">
        <v>855</v>
      </c>
      <c r="B276" s="30" t="s">
        <v>856</v>
      </c>
      <c r="C276" s="14">
        <v>4</v>
      </c>
      <c r="D276" s="14">
        <v>1</v>
      </c>
      <c r="E276" s="31">
        <v>3</v>
      </c>
      <c r="F276" s="14">
        <v>0</v>
      </c>
      <c r="G276" s="14">
        <v>0</v>
      </c>
      <c r="H276" s="14">
        <v>0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2</v>
      </c>
    </row>
    <row r="277" spans="1:16" ht="22.5" x14ac:dyDescent="0.25">
      <c r="A277" s="30" t="s">
        <v>857</v>
      </c>
      <c r="B277" s="30" t="s">
        <v>858</v>
      </c>
      <c r="C277" s="14">
        <v>13</v>
      </c>
      <c r="D277" s="14">
        <v>9</v>
      </c>
      <c r="E277" s="31">
        <v>0.44444444444444398</v>
      </c>
      <c r="F277" s="14">
        <v>0</v>
      </c>
      <c r="G277" s="14">
        <v>0</v>
      </c>
      <c r="H277" s="14">
        <v>5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2</v>
      </c>
    </row>
    <row r="278" spans="1:16" ht="22.5" x14ac:dyDescent="0.25">
      <c r="A278" s="30" t="s">
        <v>859</v>
      </c>
      <c r="B278" s="30" t="s">
        <v>860</v>
      </c>
      <c r="C278" s="14">
        <v>11</v>
      </c>
      <c r="D278" s="14">
        <v>32</v>
      </c>
      <c r="E278" s="31">
        <v>-0.65625</v>
      </c>
      <c r="F278" s="14">
        <v>1</v>
      </c>
      <c r="G278" s="14">
        <v>0</v>
      </c>
      <c r="H278" s="14">
        <v>3</v>
      </c>
      <c r="I278" s="14">
        <v>4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13</v>
      </c>
    </row>
    <row r="279" spans="1:16" ht="22.5" x14ac:dyDescent="0.25">
      <c r="A279" s="30" t="s">
        <v>861</v>
      </c>
      <c r="B279" s="30" t="s">
        <v>862</v>
      </c>
      <c r="C279" s="14">
        <v>1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30" t="s">
        <v>863</v>
      </c>
      <c r="B280" s="30" t="s">
        <v>864</v>
      </c>
      <c r="C280" s="14">
        <v>1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1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30" t="s">
        <v>885</v>
      </c>
      <c r="B291" s="30" t="s">
        <v>886</v>
      </c>
      <c r="C291" s="14">
        <v>2</v>
      </c>
      <c r="D291" s="14">
        <v>1</v>
      </c>
      <c r="E291" s="31">
        <v>1</v>
      </c>
      <c r="F291" s="14">
        <v>0</v>
      </c>
      <c r="G291" s="14">
        <v>0</v>
      </c>
      <c r="H291" s="14">
        <v>1</v>
      </c>
      <c r="I291" s="14">
        <v>5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5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1</v>
      </c>
      <c r="E292" s="31">
        <v>-1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30" t="s">
        <v>891</v>
      </c>
      <c r="B294" s="30" t="s">
        <v>892</v>
      </c>
      <c r="C294" s="14">
        <v>19</v>
      </c>
      <c r="D294" s="14">
        <v>11</v>
      </c>
      <c r="E294" s="31">
        <v>0.72727272727272696</v>
      </c>
      <c r="F294" s="14">
        <v>0</v>
      </c>
      <c r="G294" s="14">
        <v>0</v>
      </c>
      <c r="H294" s="14">
        <v>3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9</v>
      </c>
      <c r="P294" s="23">
        <v>1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3" t="s">
        <v>905</v>
      </c>
      <c r="B301" s="184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3" t="s">
        <v>912</v>
      </c>
      <c r="B305" s="184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3" t="s">
        <v>925</v>
      </c>
      <c r="B312" s="184"/>
      <c r="C312" s="27">
        <v>2</v>
      </c>
      <c r="D312" s="27">
        <v>0</v>
      </c>
      <c r="E312" s="28">
        <v>0</v>
      </c>
      <c r="F312" s="27">
        <v>1</v>
      </c>
      <c r="G312" s="27">
        <v>0</v>
      </c>
      <c r="H312" s="27">
        <v>1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926</v>
      </c>
      <c r="B313" s="30" t="s">
        <v>927</v>
      </c>
      <c r="C313" s="14">
        <v>2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0</v>
      </c>
      <c r="E315" s="31">
        <v>0</v>
      </c>
      <c r="F315" s="14">
        <v>1</v>
      </c>
      <c r="G315" s="14">
        <v>0</v>
      </c>
      <c r="H315" s="14">
        <v>1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3" t="s">
        <v>936</v>
      </c>
      <c r="B318" s="184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3" t="s">
        <v>939</v>
      </c>
      <c r="B320" s="184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3" t="s">
        <v>944</v>
      </c>
      <c r="B323" s="184"/>
      <c r="C323" s="27">
        <v>5445</v>
      </c>
      <c r="D323" s="27">
        <v>5293</v>
      </c>
      <c r="E323" s="28">
        <v>2.8717173625543199E-2</v>
      </c>
      <c r="F323" s="27">
        <v>223</v>
      </c>
      <c r="G323" s="27">
        <v>47</v>
      </c>
      <c r="H323" s="27">
        <v>518</v>
      </c>
      <c r="I323" s="27">
        <v>312</v>
      </c>
      <c r="J323" s="27">
        <v>0</v>
      </c>
      <c r="K323" s="27">
        <v>0</v>
      </c>
      <c r="L323" s="27">
        <v>0</v>
      </c>
      <c r="M323" s="27">
        <v>1</v>
      </c>
      <c r="N323" s="27">
        <v>0</v>
      </c>
      <c r="O323" s="27">
        <v>0</v>
      </c>
      <c r="P323" s="29">
        <v>284</v>
      </c>
    </row>
    <row r="324" spans="1:16" x14ac:dyDescent="0.25">
      <c r="A324" s="30" t="s">
        <v>945</v>
      </c>
      <c r="B324" s="30" t="s">
        <v>946</v>
      </c>
      <c r="C324" s="14">
        <v>5445</v>
      </c>
      <c r="D324" s="14">
        <v>5293</v>
      </c>
      <c r="E324" s="31">
        <v>2.8717173625543199E-2</v>
      </c>
      <c r="F324" s="14">
        <v>223</v>
      </c>
      <c r="G324" s="14">
        <v>47</v>
      </c>
      <c r="H324" s="14">
        <v>518</v>
      </c>
      <c r="I324" s="14">
        <v>312</v>
      </c>
      <c r="J324" s="14">
        <v>0</v>
      </c>
      <c r="K324" s="14">
        <v>0</v>
      </c>
      <c r="L324" s="14">
        <v>0</v>
      </c>
      <c r="M324" s="14">
        <v>1</v>
      </c>
      <c r="N324" s="14">
        <v>0</v>
      </c>
      <c r="O324" s="14">
        <v>0</v>
      </c>
      <c r="P324" s="23">
        <v>284</v>
      </c>
    </row>
    <row r="325" spans="1:16" x14ac:dyDescent="0.25">
      <c r="A325" s="183" t="s">
        <v>947</v>
      </c>
      <c r="B325" s="184"/>
      <c r="C325" s="27">
        <v>2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3</v>
      </c>
      <c r="P325" s="29">
        <v>1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30" t="s">
        <v>952</v>
      </c>
      <c r="B328" s="30" t="s">
        <v>953</v>
      </c>
      <c r="C328" s="14">
        <v>2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3</v>
      </c>
      <c r="P328" s="23">
        <v>1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3" t="s">
        <v>970</v>
      </c>
      <c r="B337" s="184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3" t="s">
        <v>973</v>
      </c>
      <c r="B339" s="184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5" t="s">
        <v>976</v>
      </c>
      <c r="B341" s="186"/>
      <c r="C341" s="32">
        <v>40716</v>
      </c>
      <c r="D341" s="32">
        <v>35859</v>
      </c>
      <c r="E341" s="33">
        <v>0.13544716807495999</v>
      </c>
      <c r="F341" s="32">
        <v>2398</v>
      </c>
      <c r="G341" s="32">
        <v>1047</v>
      </c>
      <c r="H341" s="32">
        <v>3899</v>
      </c>
      <c r="I341" s="32">
        <v>3129</v>
      </c>
      <c r="J341" s="32">
        <v>31</v>
      </c>
      <c r="K341" s="32">
        <v>38</v>
      </c>
      <c r="L341" s="32">
        <v>10</v>
      </c>
      <c r="M341" s="32">
        <v>4</v>
      </c>
      <c r="N341" s="32">
        <v>77</v>
      </c>
      <c r="O341" s="32">
        <v>245</v>
      </c>
      <c r="P341" s="32">
        <v>4820</v>
      </c>
    </row>
  </sheetData>
  <sheetProtection algorithmName="SHA-512" hashValue="3PzehioCukE7omvi6u+IZm217oJFHw6CxWUENUhQr8yEIqAIZVF+wfmwfLHgvnotmF22j/P/n8fB8MtT7sWSoQ==" saltValue="zPA6oSMI1ak915CBUfvxH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7" t="s">
        <v>979</v>
      </c>
      <c r="B5" s="13" t="s">
        <v>980</v>
      </c>
      <c r="C5" s="23">
        <v>0</v>
      </c>
    </row>
    <row r="6" spans="1:3" x14ac:dyDescent="0.25">
      <c r="A6" s="178"/>
      <c r="B6" s="13" t="s">
        <v>354</v>
      </c>
      <c r="C6" s="23">
        <v>424</v>
      </c>
    </row>
    <row r="7" spans="1:3" x14ac:dyDescent="0.25">
      <c r="A7" s="178"/>
      <c r="B7" s="13" t="s">
        <v>981</v>
      </c>
      <c r="C7" s="23">
        <v>32</v>
      </c>
    </row>
    <row r="8" spans="1:3" x14ac:dyDescent="0.25">
      <c r="A8" s="178"/>
      <c r="B8" s="13" t="s">
        <v>982</v>
      </c>
      <c r="C8" s="23">
        <v>28</v>
      </c>
    </row>
    <row r="9" spans="1:3" x14ac:dyDescent="0.25">
      <c r="A9" s="178"/>
      <c r="B9" s="13" t="s">
        <v>983</v>
      </c>
      <c r="C9" s="23">
        <v>98</v>
      </c>
    </row>
    <row r="10" spans="1:3" x14ac:dyDescent="0.25">
      <c r="A10" s="178"/>
      <c r="B10" s="13" t="s">
        <v>984</v>
      </c>
      <c r="C10" s="23">
        <v>191</v>
      </c>
    </row>
    <row r="11" spans="1:3" x14ac:dyDescent="0.25">
      <c r="A11" s="178"/>
      <c r="B11" s="13" t="s">
        <v>985</v>
      </c>
      <c r="C11" s="23">
        <v>342</v>
      </c>
    </row>
    <row r="12" spans="1:3" x14ac:dyDescent="0.25">
      <c r="A12" s="178"/>
      <c r="B12" s="13" t="s">
        <v>538</v>
      </c>
      <c r="C12" s="23">
        <v>137</v>
      </c>
    </row>
    <row r="13" spans="1:3" x14ac:dyDescent="0.25">
      <c r="A13" s="178"/>
      <c r="B13" s="13" t="s">
        <v>986</v>
      </c>
      <c r="C13" s="23">
        <v>7</v>
      </c>
    </row>
    <row r="14" spans="1:3" x14ac:dyDescent="0.25">
      <c r="A14" s="178"/>
      <c r="B14" s="13" t="s">
        <v>987</v>
      </c>
      <c r="C14" s="23">
        <v>0</v>
      </c>
    </row>
    <row r="15" spans="1:3" x14ac:dyDescent="0.25">
      <c r="A15" s="178"/>
      <c r="B15" s="13" t="s">
        <v>671</v>
      </c>
      <c r="C15" s="23">
        <v>0</v>
      </c>
    </row>
    <row r="16" spans="1:3" x14ac:dyDescent="0.25">
      <c r="A16" s="178"/>
      <c r="B16" s="13" t="s">
        <v>988</v>
      </c>
      <c r="C16" s="23">
        <v>15</v>
      </c>
    </row>
    <row r="17" spans="1:3" x14ac:dyDescent="0.25">
      <c r="A17" s="178"/>
      <c r="B17" s="13" t="s">
        <v>989</v>
      </c>
      <c r="C17" s="23">
        <v>82</v>
      </c>
    </row>
    <row r="18" spans="1:3" x14ac:dyDescent="0.25">
      <c r="A18" s="178"/>
      <c r="B18" s="13" t="s">
        <v>990</v>
      </c>
      <c r="C18" s="23">
        <v>20</v>
      </c>
    </row>
    <row r="19" spans="1:3" x14ac:dyDescent="0.25">
      <c r="A19" s="179"/>
      <c r="B19" s="13" t="s">
        <v>110</v>
      </c>
      <c r="C19" s="23">
        <v>0</v>
      </c>
    </row>
    <row r="20" spans="1:3" x14ac:dyDescent="0.25">
      <c r="A20" s="177" t="s">
        <v>991</v>
      </c>
      <c r="B20" s="13" t="s">
        <v>992</v>
      </c>
      <c r="C20" s="23">
        <v>51</v>
      </c>
    </row>
    <row r="21" spans="1:3" x14ac:dyDescent="0.25">
      <c r="A21" s="179"/>
      <c r="B21" s="13" t="s">
        <v>993</v>
      </c>
      <c r="C21" s="23">
        <v>3</v>
      </c>
    </row>
    <row r="22" spans="1:3" x14ac:dyDescent="0.25">
      <c r="A22" s="177" t="s">
        <v>994</v>
      </c>
      <c r="B22" s="13" t="s">
        <v>995</v>
      </c>
      <c r="C22" s="23">
        <v>768</v>
      </c>
    </row>
    <row r="23" spans="1:3" x14ac:dyDescent="0.25">
      <c r="A23" s="178"/>
      <c r="B23" s="13" t="s">
        <v>996</v>
      </c>
      <c r="C23" s="23">
        <v>586</v>
      </c>
    </row>
    <row r="24" spans="1:3" x14ac:dyDescent="0.25">
      <c r="A24" s="179"/>
      <c r="B24" s="13" t="s">
        <v>997</v>
      </c>
      <c r="C24" s="23">
        <v>277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>
        <v>478</v>
      </c>
    </row>
    <row r="29" spans="1:3" x14ac:dyDescent="0.25">
      <c r="A29" s="177" t="s">
        <v>316</v>
      </c>
      <c r="B29" s="13" t="s">
        <v>1000</v>
      </c>
      <c r="C29" s="23">
        <v>15</v>
      </c>
    </row>
    <row r="30" spans="1:3" x14ac:dyDescent="0.25">
      <c r="A30" s="178"/>
      <c r="B30" s="13" t="s">
        <v>1001</v>
      </c>
      <c r="C30" s="23">
        <v>82</v>
      </c>
    </row>
    <row r="31" spans="1:3" x14ac:dyDescent="0.25">
      <c r="A31" s="178"/>
      <c r="B31" s="13" t="s">
        <v>1002</v>
      </c>
      <c r="C31" s="23">
        <v>12</v>
      </c>
    </row>
    <row r="32" spans="1:3" x14ac:dyDescent="0.25">
      <c r="A32" s="179"/>
      <c r="B32" s="13" t="s">
        <v>1003</v>
      </c>
      <c r="C32" s="23">
        <v>3</v>
      </c>
    </row>
    <row r="33" spans="1:3" x14ac:dyDescent="0.25">
      <c r="A33" s="12" t="s">
        <v>1004</v>
      </c>
      <c r="B33" s="17"/>
      <c r="C33" s="23">
        <v>23</v>
      </c>
    </row>
    <row r="34" spans="1:3" x14ac:dyDescent="0.25">
      <c r="A34" s="12" t="s">
        <v>1005</v>
      </c>
      <c r="B34" s="17"/>
      <c r="C34" s="23">
        <v>284</v>
      </c>
    </row>
    <row r="35" spans="1:3" x14ac:dyDescent="0.25">
      <c r="A35" s="12" t="s">
        <v>1006</v>
      </c>
      <c r="B35" s="17"/>
      <c r="C35" s="23">
        <v>30</v>
      </c>
    </row>
    <row r="36" spans="1:3" x14ac:dyDescent="0.25">
      <c r="A36" s="12" t="s">
        <v>1007</v>
      </c>
      <c r="B36" s="17"/>
      <c r="C36" s="23">
        <v>0</v>
      </c>
    </row>
    <row r="37" spans="1:3" x14ac:dyDescent="0.25">
      <c r="A37" s="12" t="s">
        <v>1008</v>
      </c>
      <c r="B37" s="17"/>
      <c r="C37" s="23">
        <v>10</v>
      </c>
    </row>
    <row r="38" spans="1:3" x14ac:dyDescent="0.25">
      <c r="A38" s="12" t="s">
        <v>1009</v>
      </c>
      <c r="B38" s="17"/>
      <c r="C38" s="23">
        <v>9</v>
      </c>
    </row>
    <row r="39" spans="1:3" x14ac:dyDescent="0.25">
      <c r="A39" s="12" t="s">
        <v>997</v>
      </c>
      <c r="B39" s="17"/>
      <c r="C39" s="23">
        <v>123</v>
      </c>
    </row>
    <row r="40" spans="1:3" x14ac:dyDescent="0.25">
      <c r="A40" s="177" t="s">
        <v>1010</v>
      </c>
      <c r="B40" s="13" t="s">
        <v>1011</v>
      </c>
      <c r="C40" s="23">
        <v>45</v>
      </c>
    </row>
    <row r="41" spans="1:3" x14ac:dyDescent="0.25">
      <c r="A41" s="178"/>
      <c r="B41" s="13" t="s">
        <v>1012</v>
      </c>
      <c r="C41" s="23">
        <v>12</v>
      </c>
    </row>
    <row r="42" spans="1:3" x14ac:dyDescent="0.25">
      <c r="A42" s="178"/>
      <c r="B42" s="13" t="s">
        <v>1013</v>
      </c>
      <c r="C42" s="24"/>
    </row>
    <row r="43" spans="1:3" x14ac:dyDescent="0.25">
      <c r="A43" s="178"/>
      <c r="B43" s="13" t="s">
        <v>1014</v>
      </c>
      <c r="C43" s="24"/>
    </row>
    <row r="44" spans="1:3" x14ac:dyDescent="0.25">
      <c r="A44" s="179"/>
      <c r="B44" s="13" t="s">
        <v>1015</v>
      </c>
      <c r="C44" s="24"/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26</v>
      </c>
    </row>
    <row r="49" spans="1:3" x14ac:dyDescent="0.25">
      <c r="A49" s="177" t="s">
        <v>80</v>
      </c>
      <c r="B49" s="13" t="s">
        <v>1017</v>
      </c>
      <c r="C49" s="23">
        <v>103</v>
      </c>
    </row>
    <row r="50" spans="1:3" x14ac:dyDescent="0.25">
      <c r="A50" s="179"/>
      <c r="B50" s="13" t="s">
        <v>1018</v>
      </c>
      <c r="C50" s="23">
        <v>300</v>
      </c>
    </row>
    <row r="51" spans="1:3" x14ac:dyDescent="0.25">
      <c r="A51" s="177" t="s">
        <v>1019</v>
      </c>
      <c r="B51" s="13" t="s">
        <v>1020</v>
      </c>
      <c r="C51" s="23">
        <v>29</v>
      </c>
    </row>
    <row r="52" spans="1:3" x14ac:dyDescent="0.25">
      <c r="A52" s="179"/>
      <c r="B52" s="13" t="s">
        <v>1021</v>
      </c>
      <c r="C52" s="23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7" t="s">
        <v>252</v>
      </c>
      <c r="B56" s="13" t="s">
        <v>19</v>
      </c>
      <c r="C56" s="23">
        <v>1631</v>
      </c>
    </row>
    <row r="57" spans="1:3" x14ac:dyDescent="0.25">
      <c r="A57" s="178"/>
      <c r="B57" s="13" t="s">
        <v>1023</v>
      </c>
      <c r="C57" s="23">
        <v>125</v>
      </c>
    </row>
    <row r="58" spans="1:3" x14ac:dyDescent="0.25">
      <c r="A58" s="178"/>
      <c r="B58" s="13" t="s">
        <v>1024</v>
      </c>
      <c r="C58" s="23">
        <v>114</v>
      </c>
    </row>
    <row r="59" spans="1:3" x14ac:dyDescent="0.25">
      <c r="A59" s="178"/>
      <c r="B59" s="13" t="s">
        <v>1025</v>
      </c>
      <c r="C59" s="23">
        <v>552</v>
      </c>
    </row>
    <row r="60" spans="1:3" x14ac:dyDescent="0.25">
      <c r="A60" s="179"/>
      <c r="B60" s="13" t="s">
        <v>1026</v>
      </c>
      <c r="C60" s="23">
        <v>208</v>
      </c>
    </row>
    <row r="61" spans="1:3" x14ac:dyDescent="0.25">
      <c r="A61" s="177" t="s">
        <v>1027</v>
      </c>
      <c r="B61" s="13" t="s">
        <v>1028</v>
      </c>
      <c r="C61" s="23">
        <v>718</v>
      </c>
    </row>
    <row r="62" spans="1:3" x14ac:dyDescent="0.25">
      <c r="A62" s="178"/>
      <c r="B62" s="13" t="s">
        <v>1029</v>
      </c>
      <c r="C62" s="23">
        <v>184</v>
      </c>
    </row>
    <row r="63" spans="1:3" x14ac:dyDescent="0.25">
      <c r="A63" s="178"/>
      <c r="B63" s="13" t="s">
        <v>1030</v>
      </c>
      <c r="C63" s="23">
        <v>14</v>
      </c>
    </row>
    <row r="64" spans="1:3" x14ac:dyDescent="0.25">
      <c r="A64" s="178"/>
      <c r="B64" s="13" t="s">
        <v>1031</v>
      </c>
      <c r="C64" s="23">
        <v>476</v>
      </c>
    </row>
    <row r="65" spans="1:3" x14ac:dyDescent="0.25">
      <c r="A65" s="179"/>
      <c r="B65" s="13" t="s">
        <v>1026</v>
      </c>
      <c r="C65" s="23">
        <v>44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3">
        <v>102</v>
      </c>
    </row>
    <row r="70" spans="1:3" ht="22.5" x14ac:dyDescent="0.25">
      <c r="A70" s="12" t="s">
        <v>1034</v>
      </c>
      <c r="B70" s="17"/>
      <c r="C70" s="23">
        <v>143</v>
      </c>
    </row>
    <row r="71" spans="1:3" ht="22.5" x14ac:dyDescent="0.25">
      <c r="A71" s="12" t="s">
        <v>1035</v>
      </c>
      <c r="B71" s="17"/>
      <c r="C71" s="23">
        <v>863</v>
      </c>
    </row>
    <row r="72" spans="1:3" x14ac:dyDescent="0.25">
      <c r="A72" s="177" t="s">
        <v>1036</v>
      </c>
      <c r="B72" s="13" t="s">
        <v>1037</v>
      </c>
      <c r="C72" s="23">
        <v>1</v>
      </c>
    </row>
    <row r="73" spans="1:3" x14ac:dyDescent="0.25">
      <c r="A73" s="179"/>
      <c r="B73" s="13" t="s">
        <v>1038</v>
      </c>
      <c r="C73" s="23">
        <v>8</v>
      </c>
    </row>
    <row r="74" spans="1:3" x14ac:dyDescent="0.25">
      <c r="A74" s="12" t="s">
        <v>1039</v>
      </c>
      <c r="B74" s="17"/>
      <c r="C74" s="23">
        <v>31</v>
      </c>
    </row>
    <row r="75" spans="1:3" x14ac:dyDescent="0.25">
      <c r="A75" s="12" t="s">
        <v>1040</v>
      </c>
      <c r="B75" s="17"/>
      <c r="C75" s="24"/>
    </row>
    <row r="76" spans="1:3" ht="22.5" x14ac:dyDescent="0.25">
      <c r="A76" s="12" t="s">
        <v>1041</v>
      </c>
      <c r="B76" s="17"/>
      <c r="C76" s="24"/>
    </row>
    <row r="77" spans="1:3" x14ac:dyDescent="0.25">
      <c r="A77" s="12" t="s">
        <v>1042</v>
      </c>
      <c r="B77" s="17"/>
      <c r="C77" s="23">
        <v>1</v>
      </c>
    </row>
    <row r="78" spans="1:3" x14ac:dyDescent="0.25">
      <c r="A78" s="12" t="s">
        <v>1043</v>
      </c>
      <c r="B78" s="17"/>
      <c r="C78" s="24"/>
    </row>
    <row r="79" spans="1:3" x14ac:dyDescent="0.25">
      <c r="A79" s="12" t="s">
        <v>1044</v>
      </c>
      <c r="B79" s="17"/>
      <c r="C79" s="24"/>
    </row>
  </sheetData>
  <sheetProtection algorithmName="SHA-512" hashValue="ZErynMKaR25+jOGt83YK8g5s7Jna3H3QMjylOvA7Ez5Ii50bAT3vrPZ8UITVTPGcsVDRX5QEEpUYP4tpkUtSvg==" saltValue="tiKj48K7Dck4HPNMDPL7z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9" t="s">
        <v>1047</v>
      </c>
      <c r="B5" s="39" t="s">
        <v>1048</v>
      </c>
      <c r="C5" s="40">
        <v>56</v>
      </c>
    </row>
    <row r="6" spans="1:3" x14ac:dyDescent="0.25">
      <c r="A6" s="190"/>
      <c r="B6" s="39" t="s">
        <v>325</v>
      </c>
      <c r="C6" s="40">
        <v>437</v>
      </c>
    </row>
    <row r="7" spans="1:3" x14ac:dyDescent="0.25">
      <c r="A7" s="190"/>
      <c r="B7" s="39" t="s">
        <v>1049</v>
      </c>
      <c r="C7" s="40">
        <v>69</v>
      </c>
    </row>
    <row r="8" spans="1:3" x14ac:dyDescent="0.25">
      <c r="A8" s="190"/>
      <c r="B8" s="39" t="s">
        <v>1050</v>
      </c>
      <c r="C8" s="40">
        <v>2</v>
      </c>
    </row>
    <row r="9" spans="1:3" x14ac:dyDescent="0.25">
      <c r="A9" s="190"/>
      <c r="B9" s="39" t="s">
        <v>1051</v>
      </c>
      <c r="C9" s="40">
        <v>1</v>
      </c>
    </row>
    <row r="10" spans="1:3" x14ac:dyDescent="0.25">
      <c r="A10" s="190"/>
      <c r="B10" s="39" t="s">
        <v>1052</v>
      </c>
      <c r="C10" s="40">
        <v>1</v>
      </c>
    </row>
    <row r="11" spans="1:3" x14ac:dyDescent="0.25">
      <c r="A11" s="191"/>
      <c r="B11" s="39" t="s">
        <v>1053</v>
      </c>
      <c r="C11" s="40">
        <v>2</v>
      </c>
    </row>
    <row r="12" spans="1:3" x14ac:dyDescent="0.25">
      <c r="A12" s="189" t="s">
        <v>1054</v>
      </c>
      <c r="B12" s="39" t="s">
        <v>64</v>
      </c>
      <c r="C12" s="40">
        <v>145</v>
      </c>
    </row>
    <row r="13" spans="1:3" x14ac:dyDescent="0.25">
      <c r="A13" s="190"/>
      <c r="B13" s="39" t="s">
        <v>1055</v>
      </c>
      <c r="C13" s="40">
        <v>42</v>
      </c>
    </row>
    <row r="14" spans="1:3" x14ac:dyDescent="0.25">
      <c r="A14" s="190"/>
      <c r="B14" s="39" t="s">
        <v>1056</v>
      </c>
      <c r="C14" s="40">
        <v>51</v>
      </c>
    </row>
    <row r="15" spans="1:3" x14ac:dyDescent="0.25">
      <c r="A15" s="191"/>
      <c r="B15" s="39" t="s">
        <v>1057</v>
      </c>
      <c r="C15" s="40">
        <v>42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4</v>
      </c>
    </row>
    <row r="20" spans="1:3" x14ac:dyDescent="0.25">
      <c r="A20" s="38" t="s">
        <v>1060</v>
      </c>
      <c r="B20" s="41"/>
      <c r="C20" s="40">
        <v>6</v>
      </c>
    </row>
    <row r="21" spans="1:3" x14ac:dyDescent="0.25">
      <c r="A21" s="38" t="s">
        <v>1061</v>
      </c>
      <c r="B21" s="41"/>
      <c r="C21" s="40">
        <v>26</v>
      </c>
    </row>
    <row r="22" spans="1:3" x14ac:dyDescent="0.25">
      <c r="A22" s="38" t="s">
        <v>1062</v>
      </c>
      <c r="B22" s="41"/>
      <c r="C22" s="40">
        <v>46</v>
      </c>
    </row>
    <row r="23" spans="1:3" x14ac:dyDescent="0.25">
      <c r="A23" s="38" t="s">
        <v>1063</v>
      </c>
      <c r="B23" s="41"/>
      <c r="C23" s="40">
        <v>52</v>
      </c>
    </row>
    <row r="24" spans="1:3" x14ac:dyDescent="0.25">
      <c r="A24" s="38" t="s">
        <v>1064</v>
      </c>
      <c r="B24" s="41"/>
      <c r="C24" s="40">
        <v>0</v>
      </c>
    </row>
    <row r="25" spans="1:3" x14ac:dyDescent="0.25">
      <c r="A25" s="38" t="s">
        <v>1065</v>
      </c>
      <c r="B25" s="41"/>
      <c r="C25" s="40">
        <v>0</v>
      </c>
    </row>
    <row r="26" spans="1:3" x14ac:dyDescent="0.25">
      <c r="A26" s="38" t="s">
        <v>1066</v>
      </c>
      <c r="B26" s="41"/>
      <c r="C26" s="40">
        <v>0</v>
      </c>
    </row>
    <row r="27" spans="1:3" x14ac:dyDescent="0.25">
      <c r="A27" s="38" t="s">
        <v>1067</v>
      </c>
      <c r="B27" s="41"/>
      <c r="C27" s="40">
        <v>0</v>
      </c>
    </row>
    <row r="28" spans="1:3" x14ac:dyDescent="0.25">
      <c r="A28" s="38" t="s">
        <v>1068</v>
      </c>
      <c r="B28" s="41"/>
      <c r="C28" s="40">
        <v>0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40">
        <v>3</v>
      </c>
    </row>
    <row r="33" spans="1:6" x14ac:dyDescent="0.25">
      <c r="A33" s="38" t="s">
        <v>1071</v>
      </c>
      <c r="B33" s="41"/>
      <c r="C33" s="40">
        <v>56</v>
      </c>
    </row>
    <row r="34" spans="1:6" x14ac:dyDescent="0.25">
      <c r="A34" s="38" t="s">
        <v>1072</v>
      </c>
      <c r="B34" s="41"/>
      <c r="C34" s="40">
        <v>62</v>
      </c>
    </row>
    <row r="35" spans="1:6" x14ac:dyDescent="0.25">
      <c r="A35" s="38" t="s">
        <v>1073</v>
      </c>
      <c r="B35" s="41"/>
      <c r="C35" s="40">
        <v>62</v>
      </c>
    </row>
    <row r="36" spans="1:6" x14ac:dyDescent="0.25">
      <c r="A36" s="38" t="s">
        <v>1074</v>
      </c>
      <c r="B36" s="41"/>
      <c r="C36" s="40">
        <v>24</v>
      </c>
    </row>
    <row r="37" spans="1:6" x14ac:dyDescent="0.25">
      <c r="A37" s="38" t="s">
        <v>1075</v>
      </c>
      <c r="B37" s="41"/>
      <c r="C37" s="40">
        <v>38</v>
      </c>
    </row>
    <row r="38" spans="1:6" x14ac:dyDescent="0.25">
      <c r="A38" s="38" t="s">
        <v>1076</v>
      </c>
      <c r="B38" s="41"/>
      <c r="C38" s="40">
        <v>4</v>
      </c>
    </row>
    <row r="39" spans="1:6" x14ac:dyDescent="0.25">
      <c r="A39" s="38" t="s">
        <v>1077</v>
      </c>
      <c r="B39" s="41"/>
      <c r="C39" s="40">
        <v>0</v>
      </c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40">
        <v>0</v>
      </c>
    </row>
    <row r="44" spans="1:6" x14ac:dyDescent="0.25">
      <c r="A44" s="38" t="s">
        <v>113</v>
      </c>
      <c r="B44" s="41"/>
      <c r="C44" s="40">
        <v>0</v>
      </c>
    </row>
    <row r="45" spans="1:6" x14ac:dyDescent="0.25">
      <c r="A45" s="38" t="s">
        <v>1079</v>
      </c>
      <c r="B45" s="41"/>
      <c r="C45" s="40">
        <v>0</v>
      </c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2" t="s">
        <v>979</v>
      </c>
      <c r="B48" s="43" t="s">
        <v>1082</v>
      </c>
      <c r="C48" s="44">
        <v>3</v>
      </c>
      <c r="D48" s="44">
        <v>1</v>
      </c>
      <c r="E48" s="44">
        <v>1</v>
      </c>
      <c r="F48" s="40">
        <v>0</v>
      </c>
    </row>
    <row r="49" spans="1:6" x14ac:dyDescent="0.25">
      <c r="A49" s="193"/>
      <c r="B49" s="43" t="s">
        <v>1083</v>
      </c>
      <c r="C49" s="44">
        <v>1</v>
      </c>
      <c r="D49" s="44">
        <v>1</v>
      </c>
      <c r="E49" s="44">
        <v>1</v>
      </c>
      <c r="F49" s="40">
        <v>0</v>
      </c>
    </row>
    <row r="50" spans="1:6" x14ac:dyDescent="0.25">
      <c r="A50" s="193"/>
      <c r="B50" s="43" t="s">
        <v>1084</v>
      </c>
      <c r="C50" s="44">
        <v>0</v>
      </c>
      <c r="D50" s="44">
        <v>1</v>
      </c>
      <c r="E50" s="44">
        <v>0</v>
      </c>
      <c r="F50" s="40">
        <v>0</v>
      </c>
    </row>
    <row r="51" spans="1:6" x14ac:dyDescent="0.25">
      <c r="A51" s="193"/>
      <c r="B51" s="43" t="s">
        <v>1085</v>
      </c>
      <c r="C51" s="44">
        <v>0</v>
      </c>
      <c r="D51" s="44">
        <v>0</v>
      </c>
      <c r="E51" s="44">
        <v>0</v>
      </c>
      <c r="F51" s="40">
        <v>0</v>
      </c>
    </row>
    <row r="52" spans="1:6" x14ac:dyDescent="0.25">
      <c r="A52" s="193"/>
      <c r="B52" s="43" t="s">
        <v>354</v>
      </c>
      <c r="C52" s="44">
        <v>6</v>
      </c>
      <c r="D52" s="44">
        <v>4</v>
      </c>
      <c r="E52" s="44">
        <v>2</v>
      </c>
      <c r="F52" s="40">
        <v>0</v>
      </c>
    </row>
    <row r="53" spans="1:6" x14ac:dyDescent="0.25">
      <c r="A53" s="193"/>
      <c r="B53" s="43" t="s">
        <v>1086</v>
      </c>
      <c r="C53" s="44">
        <v>129</v>
      </c>
      <c r="D53" s="44">
        <v>82</v>
      </c>
      <c r="E53" s="44">
        <v>36</v>
      </c>
      <c r="F53" s="40">
        <v>19</v>
      </c>
    </row>
    <row r="54" spans="1:6" x14ac:dyDescent="0.25">
      <c r="A54" s="193"/>
      <c r="B54" s="43" t="s">
        <v>1087</v>
      </c>
      <c r="C54" s="44">
        <v>0</v>
      </c>
      <c r="D54" s="44">
        <v>0</v>
      </c>
      <c r="E54" s="44">
        <v>0</v>
      </c>
      <c r="F54" s="40">
        <v>0</v>
      </c>
    </row>
    <row r="55" spans="1:6" x14ac:dyDescent="0.25">
      <c r="A55" s="193"/>
      <c r="B55" s="43" t="s">
        <v>1088</v>
      </c>
      <c r="C55" s="44">
        <v>0</v>
      </c>
      <c r="D55" s="44">
        <v>0</v>
      </c>
      <c r="E55" s="44">
        <v>0</v>
      </c>
      <c r="F55" s="40">
        <v>0</v>
      </c>
    </row>
    <row r="56" spans="1:6" x14ac:dyDescent="0.25">
      <c r="A56" s="193"/>
      <c r="B56" s="43" t="s">
        <v>1089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93"/>
      <c r="B57" s="43" t="s">
        <v>1090</v>
      </c>
      <c r="C57" s="44">
        <v>89</v>
      </c>
      <c r="D57" s="44">
        <v>32</v>
      </c>
      <c r="E57" s="44">
        <v>12</v>
      </c>
      <c r="F57" s="40">
        <v>5</v>
      </c>
    </row>
    <row r="58" spans="1:6" x14ac:dyDescent="0.25">
      <c r="A58" s="193"/>
      <c r="B58" s="43" t="s">
        <v>1091</v>
      </c>
      <c r="C58" s="44">
        <v>25</v>
      </c>
      <c r="D58" s="44">
        <v>15</v>
      </c>
      <c r="E58" s="44">
        <v>8</v>
      </c>
      <c r="F58" s="40">
        <v>2</v>
      </c>
    </row>
    <row r="59" spans="1:6" x14ac:dyDescent="0.25">
      <c r="A59" s="193"/>
      <c r="B59" s="43" t="s">
        <v>1092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93"/>
      <c r="B60" s="43" t="s">
        <v>425</v>
      </c>
      <c r="C60" s="44">
        <v>1</v>
      </c>
      <c r="D60" s="44">
        <v>1</v>
      </c>
      <c r="E60" s="44">
        <v>0</v>
      </c>
      <c r="F60" s="40">
        <v>0</v>
      </c>
    </row>
    <row r="61" spans="1:6" x14ac:dyDescent="0.25">
      <c r="A61" s="193"/>
      <c r="B61" s="43" t="s">
        <v>1093</v>
      </c>
      <c r="C61" s="44">
        <v>1</v>
      </c>
      <c r="D61" s="44">
        <v>1</v>
      </c>
      <c r="E61" s="44">
        <v>1</v>
      </c>
      <c r="F61" s="40">
        <v>0</v>
      </c>
    </row>
    <row r="62" spans="1:6" x14ac:dyDescent="0.25">
      <c r="A62" s="193"/>
      <c r="B62" s="43" t="s">
        <v>1094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93"/>
      <c r="B63" s="43" t="s">
        <v>1095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93"/>
      <c r="B64" s="43" t="s">
        <v>1096</v>
      </c>
      <c r="C64" s="44">
        <v>63</v>
      </c>
      <c r="D64" s="44">
        <v>59</v>
      </c>
      <c r="E64" s="44">
        <v>25</v>
      </c>
      <c r="F64" s="40">
        <v>26</v>
      </c>
    </row>
    <row r="65" spans="1:6" x14ac:dyDescent="0.25">
      <c r="A65" s="193"/>
      <c r="B65" s="43" t="s">
        <v>1097</v>
      </c>
      <c r="C65" s="44">
        <v>9</v>
      </c>
      <c r="D65" s="44">
        <v>5</v>
      </c>
      <c r="E65" s="44">
        <v>4</v>
      </c>
      <c r="F65" s="40">
        <v>0</v>
      </c>
    </row>
    <row r="66" spans="1:6" x14ac:dyDescent="0.25">
      <c r="A66" s="194"/>
      <c r="B66" s="43" t="s">
        <v>1098</v>
      </c>
      <c r="C66" s="44">
        <v>0</v>
      </c>
      <c r="D66" s="44">
        <v>0</v>
      </c>
      <c r="E66" s="44">
        <v>0</v>
      </c>
      <c r="F66" s="40">
        <v>0</v>
      </c>
    </row>
    <row r="67" spans="1:6" x14ac:dyDescent="0.25">
      <c r="A67" s="187" t="s">
        <v>1099</v>
      </c>
      <c r="B67" s="188"/>
      <c r="C67" s="45">
        <v>327</v>
      </c>
      <c r="D67" s="45">
        <v>202</v>
      </c>
      <c r="E67" s="45">
        <v>90</v>
      </c>
      <c r="F67" s="45">
        <v>52</v>
      </c>
    </row>
    <row r="68" spans="1:6" x14ac:dyDescent="0.25">
      <c r="A68" s="192" t="s">
        <v>994</v>
      </c>
      <c r="B68" s="43" t="s">
        <v>1100</v>
      </c>
      <c r="C68" s="44">
        <v>19</v>
      </c>
      <c r="D68" s="44">
        <v>12</v>
      </c>
      <c r="E68" s="44">
        <v>8</v>
      </c>
      <c r="F68" s="40">
        <v>3</v>
      </c>
    </row>
    <row r="69" spans="1:6" x14ac:dyDescent="0.25">
      <c r="A69" s="193"/>
      <c r="B69" s="43" t="s">
        <v>1101</v>
      </c>
      <c r="C69" s="44">
        <v>9</v>
      </c>
      <c r="D69" s="44">
        <v>6</v>
      </c>
      <c r="E69" s="44">
        <v>4</v>
      </c>
      <c r="F69" s="40">
        <v>2</v>
      </c>
    </row>
    <row r="70" spans="1:6" x14ac:dyDescent="0.25">
      <c r="A70" s="194"/>
      <c r="B70" s="43" t="s">
        <v>110</v>
      </c>
      <c r="C70" s="44">
        <v>8</v>
      </c>
      <c r="D70" s="44">
        <v>6</v>
      </c>
      <c r="E70" s="44">
        <v>3</v>
      </c>
      <c r="F70" s="40">
        <v>3</v>
      </c>
    </row>
    <row r="71" spans="1:6" x14ac:dyDescent="0.25">
      <c r="A71" s="187" t="s">
        <v>1102</v>
      </c>
      <c r="B71" s="188"/>
      <c r="C71" s="45">
        <v>36</v>
      </c>
      <c r="D71" s="45">
        <v>24</v>
      </c>
      <c r="E71" s="45">
        <v>15</v>
      </c>
      <c r="F71" s="45">
        <v>8</v>
      </c>
    </row>
  </sheetData>
  <sheetProtection algorithmName="SHA-512" hashValue="Ux7VotrZfoqVc7JRhWS6tDRsBiSweYX39TkIDenSguNA7Gt+9M1mz4BlrvrvJwEcWpDn0I0LbT4g8FYPlMo+DA==" saltValue="OROt843waV+lS/AWe7w62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6" t="s">
        <v>14</v>
      </c>
      <c r="C4" s="11" t="s">
        <v>2</v>
      </c>
    </row>
    <row r="5" spans="1:3" x14ac:dyDescent="0.25">
      <c r="A5" s="174" t="s">
        <v>1105</v>
      </c>
      <c r="B5" s="13" t="s">
        <v>1106</v>
      </c>
      <c r="C5" s="23">
        <v>1920</v>
      </c>
    </row>
    <row r="6" spans="1:3" x14ac:dyDescent="0.25">
      <c r="A6" s="175"/>
      <c r="B6" s="13" t="s">
        <v>1048</v>
      </c>
      <c r="C6" s="23">
        <v>484</v>
      </c>
    </row>
    <row r="7" spans="1:3" x14ac:dyDescent="0.25">
      <c r="A7" s="175"/>
      <c r="B7" s="13" t="s">
        <v>1107</v>
      </c>
      <c r="C7" s="23">
        <v>1712</v>
      </c>
    </row>
    <row r="8" spans="1:3" x14ac:dyDescent="0.25">
      <c r="A8" s="175"/>
      <c r="B8" s="13" t="s">
        <v>1108</v>
      </c>
      <c r="C8" s="23">
        <v>724</v>
      </c>
    </row>
    <row r="9" spans="1:3" x14ac:dyDescent="0.25">
      <c r="A9" s="175"/>
      <c r="B9" s="13" t="s">
        <v>1050</v>
      </c>
      <c r="C9" s="23">
        <v>4</v>
      </c>
    </row>
    <row r="10" spans="1:3" x14ac:dyDescent="0.25">
      <c r="A10" s="175"/>
      <c r="B10" s="13" t="s">
        <v>1051</v>
      </c>
      <c r="C10" s="23">
        <v>2</v>
      </c>
    </row>
    <row r="11" spans="1:3" x14ac:dyDescent="0.25">
      <c r="A11" s="175"/>
      <c r="B11" s="13" t="s">
        <v>1109</v>
      </c>
      <c r="C11" s="23">
        <v>1</v>
      </c>
    </row>
    <row r="12" spans="1:3" x14ac:dyDescent="0.25">
      <c r="A12" s="176"/>
      <c r="B12" s="13" t="s">
        <v>1110</v>
      </c>
      <c r="C12" s="23">
        <v>1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6" t="s">
        <v>14</v>
      </c>
      <c r="C15" s="11" t="s">
        <v>2</v>
      </c>
    </row>
    <row r="16" spans="1:3" x14ac:dyDescent="0.25">
      <c r="A16" s="22" t="s">
        <v>1112</v>
      </c>
      <c r="B16" s="17"/>
      <c r="C16" s="23">
        <v>908</v>
      </c>
    </row>
    <row r="17" spans="1:3" x14ac:dyDescent="0.25">
      <c r="A17" s="22" t="s">
        <v>1113</v>
      </c>
      <c r="B17" s="17"/>
      <c r="C17" s="23">
        <v>320</v>
      </c>
    </row>
    <row r="18" spans="1:3" x14ac:dyDescent="0.25">
      <c r="A18" s="22" t="s">
        <v>1114</v>
      </c>
      <c r="B18" s="17"/>
      <c r="C18" s="23">
        <v>398</v>
      </c>
    </row>
    <row r="19" spans="1:3" x14ac:dyDescent="0.25">
      <c r="A19" s="22" t="s">
        <v>1115</v>
      </c>
      <c r="B19" s="17"/>
      <c r="C19" s="23">
        <v>190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6" t="s">
        <v>14</v>
      </c>
      <c r="C22" s="11" t="s">
        <v>2</v>
      </c>
    </row>
    <row r="23" spans="1:3" x14ac:dyDescent="0.25">
      <c r="A23" s="22" t="s">
        <v>1117</v>
      </c>
      <c r="B23" s="17"/>
      <c r="C23" s="23">
        <v>15</v>
      </c>
    </row>
    <row r="24" spans="1:3" x14ac:dyDescent="0.25">
      <c r="A24" s="22" t="s">
        <v>1118</v>
      </c>
      <c r="B24" s="17"/>
      <c r="C24" s="23">
        <v>85</v>
      </c>
    </row>
    <row r="25" spans="1:3" x14ac:dyDescent="0.25">
      <c r="A25" s="22" t="s">
        <v>1119</v>
      </c>
      <c r="B25" s="17"/>
      <c r="C25" s="23">
        <v>1</v>
      </c>
    </row>
    <row r="26" spans="1:3" x14ac:dyDescent="0.25">
      <c r="A26" s="22" t="s">
        <v>1120</v>
      </c>
      <c r="B26" s="17"/>
      <c r="C26" s="23">
        <v>0</v>
      </c>
    </row>
    <row r="27" spans="1:3" x14ac:dyDescent="0.25">
      <c r="A27" s="22" t="s">
        <v>1121</v>
      </c>
      <c r="B27" s="17"/>
      <c r="C27" s="23">
        <v>2</v>
      </c>
    </row>
    <row r="28" spans="1:3" x14ac:dyDescent="0.25">
      <c r="A28" s="22" t="s">
        <v>1122</v>
      </c>
      <c r="B28" s="17"/>
      <c r="C28" s="23">
        <v>820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6" t="s">
        <v>14</v>
      </c>
      <c r="C31" s="11" t="s">
        <v>2</v>
      </c>
    </row>
    <row r="32" spans="1:3" x14ac:dyDescent="0.25">
      <c r="A32" s="22" t="s">
        <v>1124</v>
      </c>
      <c r="B32" s="17"/>
      <c r="C32" s="23">
        <v>0</v>
      </c>
    </row>
    <row r="33" spans="1:3" x14ac:dyDescent="0.25">
      <c r="A33" s="22" t="s">
        <v>1125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6" t="s">
        <v>14</v>
      </c>
      <c r="C36" s="11" t="s">
        <v>2</v>
      </c>
    </row>
    <row r="37" spans="1:3" x14ac:dyDescent="0.25">
      <c r="A37" s="22" t="s">
        <v>1126</v>
      </c>
      <c r="B37" s="17"/>
      <c r="C37" s="23">
        <v>6</v>
      </c>
    </row>
    <row r="38" spans="1:3" x14ac:dyDescent="0.25">
      <c r="A38" s="22" t="s">
        <v>1127</v>
      </c>
      <c r="B38" s="17"/>
      <c r="C38" s="23">
        <v>198</v>
      </c>
    </row>
    <row r="39" spans="1:3" x14ac:dyDescent="0.25">
      <c r="A39" s="22" t="s">
        <v>1128</v>
      </c>
      <c r="B39" s="17"/>
      <c r="C39" s="23">
        <v>808</v>
      </c>
    </row>
    <row r="40" spans="1:3" x14ac:dyDescent="0.25">
      <c r="A40" s="22" t="s">
        <v>1129</v>
      </c>
      <c r="B40" s="17"/>
      <c r="C40" s="23">
        <v>152</v>
      </c>
    </row>
    <row r="41" spans="1:3" x14ac:dyDescent="0.25">
      <c r="A41" s="22" t="s">
        <v>1130</v>
      </c>
      <c r="B41" s="17"/>
      <c r="C41" s="23">
        <v>308</v>
      </c>
    </row>
    <row r="42" spans="1:3" x14ac:dyDescent="0.25">
      <c r="A42" s="22" t="s">
        <v>1131</v>
      </c>
      <c r="B42" s="17"/>
      <c r="C42" s="23">
        <v>348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6" t="s">
        <v>14</v>
      </c>
      <c r="C45" s="11" t="s">
        <v>2</v>
      </c>
    </row>
    <row r="46" spans="1:3" x14ac:dyDescent="0.25">
      <c r="A46" s="22" t="s">
        <v>1133</v>
      </c>
      <c r="B46" s="17"/>
      <c r="C46" s="23">
        <v>30</v>
      </c>
    </row>
    <row r="47" spans="1:3" x14ac:dyDescent="0.25">
      <c r="A47" s="22" t="s">
        <v>1134</v>
      </c>
      <c r="B47" s="17"/>
      <c r="C47" s="23">
        <v>12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6" t="s">
        <v>14</v>
      </c>
      <c r="C50" s="11" t="s">
        <v>2</v>
      </c>
    </row>
    <row r="51" spans="1:6" x14ac:dyDescent="0.25">
      <c r="A51" s="174" t="s">
        <v>1136</v>
      </c>
      <c r="B51" s="13" t="s">
        <v>1137</v>
      </c>
      <c r="C51" s="23">
        <v>350</v>
      </c>
    </row>
    <row r="52" spans="1:6" x14ac:dyDescent="0.25">
      <c r="A52" s="175"/>
      <c r="B52" s="13" t="s">
        <v>1138</v>
      </c>
      <c r="C52" s="23">
        <v>368</v>
      </c>
    </row>
    <row r="53" spans="1:6" x14ac:dyDescent="0.25">
      <c r="A53" s="175"/>
      <c r="B53" s="13" t="s">
        <v>1139</v>
      </c>
      <c r="C53" s="23">
        <v>198</v>
      </c>
    </row>
    <row r="54" spans="1:6" x14ac:dyDescent="0.25">
      <c r="A54" s="176"/>
      <c r="B54" s="13" t="s">
        <v>1140</v>
      </c>
      <c r="C54" s="23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6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0</v>
      </c>
    </row>
    <row r="59" spans="1:6" x14ac:dyDescent="0.25">
      <c r="A59" s="22" t="s">
        <v>113</v>
      </c>
      <c r="B59" s="17"/>
      <c r="C59" s="23">
        <v>0</v>
      </c>
    </row>
    <row r="60" spans="1:6" x14ac:dyDescent="0.25">
      <c r="A60" s="22" t="s">
        <v>1079</v>
      </c>
      <c r="B60" s="17"/>
      <c r="C60" s="23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6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4" t="s">
        <v>979</v>
      </c>
      <c r="B63" s="13" t="s">
        <v>1082</v>
      </c>
      <c r="C63" s="14">
        <v>1</v>
      </c>
      <c r="D63" s="14">
        <v>1</v>
      </c>
      <c r="E63" s="14">
        <v>0</v>
      </c>
      <c r="F63" s="23">
        <v>0</v>
      </c>
    </row>
    <row r="64" spans="1:6" x14ac:dyDescent="0.25">
      <c r="A64" s="175"/>
      <c r="B64" s="13" t="s">
        <v>1083</v>
      </c>
      <c r="C64" s="14">
        <v>2</v>
      </c>
      <c r="D64" s="14">
        <v>1</v>
      </c>
      <c r="E64" s="14">
        <v>1</v>
      </c>
      <c r="F64" s="23">
        <v>0</v>
      </c>
    </row>
    <row r="65" spans="1:6" x14ac:dyDescent="0.25">
      <c r="A65" s="175"/>
      <c r="B65" s="13" t="s">
        <v>1084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75"/>
      <c r="B66" s="13" t="s">
        <v>1085</v>
      </c>
      <c r="C66" s="14">
        <v>1</v>
      </c>
      <c r="D66" s="14">
        <v>1</v>
      </c>
      <c r="E66" s="14">
        <v>1</v>
      </c>
      <c r="F66" s="23">
        <v>0</v>
      </c>
    </row>
    <row r="67" spans="1:6" x14ac:dyDescent="0.25">
      <c r="A67" s="175"/>
      <c r="B67" s="13" t="s">
        <v>354</v>
      </c>
      <c r="C67" s="14">
        <v>196</v>
      </c>
      <c r="D67" s="14">
        <v>69</v>
      </c>
      <c r="E67" s="14">
        <v>23</v>
      </c>
      <c r="F67" s="23">
        <v>8</v>
      </c>
    </row>
    <row r="68" spans="1:6" x14ac:dyDescent="0.25">
      <c r="A68" s="175"/>
      <c r="B68" s="13" t="s">
        <v>1141</v>
      </c>
      <c r="C68" s="14">
        <v>1763</v>
      </c>
      <c r="D68" s="14">
        <v>598</v>
      </c>
      <c r="E68" s="14">
        <v>350</v>
      </c>
      <c r="F68" s="23">
        <v>198</v>
      </c>
    </row>
    <row r="69" spans="1:6" x14ac:dyDescent="0.25">
      <c r="A69" s="175"/>
      <c r="B69" s="13" t="s">
        <v>1142</v>
      </c>
      <c r="C69" s="14">
        <v>230</v>
      </c>
      <c r="D69" s="14">
        <v>36</v>
      </c>
      <c r="E69" s="14">
        <v>12</v>
      </c>
      <c r="F69" s="23">
        <v>2</v>
      </c>
    </row>
    <row r="70" spans="1:6" x14ac:dyDescent="0.25">
      <c r="A70" s="175"/>
      <c r="B70" s="13" t="s">
        <v>1088</v>
      </c>
      <c r="C70" s="14">
        <v>63</v>
      </c>
      <c r="D70" s="14">
        <v>42</v>
      </c>
      <c r="E70" s="14">
        <v>19</v>
      </c>
      <c r="F70" s="23">
        <v>18</v>
      </c>
    </row>
    <row r="71" spans="1:6" x14ac:dyDescent="0.25">
      <c r="A71" s="175"/>
      <c r="B71" s="13" t="s">
        <v>1143</v>
      </c>
      <c r="C71" s="14">
        <v>0</v>
      </c>
      <c r="D71" s="14">
        <v>0</v>
      </c>
      <c r="E71" s="14">
        <v>0</v>
      </c>
      <c r="F71" s="23">
        <v>0</v>
      </c>
    </row>
    <row r="72" spans="1:6" x14ac:dyDescent="0.25">
      <c r="A72" s="175"/>
      <c r="B72" s="13" t="s">
        <v>1144</v>
      </c>
      <c r="C72" s="14">
        <v>1231</v>
      </c>
      <c r="D72" s="14">
        <v>421</v>
      </c>
      <c r="E72" s="14">
        <v>156</v>
      </c>
      <c r="F72" s="23">
        <v>132</v>
      </c>
    </row>
    <row r="73" spans="1:6" x14ac:dyDescent="0.25">
      <c r="A73" s="175"/>
      <c r="B73" s="13" t="s">
        <v>1145</v>
      </c>
      <c r="C73" s="14">
        <v>436</v>
      </c>
      <c r="D73" s="14">
        <v>106</v>
      </c>
      <c r="E73" s="14">
        <v>41</v>
      </c>
      <c r="F73" s="23">
        <v>32</v>
      </c>
    </row>
    <row r="74" spans="1:6" x14ac:dyDescent="0.25">
      <c r="A74" s="175"/>
      <c r="B74" s="13" t="s">
        <v>1092</v>
      </c>
      <c r="C74" s="14">
        <v>0</v>
      </c>
      <c r="D74" s="14">
        <v>0</v>
      </c>
      <c r="E74" s="14">
        <v>0</v>
      </c>
      <c r="F74" s="23">
        <v>0</v>
      </c>
    </row>
    <row r="75" spans="1:6" x14ac:dyDescent="0.25">
      <c r="A75" s="175"/>
      <c r="B75" s="13" t="s">
        <v>425</v>
      </c>
      <c r="C75" s="14">
        <v>1</v>
      </c>
      <c r="D75" s="14">
        <v>0</v>
      </c>
      <c r="E75" s="14">
        <v>0</v>
      </c>
      <c r="F75" s="23">
        <v>0</v>
      </c>
    </row>
    <row r="76" spans="1:6" x14ac:dyDescent="0.25">
      <c r="A76" s="175"/>
      <c r="B76" s="13" t="s">
        <v>1093</v>
      </c>
      <c r="C76" s="14">
        <v>6</v>
      </c>
      <c r="D76" s="14">
        <v>0</v>
      </c>
      <c r="E76" s="14">
        <v>0</v>
      </c>
      <c r="F76" s="23">
        <v>0</v>
      </c>
    </row>
    <row r="77" spans="1:6" x14ac:dyDescent="0.25">
      <c r="A77" s="175"/>
      <c r="B77" s="13" t="s">
        <v>1094</v>
      </c>
      <c r="C77" s="14">
        <v>0</v>
      </c>
      <c r="D77" s="14">
        <v>0</v>
      </c>
      <c r="E77" s="14">
        <v>0</v>
      </c>
      <c r="F77" s="23">
        <v>0</v>
      </c>
    </row>
    <row r="78" spans="1:6" x14ac:dyDescent="0.25">
      <c r="A78" s="175"/>
      <c r="B78" s="13" t="s">
        <v>1095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75"/>
      <c r="B79" s="13" t="s">
        <v>1096</v>
      </c>
      <c r="C79" s="14">
        <v>369</v>
      </c>
      <c r="D79" s="14">
        <v>198</v>
      </c>
      <c r="E79" s="14">
        <v>99</v>
      </c>
      <c r="F79" s="23">
        <v>96</v>
      </c>
    </row>
    <row r="80" spans="1:6" x14ac:dyDescent="0.25">
      <c r="A80" s="175"/>
      <c r="B80" s="13" t="s">
        <v>1097</v>
      </c>
      <c r="C80" s="14">
        <v>19</v>
      </c>
      <c r="D80" s="14">
        <v>12</v>
      </c>
      <c r="E80" s="14">
        <v>8</v>
      </c>
      <c r="F80" s="23">
        <v>2</v>
      </c>
    </row>
    <row r="81" spans="1:6" x14ac:dyDescent="0.25">
      <c r="A81" s="176"/>
      <c r="B81" s="13" t="s">
        <v>1098</v>
      </c>
      <c r="C81" s="14">
        <v>12</v>
      </c>
      <c r="D81" s="14">
        <v>3</v>
      </c>
      <c r="E81" s="14">
        <v>2</v>
      </c>
      <c r="F81" s="23">
        <v>0</v>
      </c>
    </row>
    <row r="82" spans="1:6" x14ac:dyDescent="0.25">
      <c r="A82" s="195" t="s">
        <v>1099</v>
      </c>
      <c r="B82" s="196"/>
      <c r="C82" s="32">
        <v>4330</v>
      </c>
      <c r="D82" s="32">
        <v>1488</v>
      </c>
      <c r="E82" s="32">
        <v>712</v>
      </c>
      <c r="F82" s="32">
        <v>488</v>
      </c>
    </row>
    <row r="83" spans="1:6" x14ac:dyDescent="0.25">
      <c r="A83" s="174" t="s">
        <v>1146</v>
      </c>
      <c r="B83" s="13" t="s">
        <v>1100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25">
      <c r="A84" s="175"/>
      <c r="B84" s="13" t="s">
        <v>1101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176"/>
      <c r="B85" s="13" t="s">
        <v>110</v>
      </c>
      <c r="C85" s="14">
        <v>125</v>
      </c>
      <c r="D85" s="14">
        <v>106</v>
      </c>
      <c r="E85" s="14">
        <v>56</v>
      </c>
      <c r="F85" s="23">
        <v>32</v>
      </c>
    </row>
    <row r="86" spans="1:6" x14ac:dyDescent="0.25">
      <c r="A86" s="195" t="s">
        <v>1147</v>
      </c>
      <c r="B86" s="196"/>
      <c r="C86" s="32">
        <v>125</v>
      </c>
      <c r="D86" s="32">
        <v>106</v>
      </c>
      <c r="E86" s="32">
        <v>56</v>
      </c>
      <c r="F86" s="32">
        <v>32</v>
      </c>
    </row>
  </sheetData>
  <sheetProtection algorithmName="SHA-512" hashValue="X/+EBOxcdIPgxkulz+8qTIctkXIK3FQsCpw9ZLIfSTBp0wgObdvPKUn1vzQOeVJUt1YIig63KQ3QsJtUfj8nag==" saltValue="0mEjWRgA8MBXcPNf3s8I4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>
        <v>4</v>
      </c>
    </row>
    <row r="6" spans="1:3" x14ac:dyDescent="0.25">
      <c r="A6" s="12" t="s">
        <v>1151</v>
      </c>
      <c r="B6" s="17"/>
      <c r="C6" s="23">
        <v>155</v>
      </c>
    </row>
    <row r="7" spans="1:3" x14ac:dyDescent="0.25">
      <c r="A7" s="12" t="s">
        <v>1152</v>
      </c>
      <c r="B7" s="17"/>
      <c r="C7" s="23">
        <v>6</v>
      </c>
    </row>
    <row r="8" spans="1:3" x14ac:dyDescent="0.25">
      <c r="A8" s="12" t="s">
        <v>1153</v>
      </c>
      <c r="B8" s="17"/>
      <c r="C8" s="24"/>
    </row>
    <row r="9" spans="1:3" x14ac:dyDescent="0.25">
      <c r="A9" s="12" t="s">
        <v>1154</v>
      </c>
      <c r="B9" s="17"/>
      <c r="C9" s="24"/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>
        <v>6</v>
      </c>
    </row>
    <row r="14" spans="1:3" x14ac:dyDescent="0.25">
      <c r="A14" s="12" t="s">
        <v>1151</v>
      </c>
      <c r="B14" s="17"/>
      <c r="C14" s="23">
        <v>14</v>
      </c>
    </row>
    <row r="15" spans="1:3" x14ac:dyDescent="0.25">
      <c r="A15" s="12" t="s">
        <v>1156</v>
      </c>
      <c r="B15" s="17"/>
      <c r="C15" s="23">
        <v>4</v>
      </c>
    </row>
    <row r="16" spans="1:3" x14ac:dyDescent="0.25">
      <c r="A16" s="12" t="s">
        <v>1153</v>
      </c>
      <c r="B16" s="17"/>
      <c r="C16" s="24"/>
    </row>
    <row r="17" spans="1:3" x14ac:dyDescent="0.25">
      <c r="A17" s="12" t="s">
        <v>1154</v>
      </c>
      <c r="B17" s="17"/>
      <c r="C17" s="24"/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>
        <v>7</v>
      </c>
    </row>
    <row r="22" spans="1:3" x14ac:dyDescent="0.25">
      <c r="A22" s="12" t="s">
        <v>1158</v>
      </c>
      <c r="B22" s="17"/>
      <c r="C22" s="23">
        <v>0</v>
      </c>
    </row>
    <row r="23" spans="1:3" x14ac:dyDescent="0.25">
      <c r="A23" s="12" t="s">
        <v>1159</v>
      </c>
      <c r="B23" s="17"/>
      <c r="C23" s="23">
        <v>7</v>
      </c>
    </row>
    <row r="24" spans="1:3" x14ac:dyDescent="0.25">
      <c r="A24" s="12" t="s">
        <v>1160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>
        <v>5</v>
      </c>
    </row>
    <row r="29" spans="1:3" x14ac:dyDescent="0.25">
      <c r="A29" s="12" t="s">
        <v>1163</v>
      </c>
      <c r="B29" s="17"/>
      <c r="C29" s="23">
        <v>7</v>
      </c>
    </row>
    <row r="30" spans="1:3" x14ac:dyDescent="0.25">
      <c r="A30" s="12" t="s">
        <v>1164</v>
      </c>
      <c r="B30" s="17"/>
      <c r="C30" s="24"/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4"/>
    </row>
    <row r="35" spans="1:3" x14ac:dyDescent="0.25">
      <c r="A35" s="12" t="s">
        <v>1167</v>
      </c>
      <c r="B35" s="17"/>
      <c r="C35" s="23">
        <v>9</v>
      </c>
    </row>
    <row r="36" spans="1:3" x14ac:dyDescent="0.25">
      <c r="A36" s="12" t="s">
        <v>1168</v>
      </c>
      <c r="B36" s="17"/>
      <c r="C36" s="24"/>
    </row>
  </sheetData>
  <sheetProtection algorithmName="SHA-512" hashValue="5vhH1HeEGZZZecEiXuSo+gTo4iCzJUjNAQbFms181s9uoO75kw0j1nkjpILzX5FtSFg4mJ+P05TprO8GxNEl7w==" saltValue="STOylmOyDTCl+KzUEqunB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>
        <v>0</v>
      </c>
    </row>
    <row r="6" spans="1:3" x14ac:dyDescent="0.25">
      <c r="A6" s="12" t="s">
        <v>1172</v>
      </c>
      <c r="B6" s="17"/>
      <c r="C6" s="23">
        <v>88</v>
      </c>
    </row>
    <row r="7" spans="1:3" x14ac:dyDescent="0.25">
      <c r="A7" s="12" t="s">
        <v>1173</v>
      </c>
      <c r="B7" s="17"/>
      <c r="C7" s="23">
        <v>2</v>
      </c>
    </row>
    <row r="8" spans="1:3" x14ac:dyDescent="0.25">
      <c r="A8" s="12" t="s">
        <v>1174</v>
      </c>
      <c r="B8" s="17"/>
      <c r="C8" s="23">
        <v>31</v>
      </c>
    </row>
    <row r="9" spans="1:3" x14ac:dyDescent="0.25">
      <c r="A9" s="12" t="s">
        <v>1175</v>
      </c>
      <c r="B9" s="17"/>
      <c r="C9" s="23">
        <v>27</v>
      </c>
    </row>
    <row r="10" spans="1:3" x14ac:dyDescent="0.25">
      <c r="A10" s="12" t="s">
        <v>1176</v>
      </c>
      <c r="B10" s="17"/>
      <c r="C10" s="23">
        <v>6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3">
        <v>6</v>
      </c>
    </row>
    <row r="15" spans="1:3" x14ac:dyDescent="0.25">
      <c r="A15" s="12" t="s">
        <v>1179</v>
      </c>
      <c r="B15" s="17"/>
      <c r="C15" s="23">
        <v>0</v>
      </c>
    </row>
    <row r="16" spans="1:3" x14ac:dyDescent="0.25">
      <c r="A16" s="12" t="s">
        <v>1180</v>
      </c>
      <c r="B16" s="17"/>
      <c r="C16" s="24"/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>
        <v>11</v>
      </c>
    </row>
    <row r="21" spans="1:3" x14ac:dyDescent="0.25">
      <c r="A21" s="12" t="s">
        <v>1183</v>
      </c>
      <c r="B21" s="17"/>
      <c r="C21" s="23">
        <v>11</v>
      </c>
    </row>
    <row r="22" spans="1:3" x14ac:dyDescent="0.25">
      <c r="A22" s="12" t="s">
        <v>1184</v>
      </c>
      <c r="B22" s="17"/>
      <c r="C22" s="23">
        <v>0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>
        <v>0</v>
      </c>
    </row>
    <row r="27" spans="1:3" x14ac:dyDescent="0.25">
      <c r="A27" s="12" t="s">
        <v>1187</v>
      </c>
      <c r="B27" s="17"/>
      <c r="C27" s="23">
        <v>0</v>
      </c>
    </row>
    <row r="28" spans="1:3" x14ac:dyDescent="0.25">
      <c r="A28" s="12" t="s">
        <v>1188</v>
      </c>
      <c r="B28" s="17"/>
      <c r="C28" s="23">
        <v>0</v>
      </c>
    </row>
    <row r="29" spans="1:3" x14ac:dyDescent="0.25">
      <c r="A29" s="12" t="s">
        <v>1189</v>
      </c>
      <c r="B29" s="17"/>
      <c r="C29" s="23">
        <v>0</v>
      </c>
    </row>
    <row r="30" spans="1:3" x14ac:dyDescent="0.25">
      <c r="A30" s="12" t="s">
        <v>1190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>
        <v>0</v>
      </c>
    </row>
    <row r="35" spans="1:3" x14ac:dyDescent="0.25">
      <c r="A35" s="12" t="s">
        <v>1193</v>
      </c>
      <c r="B35" s="17"/>
      <c r="C35" s="23">
        <v>0</v>
      </c>
    </row>
    <row r="36" spans="1:3" x14ac:dyDescent="0.25">
      <c r="A36" s="12" t="s">
        <v>1194</v>
      </c>
      <c r="B36" s="17"/>
      <c r="C36" s="23">
        <v>4</v>
      </c>
    </row>
    <row r="37" spans="1:3" x14ac:dyDescent="0.25">
      <c r="A37" s="12" t="s">
        <v>1112</v>
      </c>
      <c r="B37" s="17"/>
      <c r="C37" s="23">
        <v>2</v>
      </c>
    </row>
    <row r="38" spans="1:3" x14ac:dyDescent="0.25">
      <c r="A38" s="12" t="s">
        <v>1195</v>
      </c>
      <c r="B38" s="17"/>
      <c r="C38" s="23">
        <v>1</v>
      </c>
    </row>
    <row r="39" spans="1:3" x14ac:dyDescent="0.25">
      <c r="A39" s="12" t="s">
        <v>1196</v>
      </c>
      <c r="B39" s="17"/>
      <c r="C39" s="23">
        <v>9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>
        <v>0</v>
      </c>
    </row>
    <row r="44" spans="1:3" x14ac:dyDescent="0.25">
      <c r="A44" s="12" t="s">
        <v>1193</v>
      </c>
      <c r="B44" s="17"/>
      <c r="C44" s="23">
        <v>0</v>
      </c>
    </row>
    <row r="45" spans="1:3" x14ac:dyDescent="0.25">
      <c r="A45" s="12" t="s">
        <v>1194</v>
      </c>
      <c r="B45" s="17"/>
      <c r="C45" s="23">
        <v>21</v>
      </c>
    </row>
    <row r="46" spans="1:3" x14ac:dyDescent="0.25">
      <c r="A46" s="12" t="s">
        <v>1112</v>
      </c>
      <c r="B46" s="17"/>
      <c r="C46" s="23">
        <v>8</v>
      </c>
    </row>
    <row r="47" spans="1:3" x14ac:dyDescent="0.25">
      <c r="A47" s="12" t="s">
        <v>1195</v>
      </c>
      <c r="B47" s="17"/>
      <c r="C47" s="23">
        <v>2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>
        <v>0</v>
      </c>
    </row>
    <row r="52" spans="1:3" x14ac:dyDescent="0.25">
      <c r="A52" s="12" t="s">
        <v>1193</v>
      </c>
      <c r="B52" s="17"/>
      <c r="C52" s="23">
        <v>0</v>
      </c>
    </row>
    <row r="53" spans="1:3" x14ac:dyDescent="0.25">
      <c r="A53" s="12" t="s">
        <v>1194</v>
      </c>
      <c r="B53" s="17"/>
      <c r="C53" s="23">
        <v>20</v>
      </c>
    </row>
    <row r="54" spans="1:3" x14ac:dyDescent="0.25">
      <c r="A54" s="12" t="s">
        <v>1112</v>
      </c>
      <c r="B54" s="17"/>
      <c r="C54" s="23">
        <v>6</v>
      </c>
    </row>
    <row r="55" spans="1:3" x14ac:dyDescent="0.25">
      <c r="A55" s="12" t="s">
        <v>1195</v>
      </c>
      <c r="B55" s="17"/>
      <c r="C55" s="23">
        <v>1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>
        <v>0</v>
      </c>
    </row>
    <row r="60" spans="1:3" x14ac:dyDescent="0.25">
      <c r="A60" s="12" t="s">
        <v>1193</v>
      </c>
      <c r="B60" s="17"/>
      <c r="C60" s="23">
        <v>0</v>
      </c>
    </row>
    <row r="61" spans="1:3" x14ac:dyDescent="0.25">
      <c r="A61" s="12" t="s">
        <v>1194</v>
      </c>
      <c r="B61" s="17"/>
      <c r="C61" s="23">
        <v>4</v>
      </c>
    </row>
    <row r="62" spans="1:3" x14ac:dyDescent="0.25">
      <c r="A62" s="12" t="s">
        <v>1112</v>
      </c>
      <c r="B62" s="17"/>
      <c r="C62" s="23">
        <v>2</v>
      </c>
    </row>
    <row r="63" spans="1:3" x14ac:dyDescent="0.25">
      <c r="A63" s="12" t="s">
        <v>1195</v>
      </c>
      <c r="B63" s="17"/>
      <c r="C63" s="23">
        <v>1</v>
      </c>
    </row>
  </sheetData>
  <sheetProtection algorithmName="SHA-512" hashValue="r90nw1lhCR4U1t3LFG+hgKkH60b6c8/IEgTKRFHEQKCEkD2XXNEyHxK//QV9wRbzoh9CvQiwFAEB2WcWgowL3w==" saltValue="yKCn63vq0DCBvLMf48+B1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7" t="s">
        <v>665</v>
      </c>
      <c r="B4" s="198"/>
      <c r="C4" s="32">
        <v>195</v>
      </c>
      <c r="D4" s="32">
        <v>340</v>
      </c>
      <c r="E4" s="33">
        <v>-1</v>
      </c>
      <c r="F4" s="32">
        <v>528</v>
      </c>
      <c r="G4" s="32">
        <v>462</v>
      </c>
      <c r="H4" s="32">
        <v>87</v>
      </c>
      <c r="I4" s="32">
        <v>88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1</v>
      </c>
      <c r="P4" s="32">
        <v>1071</v>
      </c>
    </row>
    <row r="5" spans="1:16" ht="45" x14ac:dyDescent="0.25">
      <c r="A5" s="47" t="s">
        <v>666</v>
      </c>
      <c r="B5" s="47" t="s">
        <v>667</v>
      </c>
      <c r="C5" s="14">
        <v>2</v>
      </c>
      <c r="D5" s="14">
        <v>9</v>
      </c>
      <c r="E5" s="31">
        <v>-1</v>
      </c>
      <c r="F5" s="14">
        <v>1</v>
      </c>
      <c r="G5" s="14">
        <v>1</v>
      </c>
      <c r="H5" s="14">
        <v>1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8</v>
      </c>
    </row>
    <row r="6" spans="1:16" ht="33.75" x14ac:dyDescent="0.25">
      <c r="A6" s="47" t="s">
        <v>668</v>
      </c>
      <c r="B6" s="47" t="s">
        <v>669</v>
      </c>
      <c r="C6" s="14">
        <v>95</v>
      </c>
      <c r="D6" s="14">
        <v>183</v>
      </c>
      <c r="E6" s="31">
        <v>-1</v>
      </c>
      <c r="F6" s="14">
        <v>296</v>
      </c>
      <c r="G6" s="14">
        <v>265</v>
      </c>
      <c r="H6" s="14">
        <v>29</v>
      </c>
      <c r="I6" s="14">
        <v>27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579</v>
      </c>
    </row>
    <row r="7" spans="1:16" ht="22.5" x14ac:dyDescent="0.25">
      <c r="A7" s="47" t="s">
        <v>670</v>
      </c>
      <c r="B7" s="47" t="s">
        <v>671</v>
      </c>
      <c r="C7" s="14">
        <v>14</v>
      </c>
      <c r="D7" s="14">
        <v>14</v>
      </c>
      <c r="E7" s="31">
        <v>0</v>
      </c>
      <c r="F7" s="14">
        <v>11</v>
      </c>
      <c r="G7" s="14">
        <v>8</v>
      </c>
      <c r="H7" s="14">
        <v>8</v>
      </c>
      <c r="I7" s="14">
        <v>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3">
        <v>18</v>
      </c>
    </row>
    <row r="8" spans="1:16" ht="33.75" x14ac:dyDescent="0.25">
      <c r="A8" s="47" t="s">
        <v>672</v>
      </c>
      <c r="B8" s="47" t="s">
        <v>673</v>
      </c>
      <c r="C8" s="14">
        <v>0</v>
      </c>
      <c r="D8" s="14">
        <v>0</v>
      </c>
      <c r="E8" s="31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ht="45" x14ac:dyDescent="0.25">
      <c r="A9" s="47" t="s">
        <v>674</v>
      </c>
      <c r="B9" s="47" t="s">
        <v>675</v>
      </c>
      <c r="C9" s="14">
        <v>11</v>
      </c>
      <c r="D9" s="14">
        <v>9</v>
      </c>
      <c r="E9" s="31">
        <v>0</v>
      </c>
      <c r="F9" s="14">
        <v>15</v>
      </c>
      <c r="G9" s="14">
        <v>9</v>
      </c>
      <c r="H9" s="14">
        <v>9</v>
      </c>
      <c r="I9" s="14">
        <v>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17</v>
      </c>
    </row>
    <row r="10" spans="1:16" ht="33.75" x14ac:dyDescent="0.25">
      <c r="A10" s="47" t="s">
        <v>676</v>
      </c>
      <c r="B10" s="47" t="s">
        <v>677</v>
      </c>
      <c r="C10" s="14">
        <v>73</v>
      </c>
      <c r="D10" s="14">
        <v>122</v>
      </c>
      <c r="E10" s="31">
        <v>-1</v>
      </c>
      <c r="F10" s="14">
        <v>205</v>
      </c>
      <c r="G10" s="14">
        <v>179</v>
      </c>
      <c r="H10" s="14">
        <v>40</v>
      </c>
      <c r="I10" s="14">
        <v>43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448</v>
      </c>
    </row>
    <row r="11" spans="1:16" ht="45" x14ac:dyDescent="0.25">
      <c r="A11" s="47" t="s">
        <v>678</v>
      </c>
      <c r="B11" s="47" t="s">
        <v>679</v>
      </c>
      <c r="C11" s="14">
        <v>0</v>
      </c>
      <c r="D11" s="14">
        <v>3</v>
      </c>
      <c r="E11" s="31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YzA15UnH0My+G9rgruxxM1fg5e0XdSoLuW9CcLqYf6/+HuohnwHrGRE41rajG1xPhBeld2sF6NUJyD6eRYdiQA==" saltValue="tAQ9OWP4jqXBL/Cl0oqbz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2022-05-25T12:42:55Z</dcterms:created>
  <dcterms:modified xsi:type="dcterms:W3CDTF">2022-06-06T12:02:36Z</dcterms:modified>
</cp:coreProperties>
</file>