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43" documentId="13_ncr:1_{6AC4EB73-729C-4C18-9848-BAF079FFF8D5}" xr6:coauthVersionLast="47" xr6:coauthVersionMax="47" xr10:uidLastSave="{05AA3F7F-843B-4AC3-AAA1-DA91685097EC}"/>
  <workbookProtection workbookAlgorithmName="SHA-512" workbookHashValue="fFeVvnCXXIrNtFCDBfcmAo0LMGEnxtR2bTDOF47Hzbjb+LUIbmUAW3OKzDxdKZ87qokPhkM4BHhvNkaHpQw+Vw==" workbookSaltValue="Rb9KLDozgpXG9UbBw5jY+w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D82" i="15" s="1"/>
  <c r="E52" i="15"/>
  <c r="E82" i="15" s="1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2B9B1EC6-02F7-4919-9628-AD20B2902D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104F89D-C685-427A-88FF-7ECA0BB9B2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1E46C11-083C-48E3-BD28-850205F5E3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CF9D85A-D9A9-4529-A73D-5016E48FB7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B1AE45F-4EB5-44ED-8AB4-1E38DED870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2A312D4-78D4-4535-AF07-C67F83A86A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F45EF1E-D241-472F-9198-40B89425B3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5C5522D-30C6-4F1B-A533-33FFBAB712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87587DB5-F164-4BD3-9A01-CCE94AA709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ED1A38A-BA11-4F36-AB28-FAFE3BDA845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DD52533-193F-4A31-B6DA-C7A751F98CC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2CF433B-C46D-4B62-9BED-CD86346206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F094395-C06A-4328-A2F1-D3034927A4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88616B1-9BEB-4EEA-A878-983F2609C6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089BCE3-6CA0-4FEA-9B99-6D50167C04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03FD7FBC-BBCB-4D07-AFC3-AA07D17D50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A76CDBB-7308-4A8E-9F2F-3357AD001D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84218AE-B12A-46AA-A235-88775422C2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BB045FE-B2BA-4D40-8B94-B0F7E81C2A1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EEF929F-E5CD-4B7C-B910-C80EDC6490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DA1A316-351A-4516-A512-E67BF4AC17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59C1F3F-12A3-46AF-A79F-A81B5B95C5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AA7CE08-4634-4708-BFAD-CA6EFFC166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80217F08-3E77-4797-8181-D9BA349798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B78B205-293C-47C0-A0C6-10B7B85603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D21BA58-C47D-4E8D-99B4-FA916B56D5C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9942618-924A-4968-96E5-C93A9E5F959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8C1ABED-899C-4260-8536-F7FD6F3114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0F877A8-52D1-493D-B964-739F99E9CE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EDCCEB23-206D-4546-965F-6F6B5992788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F0B4E07-51C4-4BD4-A7A4-5B5016E82C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005E596-A8C4-4E36-A41F-5B858901C9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<sst xmlns="http://schemas.openxmlformats.org/spreadsheetml/2006/main" count="2902" uniqueCount="1826">
  <si>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</si>
  <si>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</si>
  <si>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</si>
  <si>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</si>
  <si>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</si>
  <si>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</si>
  <si>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Toledo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</si>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</sst>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15B4D5CD-D74B-4C6D-88D0-E4946C7BC9DF}"/>
    <cellStyle name="Normal" xfId="0" builtinId="0"/>
    <cellStyle name="Normal 2" xfId="1" xr:uid="{B949975A-08F5-4DAE-B90D-0867762A8D3C}"/>
    <cellStyle name="Normal 3" xfId="3" xr:uid="{722D1F50-ABB0-42BC-8CE2-DE03B03A45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E2-4D8F-A737-E268A3B5A8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BE2-4D8F-A737-E268A3B5A8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3003</c:v>
                </c:pt>
                <c:pt idx="1">
                  <c:v>14202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2-4D8F-A737-E268A3B5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FC-4E3F-B003-053C579E55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FC-4E3F-B003-053C579E55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FC-4E3F-B003-053C579E557A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16</c:v>
                </c:pt>
                <c:pt idx="1">
                  <c:v>821</c:v>
                </c:pt>
                <c:pt idx="2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C-4E3F-B003-053C579E5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0C-4C97-94B5-0D9B9B1DEC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0C-4C97-94B5-0D9B9B1DECC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0C-4C97-94B5-0D9B9B1DEC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1922</c:v>
                </c:pt>
                <c:pt idx="1">
                  <c:v>706</c:v>
                </c:pt>
                <c:pt idx="2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C-4C97-94B5-0D9B9B1D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33-4E92-B152-B9EEDA6287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33-4E92-B152-B9EEDA6287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64</c:v>
                </c:pt>
                <c:pt idx="1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3-4E92-B152-B9EEDA628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60-4DB7-863C-58E6F3E31B4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60-4DB7-863C-58E6F3E31B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4902</c:v>
                </c:pt>
                <c:pt idx="1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0-4DB7-863C-58E6F3E3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579</c:v>
              </c:pt>
              <c:pt idx="1">
                <c:v>2045</c:v>
              </c:pt>
              <c:pt idx="2">
                <c:v>23</c:v>
              </c:pt>
              <c:pt idx="3">
                <c:v>8</c:v>
              </c:pt>
              <c:pt idx="4">
                <c:v>348</c:v>
              </c:pt>
            </c:numLit>
          </c:val>
          <c:extLst>
            <c:ext xmlns:c16="http://schemas.microsoft.com/office/drawing/2014/chart" uri="{C3380CC4-5D6E-409C-BE32-E72D297353CC}">
              <c16:uniqueId val="{00000003-7D2E-4343-81B5-3F6C3EAB1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1784</c:v>
              </c:pt>
              <c:pt idx="1">
                <c:v>1631</c:v>
              </c:pt>
              <c:pt idx="2">
                <c:v>65</c:v>
              </c:pt>
              <c:pt idx="3">
                <c:v>20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0446-4BB7-897F-53EE6CCD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90</c:v>
              </c:pt>
              <c:pt idx="2">
                <c:v>3</c:v>
              </c:pt>
              <c:pt idx="3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3-AB1A-4826-935E-C04E65CF5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0"/>
          <c:w val="0.300116985376827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49</c:v>
              </c:pt>
              <c:pt idx="1">
                <c:v>91</c:v>
              </c:pt>
              <c:pt idx="2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DAD4-424D-B592-D4DD3909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2165</c:v>
              </c:pt>
              <c:pt idx="1">
                <c:v>30</c:v>
              </c:pt>
              <c:pt idx="2">
                <c:v>305</c:v>
              </c:pt>
              <c:pt idx="3">
                <c:v>11</c:v>
              </c:pt>
              <c:pt idx="4">
                <c:v>47</c:v>
              </c:pt>
              <c:pt idx="5">
                <c:v>6</c:v>
              </c:pt>
              <c:pt idx="6">
                <c:v>83</c:v>
              </c:pt>
              <c:pt idx="7">
                <c:v>922</c:v>
              </c:pt>
              <c:pt idx="8">
                <c:v>2</c:v>
              </c:pt>
              <c:pt idx="9">
                <c:v>143</c:v>
              </c:pt>
              <c:pt idx="10">
                <c:v>1099</c:v>
              </c:pt>
            </c:numLit>
          </c:val>
          <c:extLst>
            <c:ext xmlns:c16="http://schemas.microsoft.com/office/drawing/2014/chart" uri="{C3380CC4-5D6E-409C-BE32-E72D297353CC}">
              <c16:uniqueId val="{00000003-7E38-4072-B6C7-E8B7C2AB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351</c:v>
              </c:pt>
              <c:pt idx="1">
                <c:v>470</c:v>
              </c:pt>
              <c:pt idx="2">
                <c:v>34</c:v>
              </c:pt>
              <c:pt idx="3">
                <c:v>326</c:v>
              </c:pt>
              <c:pt idx="4">
                <c:v>74</c:v>
              </c:pt>
              <c:pt idx="5">
                <c:v>195</c:v>
              </c:pt>
              <c:pt idx="6">
                <c:v>409</c:v>
              </c:pt>
              <c:pt idx="7">
                <c:v>281</c:v>
              </c:pt>
              <c:pt idx="8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3-B0B9-4345-A5E1-6C17583EC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59-451C-B374-F43B10022D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59-451C-B374-F43B10022D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59-451C-B374-F43B10022D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287</c:v>
                </c:pt>
                <c:pt idx="1">
                  <c:v>108</c:v>
                </c:pt>
                <c:pt idx="2">
                  <c:v>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59-451C-B374-F43B10022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3220</c:v>
              </c:pt>
              <c:pt idx="1">
                <c:v>1368</c:v>
              </c:pt>
              <c:pt idx="2">
                <c:v>614</c:v>
              </c:pt>
              <c:pt idx="3">
                <c:v>320</c:v>
              </c:pt>
              <c:pt idx="4">
                <c:v>396</c:v>
              </c:pt>
              <c:pt idx="5">
                <c:v>3492</c:v>
              </c:pt>
              <c:pt idx="6">
                <c:v>314</c:v>
              </c:pt>
              <c:pt idx="7">
                <c:v>140</c:v>
              </c:pt>
              <c:pt idx="8">
                <c:v>609</c:v>
              </c:pt>
              <c:pt idx="9">
                <c:v>398</c:v>
              </c:pt>
              <c:pt idx="10">
                <c:v>541</c:v>
              </c:pt>
              <c:pt idx="11">
                <c:v>140</c:v>
              </c:pt>
              <c:pt idx="12">
                <c:v>5697</c:v>
              </c:pt>
              <c:pt idx="13">
                <c:v>361</c:v>
              </c:pt>
            </c:numLit>
          </c:val>
          <c:extLst>
            <c:ext xmlns:c16="http://schemas.microsoft.com/office/drawing/2014/chart" uri="{C3380CC4-5D6E-409C-BE32-E72D297353CC}">
              <c16:uniqueId val="{00000000-8FAA-4D40-9E1A-247B532AF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947</c:v>
              </c:pt>
              <c:pt idx="1">
                <c:v>65</c:v>
              </c:pt>
              <c:pt idx="2">
                <c:v>74</c:v>
              </c:pt>
              <c:pt idx="3">
                <c:v>1202</c:v>
              </c:pt>
              <c:pt idx="4">
                <c:v>213</c:v>
              </c:pt>
              <c:pt idx="5">
                <c:v>51</c:v>
              </c:pt>
              <c:pt idx="6">
                <c:v>135</c:v>
              </c:pt>
            </c:numLit>
          </c:val>
          <c:extLst>
            <c:ext xmlns:c16="http://schemas.microsoft.com/office/drawing/2014/chart" uri="{C3380CC4-5D6E-409C-BE32-E72D297353CC}">
              <c16:uniqueId val="{00000000-FD5C-4B02-A20B-9D82F9633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51</c:v>
              </c:pt>
              <c:pt idx="1">
                <c:v>208</c:v>
              </c:pt>
              <c:pt idx="2">
                <c:v>127</c:v>
              </c:pt>
              <c:pt idx="3">
                <c:v>33</c:v>
              </c:pt>
              <c:pt idx="4">
                <c:v>102</c:v>
              </c:pt>
              <c:pt idx="5">
                <c:v>111</c:v>
              </c:pt>
              <c:pt idx="6">
                <c:v>930</c:v>
              </c:pt>
              <c:pt idx="7">
                <c:v>121</c:v>
              </c:pt>
              <c:pt idx="8">
                <c:v>46</c:v>
              </c:pt>
              <c:pt idx="9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0DA7-41BA-A96A-CF8C40A5F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202</c:v>
              </c:pt>
              <c:pt idx="1">
                <c:v>323</c:v>
              </c:pt>
              <c:pt idx="2">
                <c:v>76</c:v>
              </c:pt>
              <c:pt idx="3">
                <c:v>169</c:v>
              </c:pt>
              <c:pt idx="4">
                <c:v>732</c:v>
              </c:pt>
              <c:pt idx="5">
                <c:v>105</c:v>
              </c:pt>
              <c:pt idx="6">
                <c:v>97</c:v>
              </c:pt>
              <c:pt idx="7">
                <c:v>276</c:v>
              </c:pt>
              <c:pt idx="8">
                <c:v>74</c:v>
              </c:pt>
              <c:pt idx="9">
                <c:v>192</c:v>
              </c:pt>
              <c:pt idx="10">
                <c:v>122</c:v>
              </c:pt>
              <c:pt idx="11">
                <c:v>94</c:v>
              </c:pt>
              <c:pt idx="12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0-FD3D-4107-962E-D01AAD965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158</c:v>
              </c:pt>
              <c:pt idx="1">
                <c:v>83</c:v>
              </c:pt>
              <c:pt idx="2">
                <c:v>95</c:v>
              </c:pt>
              <c:pt idx="3">
                <c:v>423</c:v>
              </c:pt>
              <c:pt idx="4">
                <c:v>106</c:v>
              </c:pt>
              <c:pt idx="5">
                <c:v>199</c:v>
              </c:pt>
              <c:pt idx="6">
                <c:v>138</c:v>
              </c:pt>
              <c:pt idx="7">
                <c:v>79</c:v>
              </c:pt>
              <c:pt idx="8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D66E-4EEB-9BEE-86E40FF7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3</c:v>
              </c:pt>
              <c:pt idx="2">
                <c:v>15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6AC-45AD-81C4-2A9BB460F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Orden público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</c:v>
              </c:pt>
              <c:pt idx="2">
                <c:v>10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971-421B-98D3-7ECC3A3F8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Omisión deber socorro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57-4386-9B6C-D71F9178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Hacienda Pública / Seguridad Social 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777-43A3-947E-761FA0FAD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Relaciones familiares</c:v>
                </c:pt>
                <c:pt idx="1">
                  <c:v>Patrimonio</c:v>
                </c:pt>
                <c:pt idx="2">
                  <c:v>Derechos trabajadores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</c:v>
              </c:pt>
              <c:pt idx="1">
                <c:v>12</c:v>
              </c:pt>
              <c:pt idx="2">
                <c:v>25</c:v>
              </c:pt>
              <c:pt idx="3">
                <c:v>32</c:v>
              </c:pt>
              <c:pt idx="4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A1D8-4B19-98B6-E77D8A918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47-441E-BDF0-187124C526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47-441E-BDF0-187124C526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1494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7-441E-BDF0-187124C52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Administración Justicia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17</c:v>
              </c:pt>
              <c:pt idx="1">
                <c:v>12</c:v>
              </c:pt>
              <c:pt idx="2">
                <c:v>2</c:v>
              </c:pt>
              <c:pt idx="3">
                <c:v>1</c:v>
              </c:pt>
              <c:pt idx="4">
                <c:v>7</c:v>
              </c:pt>
              <c:pt idx="5">
                <c:v>1</c:v>
              </c:pt>
              <c:pt idx="6">
                <c:v>49</c:v>
              </c:pt>
              <c:pt idx="7">
                <c:v>24</c:v>
              </c:pt>
              <c:pt idx="8">
                <c:v>22</c:v>
              </c:pt>
              <c:pt idx="9">
                <c:v>1</c:v>
              </c:pt>
              <c:pt idx="1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625F-475B-9958-AB591B2B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133622047244094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200</c:v>
              </c:pt>
              <c:pt idx="1">
                <c:v>343</c:v>
              </c:pt>
              <c:pt idx="2">
                <c:v>139</c:v>
              </c:pt>
              <c:pt idx="3">
                <c:v>356</c:v>
              </c:pt>
              <c:pt idx="4">
                <c:v>101</c:v>
              </c:pt>
              <c:pt idx="5">
                <c:v>1252</c:v>
              </c:pt>
              <c:pt idx="6">
                <c:v>59</c:v>
              </c:pt>
              <c:pt idx="7">
                <c:v>235</c:v>
              </c:pt>
              <c:pt idx="8">
                <c:v>106</c:v>
              </c:pt>
              <c:pt idx="9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607B-421C-AAC4-C6EA67B2D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37-49E9-88B7-27F54907C1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37-49E9-88B7-27F54907C1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37-49E9-88B7-27F54907C1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37-49E9-88B7-27F54907C1E8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37-49E9-88B7-27F54907C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2</c:v>
                </c:pt>
                <c:pt idx="1">
                  <c:v>17</c:v>
                </c:pt>
                <c:pt idx="2">
                  <c:v>1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37-49E9-88B7-27F54907C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1B-4E1F-A598-8C05610F63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1B-4E1F-A598-8C05610F63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1B-4E1F-A598-8C05610F63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1B-4E1F-A598-8C05610F631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1B-4E1F-A598-8C05610F631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1B-4E1F-A598-8C05610F631D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1B-4E1F-A598-8C05610F63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1B-4E1F-A598-8C05610F631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1B-4E1F-A598-8C05610F63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15</c:v>
                </c:pt>
                <c:pt idx="1">
                  <c:v>0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1B-4E1F-A598-8C05610F6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Aux!$AY$2:$AY$5</c:f>
              <c:strCache>
                <c:ptCount val="4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1017</c:v>
              </c:pt>
              <c:pt idx="1">
                <c:v>153</c:v>
              </c:pt>
              <c:pt idx="2">
                <c:v>6</c:v>
              </c:pt>
              <c:pt idx="3">
                <c:v>377</c:v>
              </c:pt>
            </c:numLit>
          </c:val>
          <c:extLst>
            <c:ext xmlns:c16="http://schemas.microsoft.com/office/drawing/2014/chart" uri="{C3380CC4-5D6E-409C-BE32-E72D297353CC}">
              <c16:uniqueId val="{00000000-5479-4D32-8CA9-0F5B83C33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397</c:v>
              </c:pt>
              <c:pt idx="1">
                <c:v>100</c:v>
              </c:pt>
              <c:pt idx="2">
                <c:v>4</c:v>
              </c:pt>
              <c:pt idx="3">
                <c:v>291</c:v>
              </c:pt>
              <c:pt idx="4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0-0322-4972-8FD2-10446168F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20</c:v>
              </c:pt>
              <c:pt idx="2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5690-4AF7-95D3-DA4E8E62A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218</c:v>
              </c:pt>
              <c:pt idx="1">
                <c:v>36</c:v>
              </c:pt>
              <c:pt idx="2">
                <c:v>170</c:v>
              </c:pt>
              <c:pt idx="3">
                <c:v>37</c:v>
              </c:pt>
              <c:pt idx="4">
                <c:v>6</c:v>
              </c:pt>
              <c:pt idx="5">
                <c:v>2</c:v>
              </c:pt>
              <c:pt idx="6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E00B-4F24-8E45-07F8CEDEA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4</c:v>
              </c:pt>
              <c:pt idx="1">
                <c:v>22</c:v>
              </c:pt>
              <c:pt idx="2">
                <c:v>5</c:v>
              </c:pt>
              <c:pt idx="3">
                <c:v>7</c:v>
              </c:pt>
              <c:pt idx="4">
                <c:v>25</c:v>
              </c:pt>
              <c:pt idx="5">
                <c:v>24</c:v>
              </c:pt>
              <c:pt idx="6">
                <c:v>18</c:v>
              </c:pt>
              <c:pt idx="7">
                <c:v>6</c:v>
              </c:pt>
              <c:pt idx="8">
                <c:v>3</c:v>
              </c:pt>
              <c:pt idx="9">
                <c:v>1</c:v>
              </c:pt>
              <c:pt idx="10">
                <c:v>1</c:v>
              </c:pt>
              <c:pt idx="11">
                <c:v>29</c:v>
              </c:pt>
              <c:pt idx="12">
                <c:v>34</c:v>
              </c:pt>
              <c:pt idx="13">
                <c:v>2</c:v>
              </c:pt>
              <c:pt idx="14">
                <c:v>42</c:v>
              </c:pt>
              <c:pt idx="1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71C-42EC-BA82-B5D21EE9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159</c:v>
              </c:pt>
              <c:pt idx="1">
                <c:v>17</c:v>
              </c:pt>
              <c:pt idx="2">
                <c:v>288</c:v>
              </c:pt>
              <c:pt idx="3">
                <c:v>12</c:v>
              </c:pt>
              <c:pt idx="4">
                <c:v>14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F10-4B8B-920F-E138BB8E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D7-4D1D-B6AD-B8AD775818E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D7-4D1D-B6AD-B8AD775818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1128</c:v>
                </c:pt>
                <c:pt idx="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7-4D1D-B6AD-B8AD77581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2C-4808-AFED-125CA0C0B2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2C-4808-AFED-125CA0C0B2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2C-4808-AFED-125CA0C0B2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C-4808-AFED-125CA0C0B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9C-4AEE-AC1A-1034034F23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9C-4AEE-AC1A-1034034F23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9C-4AEE-AC1A-1034034F23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29C-4AEE-AC1A-1034034F238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9C-4AEE-AC1A-1034034F238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9C-4AEE-AC1A-1034034F238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9C-4AEE-AC1A-1034034F23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02-4015-88C3-866359767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51</c:v>
              </c:pt>
              <c:pt idx="1">
                <c:v>3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E15-428D-B432-6C11C727B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Aux!$R$2:$R$7</c:f>
              <c:strCache>
                <c:ptCount val="6"/>
                <c:pt idx="0">
                  <c:v>Cónyuge</c:v>
                </c:pt>
                <c:pt idx="1">
                  <c:v>Ex Pareja de Hecho</c:v>
                </c:pt>
                <c:pt idx="2">
                  <c:v>Hijos</c:v>
                </c:pt>
                <c:pt idx="3">
                  <c:v>Nietos y otros descendientes</c:v>
                </c:pt>
                <c:pt idx="4">
                  <c:v>Persona vulnerable que conviva con el agresor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14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E8C-45BB-A761-A3FD35215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8F-4B14-891B-CDBDAAFC25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D8F-4B14-891B-CDBDAAFC25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8F-4B14-891B-CDBDAAFC2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59-4682-A934-52DE2309C3E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59-4682-A934-52DE2309C3E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59-4682-A934-52DE2309C3E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359-4682-A934-52DE2309C3E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59-4682-A934-52DE2309C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23</c:v>
                </c:pt>
                <c:pt idx="1">
                  <c:v>39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59-4682-A934-52DE2309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256</c:v>
              </c:pt>
              <c:pt idx="1">
                <c:v>1</c:v>
              </c:pt>
              <c:pt idx="2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C0EE-43BD-8A2E-86B2C6F4F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321</c:v>
              </c:pt>
              <c:pt idx="1">
                <c:v>61</c:v>
              </c:pt>
              <c:pt idx="2">
                <c:v>1</c:v>
              </c:pt>
              <c:pt idx="3">
                <c:v>117</c:v>
              </c:pt>
            </c:numLit>
          </c:val>
          <c:extLst>
            <c:ext xmlns:c16="http://schemas.microsoft.com/office/drawing/2014/chart" uri="{C3380CC4-5D6E-409C-BE32-E72D297353CC}">
              <c16:uniqueId val="{00000000-81A3-4ACC-822C-7248DE9B5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77-427D-A1D6-32F25449A7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77-427D-A1D6-32F25449A7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764</c:v>
                </c:pt>
                <c:pt idx="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7-427D-A1D6-32F25449A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21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EAD-4ED3-B48D-B92F3D494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18</c:v>
              </c:pt>
              <c:pt idx="1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0-0094-4213-8189-5FB6DCBC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</c:v>
              </c:pt>
              <c:pt idx="1">
                <c:v>23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CEC-4DB9-9AC1-0C540EAC8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4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A46-43FE-ADFA-320BEB036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72-4F25-A1E7-DF89E8B79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278</c:v>
              </c:pt>
              <c:pt idx="2">
                <c:v>43</c:v>
              </c:pt>
              <c:pt idx="3">
                <c:v>1</c:v>
              </c:pt>
              <c:pt idx="4">
                <c:v>8</c:v>
              </c:pt>
              <c:pt idx="5">
                <c:v>264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D577-4551-87AC-8045FCD66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604</c:v>
              </c:pt>
              <c:pt idx="2">
                <c:v>12</c:v>
              </c:pt>
              <c:pt idx="3">
                <c:v>22</c:v>
              </c:pt>
              <c:pt idx="4">
                <c:v>554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B936-4370-AED9-7EE391BAF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492</c:v>
              </c:pt>
              <c:pt idx="2">
                <c:v>5</c:v>
              </c:pt>
              <c:pt idx="3">
                <c:v>3</c:v>
              </c:pt>
              <c:pt idx="4">
                <c:v>20</c:v>
              </c:pt>
              <c:pt idx="5">
                <c:v>403</c:v>
              </c:pt>
            </c:numLit>
          </c:val>
          <c:extLst>
            <c:ext xmlns:c16="http://schemas.microsoft.com/office/drawing/2014/chart" uri="{C3380CC4-5D6E-409C-BE32-E72D297353CC}">
              <c16:uniqueId val="{00000000-2A10-423B-9BD5-EEF5C5B2E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115</c:v>
              </c:pt>
              <c:pt idx="1">
                <c:v>19</c:v>
              </c:pt>
              <c:pt idx="2">
                <c:v>1</c:v>
              </c:pt>
              <c:pt idx="3">
                <c:v>5</c:v>
              </c:pt>
              <c:pt idx="4">
                <c:v>134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0BC-4F00-A896-D04059B6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DA-475D-945B-297D0358A9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DA-475D-945B-297D0358A9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DA-475D-945B-297D0358A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87</c:v>
              </c:pt>
              <c:pt idx="1">
                <c:v>9</c:v>
              </c:pt>
              <c:pt idx="2">
                <c:v>1</c:v>
              </c:pt>
              <c:pt idx="3">
                <c:v>11</c:v>
              </c:pt>
              <c:pt idx="4">
                <c:v>90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EA4-409D-B31D-576A70E7D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A3-482A-B639-864B28F44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645</c:v>
              </c:pt>
              <c:pt idx="2">
                <c:v>16</c:v>
              </c:pt>
              <c:pt idx="3">
                <c:v>30</c:v>
              </c:pt>
              <c:pt idx="4">
                <c:v>553</c:v>
              </c:pt>
            </c:numLit>
          </c:val>
          <c:extLst>
            <c:ext xmlns:c16="http://schemas.microsoft.com/office/drawing/2014/chart" uri="{C3380CC4-5D6E-409C-BE32-E72D297353CC}">
              <c16:uniqueId val="{00000000-8E0C-4DEA-BAC9-F0B1BBBCF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</c:v>
              </c:pt>
              <c:pt idx="2">
                <c:v>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0D5-4BC6-A080-69AE2A085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75</c:v>
              </c:pt>
              <c:pt idx="2">
                <c:v>3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39AC-4907-B859-BE0614EFF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9730-4A28-AC70-FBD7CAEBC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C6-464B-80FD-493FBAF45F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C6-464B-80FD-493FBAF45F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6-464B-80FD-493FBAF4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6E-4EE4-9E1E-AB03D4F8DA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6E-4EE4-9E1E-AB03D4F8DA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6E-4EE4-9E1E-AB03D4F8DAE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6E-4EE4-9E1E-AB03D4F8DAE9}"/>
                </c:ext>
              </c:extLst>
            </c:dLbl>
            <c:dLbl>
              <c:idx val="2"/>
              <c:layout>
                <c:manualLayout>
                  <c:x val="1.4242674102188017E-2"/>
                  <c:y val="-4.29901714413357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E-4EE4-9E1E-AB03D4F8DA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155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6E-4EE4-9E1E-AB03D4F8D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F2-46C7-9000-B1F75DF2C9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F2-46C7-9000-B1F75DF2C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765</c:v>
                </c:pt>
                <c:pt idx="1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2-46C7-9000-B1F75DF2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E696EAD-9A34-413D-8020-5554A8AB2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A0BD371-6D4C-44BF-8166-0DB92ED21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10A43192-4E2D-465C-BCC9-E69B1E76B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C6A5E415-622D-4F9A-ACE1-DE5E94766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5016E0E-E7F4-41D9-BFA2-26E1A84CF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20C630B-3E15-482C-8D1E-06C7186E6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66FFCB73-D882-4EB6-93CC-38EDC09B7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EBDF4722-51B7-480B-B6FE-BBE5176D5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0CDB40AA-63EA-450C-8F5C-0F4AD645DB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A99B76E0-1272-439E-8D46-DCB436B52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969FBC45-7BC9-4571-BF14-3B2A4B960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27852FD9-89C1-4CCF-9B03-DB11109DF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EE7604-7E3A-4EFB-B347-A7539B19E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38F642-F70C-4F7A-929D-303A59459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C7AABB3-C5F4-4C7E-A57B-EDD3A619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D69CE29-217B-4489-BB02-6F3086434E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F272EAB5-FA6E-478B-B441-2BB5FE56B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31259C74-7601-4781-8118-16443C3C0D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B10A9660-A82B-4213-841A-7BE5F0CC1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C453F8FA-3C39-4377-904F-6693896F5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F9221A5D-98F7-49A2-971A-7D40ED35C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179F2103-7AD1-4F11-B11C-409121235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2C63F5E9-9E31-4AFD-AAD9-D7446960B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30AA02AF-FCEC-4F5C-9930-1C9E81CA0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27C1C3B-437B-4223-B466-26ADCAAD5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A2F80F01-2C11-4281-8EE7-A74E33D7A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44BA092-7C2C-4662-AA11-CDD6F49D4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E1A20D1C-CB2F-4758-9729-0ADB45D54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F70C2B16-0FA8-4437-92D8-0C42C826F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8CB06BA9-B53F-4054-8621-D4F57AADD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0CA1301-B02B-4879-967D-EC34D8211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753519A-190D-45EE-A9CB-F907CA09F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BE71421-D373-489A-A67A-DC7FCED4A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89BA3F7D-8629-4D3C-B06E-991FEAF80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241300</xdr:colOff>
      <xdr:row>6</xdr:row>
      <xdr:rowOff>171450</xdr:rowOff>
    </xdr:from>
    <xdr:to>
      <xdr:col>21</xdr:col>
      <xdr:colOff>685800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DD86E0A-8177-42BF-9D79-519D833598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231775</xdr:colOff>
      <xdr:row>8</xdr:row>
      <xdr:rowOff>95250</xdr:rowOff>
    </xdr:from>
    <xdr:to>
      <xdr:col>53</xdr:col>
      <xdr:colOff>355600</xdr:colOff>
      <xdr:row>18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0F18CD8-7E09-4A81-990C-82DB176BC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514350</xdr:colOff>
      <xdr:row>6</xdr:row>
      <xdr:rowOff>174625</xdr:rowOff>
    </xdr:from>
    <xdr:to>
      <xdr:col>60</xdr:col>
      <xdr:colOff>409575</xdr:colOff>
      <xdr:row>15</xdr:row>
      <xdr:rowOff>136525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2AB49318-14D0-4809-B20E-9ECCD505F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4E436CBF-A3CD-4A4B-B91F-070BCDF5E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19049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A796C500-29BF-47AF-93BE-2B7220F94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A574BD3-2E6B-44FD-9FAD-8F134D65F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9272ED1-FC3E-4454-ACC8-EB7308103C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8B2BE50B-DDD0-4485-94BF-54EE971DD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D9AF75C-6297-4F3B-81B7-CF71BC429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89810E1-C0CE-4E8D-91C2-C50892DC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620A853-9A82-4C4F-8960-785BA05D3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6DD6667-EDE7-4041-A6C3-4B7405133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F5C76AEE-58B5-4E60-B884-E653989BBC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489BA4B-AA9F-45D2-91CF-9753141490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DA532E5-6B63-4A4F-B880-B45730523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980B072-F35B-4264-A230-5A518E3DA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B205439-94BF-40BE-9E81-4222D877A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A87BF67B-8D22-4CA6-B05B-566DB3A1C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28D5DAA3-C09E-4BAD-B591-020636F57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D7F68A7F-96FF-4275-AF3B-30CDD148E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2089FDDA-915E-48FF-A9B0-7E728122C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F2F938C-DB12-4110-9AEA-357D8C943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681B7E3-8F5D-45AB-8672-90C480CF9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88ED264-D884-4D95-803F-870AAE6B8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D0EF645-4B91-4CF7-B3FC-24874D433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F58E8607-C597-4B70-B2E9-FBBA0DA6A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7" name="graficoSVialMedidasP">
          <a:extLst>
            <a:ext uri="{FF2B5EF4-FFF2-40B4-BE49-F238E27FC236}">
              <a16:creationId xmlns:a16="http://schemas.microsoft.com/office/drawing/2014/main" id="{E599396C-0E91-4A98-957D-5143E9601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61DFA010-955B-40A1-AA94-581908F9A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D01239C7-84DA-41F5-B183-2BE364592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2B264A3-C3A8-4984-BDBA-E4BFA38EB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E97603B-E282-4012-B0AB-0FA85548BF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>
      <selection activeCell="I8" sqref="I8"/>
    </sheetView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NsfzxzBFqjLsvSVYpPqGffplORyP2dVRjR0OF/sBptBfqw4yDocu6kg9j9xcl62GRrwWYxwC7ajb3ZyRbM+shQ==" saltValue="xgGJVfiAFpEBSLV4L5m+h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5</v>
      </c>
      <c r="D5" s="14">
        <v>1</v>
      </c>
      <c r="E5" s="23">
        <v>2</v>
      </c>
    </row>
    <row r="6" spans="1:5" x14ac:dyDescent="0.25">
      <c r="A6" s="22" t="s">
        <v>1204</v>
      </c>
      <c r="B6" s="17"/>
      <c r="C6" s="14">
        <v>1</v>
      </c>
      <c r="D6" s="14">
        <v>0</v>
      </c>
      <c r="E6" s="23">
        <v>1</v>
      </c>
    </row>
    <row r="7" spans="1:5" x14ac:dyDescent="0.25">
      <c r="A7" s="22" t="s">
        <v>1205</v>
      </c>
      <c r="B7" s="17"/>
      <c r="C7" s="14">
        <v>0</v>
      </c>
      <c r="D7" s="14">
        <v>0</v>
      </c>
      <c r="E7" s="23">
        <v>0</v>
      </c>
    </row>
    <row r="8" spans="1:5" x14ac:dyDescent="0.25">
      <c r="A8" s="22" t="s">
        <v>1206</v>
      </c>
      <c r="B8" s="17"/>
      <c r="C8" s="14">
        <v>5</v>
      </c>
      <c r="D8" s="14">
        <v>0</v>
      </c>
      <c r="E8" s="23">
        <v>6</v>
      </c>
    </row>
    <row r="9" spans="1:5" x14ac:dyDescent="0.25">
      <c r="A9" s="22" t="s">
        <v>635</v>
      </c>
      <c r="B9" s="17"/>
      <c r="C9" s="14">
        <v>1</v>
      </c>
      <c r="D9" s="14">
        <v>0</v>
      </c>
      <c r="E9" s="23">
        <v>1</v>
      </c>
    </row>
    <row r="10" spans="1:5" x14ac:dyDescent="0.25">
      <c r="A10" s="22" t="s">
        <v>1207</v>
      </c>
      <c r="B10" s="17"/>
      <c r="C10" s="14">
        <v>0</v>
      </c>
      <c r="D10" s="14">
        <v>0</v>
      </c>
      <c r="E10" s="23">
        <v>0</v>
      </c>
    </row>
    <row r="11" spans="1:5" x14ac:dyDescent="0.25">
      <c r="A11" s="195" t="s">
        <v>976</v>
      </c>
      <c r="B11" s="196"/>
      <c r="C11" s="31">
        <v>12</v>
      </c>
      <c r="D11" s="31">
        <v>1</v>
      </c>
      <c r="E11" s="31">
        <v>10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0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0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3</v>
      </c>
    </row>
    <row r="22" spans="1:3" x14ac:dyDescent="0.25">
      <c r="A22" s="22" t="s">
        <v>1204</v>
      </c>
      <c r="B22" s="17"/>
      <c r="C22" s="23">
        <v>3</v>
      </c>
    </row>
    <row r="23" spans="1:3" x14ac:dyDescent="0.25">
      <c r="A23" s="22" t="s">
        <v>1205</v>
      </c>
      <c r="B23" s="17"/>
      <c r="C23" s="23">
        <v>0</v>
      </c>
    </row>
    <row r="24" spans="1:3" x14ac:dyDescent="0.25">
      <c r="A24" s="22" t="s">
        <v>1206</v>
      </c>
      <c r="B24" s="17"/>
      <c r="C24" s="23">
        <v>20</v>
      </c>
    </row>
    <row r="25" spans="1:3" x14ac:dyDescent="0.25">
      <c r="A25" s="22" t="s">
        <v>635</v>
      </c>
      <c r="B25" s="17"/>
      <c r="C25" s="23">
        <v>5</v>
      </c>
    </row>
    <row r="26" spans="1:3" x14ac:dyDescent="0.25">
      <c r="A26" s="22" t="s">
        <v>1207</v>
      </c>
      <c r="B26" s="17"/>
      <c r="C26" s="23">
        <v>34</v>
      </c>
    </row>
    <row r="27" spans="1:3" x14ac:dyDescent="0.25">
      <c r="A27" s="195" t="s">
        <v>976</v>
      </c>
      <c r="B27" s="196"/>
      <c r="C27" s="31">
        <v>65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1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75</v>
      </c>
    </row>
    <row r="34" spans="1:3" x14ac:dyDescent="0.25">
      <c r="A34" s="22" t="s">
        <v>1146</v>
      </c>
      <c r="B34" s="17"/>
      <c r="C34" s="23">
        <v>3</v>
      </c>
    </row>
    <row r="35" spans="1:3" x14ac:dyDescent="0.25">
      <c r="A35" s="22" t="s">
        <v>1214</v>
      </c>
      <c r="B35" s="17"/>
      <c r="C35" s="23">
        <v>10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89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1</v>
      </c>
    </row>
    <row r="45" spans="1:3" x14ac:dyDescent="0.25">
      <c r="A45" s="22" t="s">
        <v>1204</v>
      </c>
      <c r="B45" s="17"/>
      <c r="C45" s="23">
        <v>0</v>
      </c>
    </row>
    <row r="46" spans="1:3" x14ac:dyDescent="0.25">
      <c r="A46" s="22" t="s">
        <v>1205</v>
      </c>
      <c r="B46" s="17"/>
      <c r="C46" s="23">
        <v>0</v>
      </c>
    </row>
    <row r="47" spans="1:3" x14ac:dyDescent="0.25">
      <c r="A47" s="22" t="s">
        <v>1206</v>
      </c>
      <c r="B47" s="17"/>
      <c r="C47" s="23">
        <v>3</v>
      </c>
    </row>
    <row r="48" spans="1:3" x14ac:dyDescent="0.25">
      <c r="A48" s="22" t="s">
        <v>635</v>
      </c>
      <c r="B48" s="17"/>
      <c r="C48" s="23">
        <v>1</v>
      </c>
    </row>
    <row r="49" spans="1:3" x14ac:dyDescent="0.25">
      <c r="A49" s="22" t="s">
        <v>1207</v>
      </c>
      <c r="B49" s="17"/>
      <c r="C49" s="23">
        <v>6</v>
      </c>
    </row>
    <row r="50" spans="1:3" x14ac:dyDescent="0.25">
      <c r="A50" s="195" t="s">
        <v>976</v>
      </c>
      <c r="B50" s="196"/>
      <c r="C50" s="31">
        <v>11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0</v>
      </c>
    </row>
    <row r="54" spans="1:3" x14ac:dyDescent="0.25">
      <c r="A54" s="174"/>
      <c r="B54" s="13" t="s">
        <v>81</v>
      </c>
      <c r="C54" s="23">
        <v>0</v>
      </c>
    </row>
    <row r="55" spans="1:3" x14ac:dyDescent="0.25">
      <c r="A55" s="172" t="s">
        <v>1204</v>
      </c>
      <c r="B55" s="13" t="s">
        <v>80</v>
      </c>
      <c r="C55" s="23">
        <v>0</v>
      </c>
    </row>
    <row r="56" spans="1:3" x14ac:dyDescent="0.25">
      <c r="A56" s="174"/>
      <c r="B56" s="13" t="s">
        <v>81</v>
      </c>
      <c r="C56" s="23">
        <v>0</v>
      </c>
    </row>
    <row r="57" spans="1:3" x14ac:dyDescent="0.25">
      <c r="A57" s="172" t="s">
        <v>1205</v>
      </c>
      <c r="B57" s="13" t="s">
        <v>80</v>
      </c>
      <c r="C57" s="23">
        <v>0</v>
      </c>
    </row>
    <row r="58" spans="1:3" x14ac:dyDescent="0.25">
      <c r="A58" s="174"/>
      <c r="B58" s="13" t="s">
        <v>81</v>
      </c>
      <c r="C58" s="23">
        <v>0</v>
      </c>
    </row>
    <row r="59" spans="1:3" x14ac:dyDescent="0.25">
      <c r="A59" s="172" t="s">
        <v>1206</v>
      </c>
      <c r="B59" s="13" t="s">
        <v>80</v>
      </c>
      <c r="C59" s="23">
        <v>2</v>
      </c>
    </row>
    <row r="60" spans="1:3" x14ac:dyDescent="0.25">
      <c r="A60" s="174"/>
      <c r="B60" s="13" t="s">
        <v>81</v>
      </c>
      <c r="C60" s="23">
        <v>0</v>
      </c>
    </row>
    <row r="61" spans="1:3" x14ac:dyDescent="0.25">
      <c r="A61" s="172" t="s">
        <v>635</v>
      </c>
      <c r="B61" s="13" t="s">
        <v>80</v>
      </c>
      <c r="C61" s="23">
        <v>1</v>
      </c>
    </row>
    <row r="62" spans="1:3" x14ac:dyDescent="0.25">
      <c r="A62" s="174"/>
      <c r="B62" s="13" t="s">
        <v>81</v>
      </c>
      <c r="C62" s="23">
        <v>0</v>
      </c>
    </row>
    <row r="63" spans="1:3" x14ac:dyDescent="0.25">
      <c r="A63" s="172" t="s">
        <v>1207</v>
      </c>
      <c r="B63" s="13" t="s">
        <v>80</v>
      </c>
      <c r="C63" s="23">
        <v>3</v>
      </c>
    </row>
    <row r="64" spans="1:3" x14ac:dyDescent="0.25">
      <c r="A64" s="174"/>
      <c r="B64" s="13" t="s">
        <v>81</v>
      </c>
      <c r="C64" s="23">
        <v>0</v>
      </c>
    </row>
    <row r="65" spans="1:3" x14ac:dyDescent="0.25">
      <c r="A65" s="195" t="s">
        <v>976</v>
      </c>
      <c r="B65" s="196"/>
      <c r="C65" s="31">
        <v>6</v>
      </c>
    </row>
  </sheetData>
  <sheetProtection algorithmName="SHA-512" hashValue="03YSzqHPdKmnF0Lb0tETd5v+ow05HIECMUClXVJnb8puEfRz9jCWf/093tmlKVJ/COjDXDVsyo1kfITmyRTjUQ==" saltValue="Aib3XzTBCDOVqbHUyC91O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7</v>
      </c>
      <c r="D5" s="14">
        <v>0</v>
      </c>
      <c r="E5" s="14">
        <v>0</v>
      </c>
      <c r="F5" s="23">
        <v>0</v>
      </c>
    </row>
    <row r="6" spans="1:6" x14ac:dyDescent="0.25">
      <c r="A6" s="177"/>
      <c r="B6" s="47" t="s">
        <v>1223</v>
      </c>
      <c r="C6" s="14">
        <v>3</v>
      </c>
      <c r="D6" s="14">
        <v>0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1</v>
      </c>
      <c r="D7" s="14">
        <v>0</v>
      </c>
      <c r="E7" s="14">
        <v>0</v>
      </c>
      <c r="F7" s="23">
        <v>0</v>
      </c>
    </row>
    <row r="8" spans="1:6" ht="22.5" x14ac:dyDescent="0.25">
      <c r="A8" s="175" t="s">
        <v>1226</v>
      </c>
      <c r="B8" s="47" t="s">
        <v>1227</v>
      </c>
      <c r="C8" s="14">
        <v>14</v>
      </c>
      <c r="D8" s="14">
        <v>9</v>
      </c>
      <c r="E8" s="14">
        <v>5</v>
      </c>
      <c r="F8" s="23">
        <v>0</v>
      </c>
    </row>
    <row r="9" spans="1:6" x14ac:dyDescent="0.25">
      <c r="A9" s="176"/>
      <c r="B9" s="47" t="s">
        <v>1228</v>
      </c>
      <c r="C9" s="14">
        <v>1</v>
      </c>
      <c r="D9" s="14">
        <v>1</v>
      </c>
      <c r="E9" s="14">
        <v>0</v>
      </c>
      <c r="F9" s="23">
        <v>1</v>
      </c>
    </row>
    <row r="10" spans="1:6" ht="22.5" x14ac:dyDescent="0.25">
      <c r="A10" s="177"/>
      <c r="B10" s="47" t="s">
        <v>1229</v>
      </c>
      <c r="C10" s="14">
        <v>11</v>
      </c>
      <c r="D10" s="14">
        <v>1</v>
      </c>
      <c r="E10" s="14">
        <v>0</v>
      </c>
      <c r="F10" s="23">
        <v>0</v>
      </c>
    </row>
    <row r="11" spans="1:6" ht="22.5" x14ac:dyDescent="0.25">
      <c r="A11" s="175" t="s">
        <v>1230</v>
      </c>
      <c r="B11" s="47" t="s">
        <v>1231</v>
      </c>
      <c r="C11" s="14">
        <v>0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1</v>
      </c>
      <c r="E12" s="14">
        <v>0</v>
      </c>
      <c r="F12" s="23">
        <v>0</v>
      </c>
    </row>
    <row r="13" spans="1:6" ht="22.5" x14ac:dyDescent="0.25">
      <c r="A13" s="177"/>
      <c r="B13" s="47" t="s">
        <v>1233</v>
      </c>
      <c r="C13" s="14">
        <v>0</v>
      </c>
      <c r="D13" s="14">
        <v>3</v>
      </c>
      <c r="E13" s="14">
        <v>2</v>
      </c>
      <c r="F13" s="23">
        <v>1</v>
      </c>
    </row>
    <row r="14" spans="1:6" ht="22.5" x14ac:dyDescent="0.25">
      <c r="A14" s="12" t="s">
        <v>1234</v>
      </c>
      <c r="B14" s="47" t="s">
        <v>1235</v>
      </c>
      <c r="C14" s="14">
        <v>1</v>
      </c>
      <c r="D14" s="14">
        <v>0</v>
      </c>
      <c r="E14" s="14">
        <v>1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175</v>
      </c>
      <c r="D15" s="14">
        <v>4</v>
      </c>
      <c r="E15" s="14">
        <v>7</v>
      </c>
      <c r="F15" s="23">
        <v>0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0</v>
      </c>
      <c r="D18" s="14">
        <v>0</v>
      </c>
      <c r="E18" s="14">
        <v>0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0</v>
      </c>
      <c r="E19" s="14">
        <v>0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1</v>
      </c>
      <c r="D21" s="14">
        <v>0</v>
      </c>
      <c r="E21" s="14">
        <v>0</v>
      </c>
      <c r="F21" s="23">
        <v>0</v>
      </c>
    </row>
    <row r="22" spans="1:6" x14ac:dyDescent="0.25">
      <c r="A22" s="195" t="s">
        <v>976</v>
      </c>
      <c r="B22" s="196"/>
      <c r="C22" s="31">
        <v>214</v>
      </c>
      <c r="D22" s="31">
        <v>19</v>
      </c>
      <c r="E22" s="31">
        <v>15</v>
      </c>
      <c r="F22" s="31">
        <v>2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1</v>
      </c>
    </row>
    <row r="26" spans="1:6" x14ac:dyDescent="0.25">
      <c r="A26" s="22" t="s">
        <v>113</v>
      </c>
      <c r="B26" s="17"/>
      <c r="C26" s="23">
        <v>1</v>
      </c>
    </row>
    <row r="27" spans="1:6" x14ac:dyDescent="0.25">
      <c r="A27" s="22" t="s">
        <v>1079</v>
      </c>
      <c r="B27" s="17"/>
      <c r="C27" s="23">
        <v>0</v>
      </c>
    </row>
    <row r="28" spans="1:6" x14ac:dyDescent="0.25">
      <c r="A28" s="195" t="s">
        <v>976</v>
      </c>
      <c r="B28" s="196"/>
      <c r="C28" s="31">
        <v>2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10</v>
      </c>
    </row>
    <row r="33" spans="1:3" x14ac:dyDescent="0.25">
      <c r="A33" s="22" t="s">
        <v>1248</v>
      </c>
      <c r="B33" s="17"/>
      <c r="C33" s="23">
        <v>2</v>
      </c>
    </row>
    <row r="34" spans="1:3" x14ac:dyDescent="0.25">
      <c r="A34" s="22" t="s">
        <v>81</v>
      </c>
      <c r="B34" s="17"/>
      <c r="C34" s="23">
        <v>0</v>
      </c>
    </row>
    <row r="35" spans="1:3" x14ac:dyDescent="0.25">
      <c r="A35" s="195" t="s">
        <v>976</v>
      </c>
      <c r="B35" s="196"/>
      <c r="C35" s="31">
        <v>12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4</v>
      </c>
    </row>
    <row r="40" spans="1:3" x14ac:dyDescent="0.25">
      <c r="A40" s="22" t="s">
        <v>1251</v>
      </c>
      <c r="B40" s="17"/>
      <c r="C40" s="23">
        <v>1</v>
      </c>
    </row>
    <row r="41" spans="1:3" x14ac:dyDescent="0.25">
      <c r="A41" s="195" t="s">
        <v>976</v>
      </c>
      <c r="B41" s="196"/>
      <c r="C41" s="31">
        <v>5</v>
      </c>
    </row>
    <row r="42" spans="1:3" ht="15.95" customHeight="1" x14ac:dyDescent="0.25"/>
  </sheetData>
  <sheetProtection algorithmName="SHA-512" hashValue="J52fo2tf57LfoOODzlLgefkvATzH1XZKp98k/iFZYNGBjy6VArc0wcYewsKWPtKmuBI30deDqHwfHdWOjSn/Og==" saltValue="XfNyftafSGN3kVbe9oHykA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478</v>
      </c>
      <c r="D5" s="19"/>
      <c r="E5" s="15">
        <v>0</v>
      </c>
    </row>
    <row r="6" spans="1:5" x14ac:dyDescent="0.25">
      <c r="A6" s="176"/>
      <c r="B6" s="13" t="s">
        <v>1256</v>
      </c>
      <c r="C6" s="14">
        <v>490</v>
      </c>
      <c r="D6" s="19"/>
      <c r="E6" s="15">
        <v>0</v>
      </c>
    </row>
    <row r="7" spans="1:5" x14ac:dyDescent="0.25">
      <c r="A7" s="177"/>
      <c r="B7" s="13" t="s">
        <v>1257</v>
      </c>
      <c r="C7" s="14">
        <v>165</v>
      </c>
      <c r="D7" s="19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14</v>
      </c>
      <c r="D11" s="19"/>
      <c r="E11" s="15">
        <v>0</v>
      </c>
    </row>
    <row r="12" spans="1:5" x14ac:dyDescent="0.25">
      <c r="A12" s="176"/>
      <c r="B12" s="13" t="s">
        <v>1261</v>
      </c>
      <c r="C12" s="14">
        <v>17</v>
      </c>
      <c r="D12" s="19"/>
      <c r="E12" s="15">
        <v>0</v>
      </c>
    </row>
    <row r="13" spans="1:5" x14ac:dyDescent="0.25">
      <c r="A13" s="176"/>
      <c r="B13" s="13" t="s">
        <v>1262</v>
      </c>
      <c r="C13" s="14">
        <v>288</v>
      </c>
      <c r="D13" s="19"/>
      <c r="E13" s="15">
        <v>0</v>
      </c>
    </row>
    <row r="14" spans="1:5" x14ac:dyDescent="0.25">
      <c r="A14" s="176"/>
      <c r="B14" s="13" t="s">
        <v>1263</v>
      </c>
      <c r="C14" s="14">
        <v>159</v>
      </c>
      <c r="D14" s="19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19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19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9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19"/>
      <c r="E18" s="15">
        <v>0</v>
      </c>
    </row>
    <row r="19" spans="1:5" x14ac:dyDescent="0.25">
      <c r="A19" s="177"/>
      <c r="B19" s="13" t="s">
        <v>1268</v>
      </c>
      <c r="C19" s="14">
        <v>19</v>
      </c>
      <c r="D19" s="19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9"/>
      <c r="E23" s="15">
        <v>0</v>
      </c>
    </row>
    <row r="24" spans="1:5" x14ac:dyDescent="0.25">
      <c r="A24" s="176"/>
      <c r="B24" s="13" t="s">
        <v>1272</v>
      </c>
      <c r="C24" s="14">
        <v>25</v>
      </c>
      <c r="D24" s="19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9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9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8</v>
      </c>
      <c r="D30" s="19"/>
      <c r="E30" s="15">
        <v>0</v>
      </c>
    </row>
    <row r="31" spans="1:5" x14ac:dyDescent="0.25">
      <c r="A31" s="176"/>
      <c r="B31" s="13" t="s">
        <v>1277</v>
      </c>
      <c r="C31" s="14">
        <v>6</v>
      </c>
      <c r="D31" s="19"/>
      <c r="E31" s="15">
        <v>0</v>
      </c>
    </row>
    <row r="32" spans="1:5" x14ac:dyDescent="0.25">
      <c r="A32" s="177"/>
      <c r="B32" s="13" t="s">
        <v>1278</v>
      </c>
      <c r="C32" s="14">
        <v>5</v>
      </c>
      <c r="D32" s="19"/>
      <c r="E32" s="15">
        <v>0</v>
      </c>
    </row>
  </sheetData>
  <sheetProtection algorithmName="SHA-512" hashValue="nU7azq4h5eEU1zYX0nZHwU0/q4f/MhkOsc6rGGXZoG6il+gXWn9Ee2fUgQxPmJ2V/dcyx4m7JmD91KmB6z4Ztg==" saltValue="2K4proWLw3VIeh57Bj15iQ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19"/>
      <c r="E5" s="15">
        <v>0</v>
      </c>
    </row>
    <row r="6" spans="1:5" x14ac:dyDescent="0.25">
      <c r="A6" s="176"/>
      <c r="B6" s="13" t="s">
        <v>1283</v>
      </c>
      <c r="C6" s="14">
        <v>0</v>
      </c>
      <c r="D6" s="19"/>
      <c r="E6" s="15">
        <v>0</v>
      </c>
    </row>
    <row r="7" spans="1:5" x14ac:dyDescent="0.25">
      <c r="A7" s="176"/>
      <c r="B7" s="13" t="s">
        <v>1284</v>
      </c>
      <c r="C7" s="14">
        <v>2</v>
      </c>
      <c r="D7" s="19"/>
      <c r="E7" s="15">
        <v>0</v>
      </c>
    </row>
    <row r="8" spans="1:5" x14ac:dyDescent="0.25">
      <c r="A8" s="176"/>
      <c r="B8" s="13" t="s">
        <v>1285</v>
      </c>
      <c r="C8" s="14">
        <v>44</v>
      </c>
      <c r="D8" s="19"/>
      <c r="E8" s="15">
        <v>0</v>
      </c>
    </row>
    <row r="9" spans="1:5" x14ac:dyDescent="0.25">
      <c r="A9" s="176"/>
      <c r="B9" s="13" t="s">
        <v>1286</v>
      </c>
      <c r="C9" s="14">
        <v>21</v>
      </c>
      <c r="D9" s="19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9"/>
      <c r="E10" s="15">
        <v>0</v>
      </c>
    </row>
    <row r="11" spans="1:5" x14ac:dyDescent="0.25">
      <c r="A11" s="176"/>
      <c r="B11" s="13" t="s">
        <v>1288</v>
      </c>
      <c r="C11" s="14">
        <v>3</v>
      </c>
      <c r="D11" s="19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19"/>
      <c r="E12" s="15">
        <v>0</v>
      </c>
    </row>
    <row r="13" spans="1:5" x14ac:dyDescent="0.25">
      <c r="A13" s="176"/>
      <c r="B13" s="13" t="s">
        <v>1290</v>
      </c>
      <c r="C13" s="14">
        <v>9</v>
      </c>
      <c r="D13" s="19"/>
      <c r="E13" s="15">
        <v>0</v>
      </c>
    </row>
    <row r="14" spans="1:5" x14ac:dyDescent="0.25">
      <c r="A14" s="176"/>
      <c r="B14" s="13" t="s">
        <v>1291</v>
      </c>
      <c r="C14" s="14">
        <v>2</v>
      </c>
      <c r="D14" s="19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19"/>
      <c r="E15" s="15">
        <v>0</v>
      </c>
    </row>
    <row r="16" spans="1:5" x14ac:dyDescent="0.25">
      <c r="A16" s="177"/>
      <c r="B16" s="13" t="s">
        <v>110</v>
      </c>
      <c r="C16" s="14">
        <v>29</v>
      </c>
      <c r="D16" s="19"/>
      <c r="E16" s="15">
        <v>0</v>
      </c>
    </row>
  </sheetData>
  <sheetProtection algorithmName="SHA-512" hashValue="pt2cREPSzMWPev1FlslfHfRWgurK37hCRRsvPYHgQk0GhJ5jFn6cMwTj2lx6kCRWrOG9qR7aWdr83vg3DRj5Vw==" saltValue="Bcs7HafRmwnorivby0Cm7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3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11</v>
      </c>
      <c r="D5" s="51">
        <v>0</v>
      </c>
      <c r="E5" s="51">
        <v>8</v>
      </c>
      <c r="F5" s="51">
        <v>4</v>
      </c>
      <c r="G5" s="51">
        <v>0</v>
      </c>
      <c r="H5" s="51">
        <v>19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1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1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5</v>
      </c>
      <c r="D10" s="51">
        <v>0</v>
      </c>
      <c r="E10" s="51">
        <v>4</v>
      </c>
      <c r="F10" s="51">
        <v>0</v>
      </c>
      <c r="G10" s="51">
        <v>0</v>
      </c>
      <c r="H10" s="51">
        <v>3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0</v>
      </c>
      <c r="D24" s="51">
        <v>0</v>
      </c>
      <c r="E24" s="51">
        <v>2</v>
      </c>
      <c r="F24" s="51">
        <v>0</v>
      </c>
      <c r="G24" s="51">
        <v>0</v>
      </c>
      <c r="H24" s="51">
        <v>3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1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1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1</v>
      </c>
      <c r="D70" s="51">
        <v>0</v>
      </c>
      <c r="E70" s="51">
        <v>0</v>
      </c>
      <c r="F70" s="51">
        <v>0</v>
      </c>
      <c r="G70" s="51">
        <v>0</v>
      </c>
      <c r="H70" s="51">
        <v>1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1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2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1389</v>
      </c>
      <c r="C88" s="51">
        <v>0</v>
      </c>
      <c r="D88" s="51">
        <v>0</v>
      </c>
      <c r="E88" s="51">
        <v>1</v>
      </c>
      <c r="F88" s="51">
        <v>0</v>
      </c>
      <c r="G88" s="51">
        <v>0</v>
      </c>
      <c r="H88" s="51">
        <v>1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1403</v>
      </c>
      <c r="C102" s="51">
        <v>1</v>
      </c>
      <c r="D102" s="51">
        <v>0</v>
      </c>
      <c r="E102" s="51">
        <v>0</v>
      </c>
      <c r="F102" s="51">
        <v>0</v>
      </c>
      <c r="G102" s="51">
        <v>0</v>
      </c>
      <c r="H102" s="51">
        <v>1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1408</v>
      </c>
      <c r="C107" s="51">
        <v>0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1430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1441</v>
      </c>
      <c r="C140" s="51">
        <v>0</v>
      </c>
      <c r="D140" s="51">
        <v>0</v>
      </c>
      <c r="E140" s="51">
        <v>0</v>
      </c>
      <c r="F140" s="51">
        <v>1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1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7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1487</v>
      </c>
      <c r="C186" s="51">
        <v>1</v>
      </c>
      <c r="D186" s="51">
        <v>0</v>
      </c>
      <c r="E186" s="51">
        <v>0</v>
      </c>
      <c r="F186" s="51">
        <v>1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7" t="s">
        <v>1488</v>
      </c>
      <c r="C187" s="51">
        <v>2</v>
      </c>
      <c r="D187" s="51">
        <v>0</v>
      </c>
      <c r="E187" s="51">
        <v>1</v>
      </c>
      <c r="F187" s="51">
        <v>1</v>
      </c>
      <c r="G187" s="51">
        <v>0</v>
      </c>
      <c r="H187" s="51">
        <v>4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7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1493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1503</v>
      </c>
      <c r="C202" s="51">
        <v>0</v>
      </c>
      <c r="D202" s="51">
        <v>0</v>
      </c>
      <c r="E202" s="51">
        <v>0</v>
      </c>
      <c r="F202" s="51">
        <v>1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7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1529</v>
      </c>
      <c r="C228" s="51">
        <v>0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7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1563</v>
      </c>
      <c r="C261" s="51">
        <v>0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1564</v>
      </c>
      <c r="C262" s="51">
        <v>9</v>
      </c>
      <c r="D262" s="51">
        <v>0</v>
      </c>
      <c r="E262" s="51">
        <v>3</v>
      </c>
      <c r="F262" s="51">
        <v>1</v>
      </c>
      <c r="G262" s="51">
        <v>0</v>
      </c>
      <c r="H262" s="51">
        <v>13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7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1566</v>
      </c>
      <c r="C264" s="51">
        <v>0</v>
      </c>
      <c r="D264" s="51">
        <v>0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1569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2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1571</v>
      </c>
      <c r="C269" s="51">
        <v>1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0</v>
      </c>
      <c r="F271" s="51">
        <v>0</v>
      </c>
      <c r="G271" s="51">
        <v>0</v>
      </c>
      <c r="H271" s="51">
        <v>3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7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1574</v>
      </c>
      <c r="C273" s="51">
        <v>0</v>
      </c>
      <c r="D273" s="51">
        <v>0</v>
      </c>
      <c r="E273" s="51">
        <v>1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7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1579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4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1580</v>
      </c>
      <c r="C279" s="51">
        <v>0</v>
      </c>
      <c r="D279" s="51">
        <v>0</v>
      </c>
      <c r="E279" s="51">
        <v>0</v>
      </c>
      <c r="F279" s="51">
        <v>1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7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1585</v>
      </c>
      <c r="C284" s="51">
        <v>0</v>
      </c>
      <c r="D284" s="51">
        <v>0</v>
      </c>
      <c r="E284" s="51">
        <v>0</v>
      </c>
      <c r="F284" s="51">
        <v>1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1</v>
      </c>
      <c r="D285" s="51">
        <v>0</v>
      </c>
      <c r="E285" s="51">
        <v>2</v>
      </c>
      <c r="F285" s="51">
        <v>1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1586</v>
      </c>
      <c r="C287" s="51">
        <v>0</v>
      </c>
      <c r="D287" s="51">
        <v>0</v>
      </c>
      <c r="E287" s="51">
        <v>2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7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7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7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12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1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8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3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1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1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1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2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2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ZSgcWSjlN+2wHlWf2pDwD3d1x/cDOjmyuW/G5VUaFg1tdxFFrqqQ/xLr7ZLH65tOcDtotFxFC0TPazp3TevtYw==" saltValue="amT5H8AKbO7eMkrK70DzJ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01A0B-3FF2-484D-81CC-464945556F67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18256</v>
      </c>
      <c r="D7" s="119">
        <f>SUM(DatosGenerales!C15:C19)</f>
        <v>3003</v>
      </c>
      <c r="E7" s="118">
        <f>SUM(DatosGenerales!C12:C14)</f>
        <v>14202</v>
      </c>
      <c r="I7" s="120">
        <f>DatosGenerales!C31</f>
        <v>1721</v>
      </c>
      <c r="J7" s="119">
        <f>DatosGenerales!C32</f>
        <v>287</v>
      </c>
      <c r="K7" s="118">
        <f>SUM(DatosGenerales!C33:C34)</f>
        <v>108</v>
      </c>
      <c r="L7" s="119">
        <f>DatosGenerales!C36</f>
        <v>1784</v>
      </c>
      <c r="M7" s="118">
        <f>DatosGenerales!C95</f>
        <v>1494</v>
      </c>
      <c r="N7" s="121">
        <f>L7-M7</f>
        <v>290</v>
      </c>
      <c r="O7" s="121"/>
      <c r="Q7" s="120">
        <f>DatosGenerales!C36</f>
        <v>1784</v>
      </c>
      <c r="R7" s="119">
        <f>DatosGenerales!C49</f>
        <v>1631</v>
      </c>
      <c r="S7" s="119">
        <f>DatosGenerales!C50</f>
        <v>65</v>
      </c>
      <c r="T7" s="119">
        <f>DatosGenerales!C62</f>
        <v>20</v>
      </c>
      <c r="U7" s="119">
        <f>DatosGenerales!C78</f>
        <v>4</v>
      </c>
      <c r="V7" s="122">
        <f>SUM(Q7:U7)</f>
        <v>3504</v>
      </c>
      <c r="Z7" s="120">
        <f>SUM(DatosGenerales!C106,DatosGenerales!C107,DatosGenerales!C109)</f>
        <v>1128</v>
      </c>
      <c r="AA7" s="119">
        <f>SUM(DatosGenerales!C108,DatosGenerales!C110)</f>
        <v>370</v>
      </c>
      <c r="AB7" s="119">
        <f>DatosGenerales!C106</f>
        <v>764</v>
      </c>
      <c r="AC7" s="122">
        <f>DatosGenerales!C107</f>
        <v>147</v>
      </c>
      <c r="AH7" s="120">
        <f>SUM(DatosGenerales!C115,DatosGenerales!C116,DatosGenerales!C118)</f>
        <v>60</v>
      </c>
      <c r="AI7" s="119">
        <f>SUM(DatosGenerales!C117,DatosGenerales!C119)</f>
        <v>19</v>
      </c>
      <c r="AJ7" s="119">
        <f>DatosGenerales!C115</f>
        <v>32</v>
      </c>
      <c r="AK7" s="122">
        <f>DatosGenerales!C116</f>
        <v>21</v>
      </c>
      <c r="AP7" s="120">
        <f>SUM(DatosGenerales!C135:C136)</f>
        <v>155</v>
      </c>
      <c r="AQ7" s="119">
        <f>SUM(DatosGenerales!C137:C138)</f>
        <v>0</v>
      </c>
      <c r="AR7" s="122">
        <f>SUM(DatosGenerales!C139:C140)</f>
        <v>5</v>
      </c>
      <c r="AV7" s="120">
        <f>DatosGenerales!C145</f>
        <v>6</v>
      </c>
      <c r="AW7" s="119">
        <f>DatosGenerales!C146</f>
        <v>90</v>
      </c>
      <c r="AX7" s="119">
        <f>DatosGenerales!C147</f>
        <v>3</v>
      </c>
      <c r="AY7" s="119">
        <f>DatosGenerales!C148</f>
        <v>0</v>
      </c>
      <c r="AZ7" s="119">
        <f>DatosGenerales!C149</f>
        <v>40</v>
      </c>
      <c r="BA7" s="122">
        <f>DatosGenerales!C150</f>
        <v>0</v>
      </c>
      <c r="BE7" s="120">
        <f>DatosGenerales!C151</f>
        <v>49</v>
      </c>
      <c r="BF7" s="119">
        <f>DatosGenerales!C152</f>
        <v>91</v>
      </c>
      <c r="BG7" s="122">
        <f>DatosGenerales!C154</f>
        <v>12</v>
      </c>
      <c r="BK7" s="120">
        <f>SUM(DatosGenerales!C307:C321)</f>
        <v>2165</v>
      </c>
      <c r="BL7" s="119">
        <f>SUM(DatosGenerales!C304:C306)</f>
        <v>30</v>
      </c>
      <c r="BM7" s="119">
        <f>SUM(DatosGenerales!C322:C354)</f>
        <v>305</v>
      </c>
      <c r="BN7" s="119">
        <f>SUM(DatosGenerales!C299)</f>
        <v>11</v>
      </c>
      <c r="BO7" s="119">
        <f>SUM(DatosGenerales!C366:C374)</f>
        <v>47</v>
      </c>
      <c r="BP7" s="119">
        <f>SUM(DatosGenerales!C296:C298)</f>
        <v>0</v>
      </c>
      <c r="BQ7" s="119">
        <f>SUM(DatosGenerales!C355:C365)</f>
        <v>6</v>
      </c>
      <c r="BR7" s="119">
        <f>SUM(DatosGenerales!C300:C302)</f>
        <v>83</v>
      </c>
      <c r="BS7" s="122">
        <f>SUM(DatosGenerales!C293:C295)</f>
        <v>922</v>
      </c>
      <c r="BT7" s="122">
        <f>SUM(DatosGenerales!C303)</f>
        <v>2</v>
      </c>
      <c r="BU7" s="122">
        <f>SUM(DatosGenerales!C375:C387)</f>
        <v>143</v>
      </c>
      <c r="BV7" s="122">
        <f>SUM(DatosGenerales!C388:C409)</f>
        <v>1099</v>
      </c>
      <c r="BY7" s="120">
        <f>DatosGenerales!C246</f>
        <v>1922</v>
      </c>
      <c r="BZ7" s="119">
        <f>DatosGenerales!C247</f>
        <v>706</v>
      </c>
      <c r="CA7" s="122">
        <f>DatosGenerales!C248</f>
        <v>733</v>
      </c>
      <c r="CF7" s="120">
        <f>DatosGenerales!C255</f>
        <v>64</v>
      </c>
      <c r="CG7" s="122">
        <f>DatosGenerales!C258</f>
        <v>136</v>
      </c>
      <c r="CM7" s="120">
        <f>DatosGenerales!C40</f>
        <v>4902</v>
      </c>
      <c r="CN7" s="122">
        <f>DatosGenerales!C41</f>
        <v>1799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765</v>
      </c>
      <c r="BL53" s="130">
        <f>SUM(DatosGenerales!C321,DatosGenerales!C310,DatosGenerales!C319)</f>
        <v>762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16</v>
      </c>
      <c r="BL66" s="130">
        <f>SUM(DatosGenerales!C309:C310)</f>
        <v>821</v>
      </c>
      <c r="BM66" s="130">
        <f>SUM(DatosGenerales!C318:C319)</f>
        <v>690</v>
      </c>
      <c r="BN66" s="130"/>
      <c r="BO66" s="117"/>
      <c r="BP66" s="117"/>
      <c r="BQ66" s="117"/>
      <c r="BR66" s="117"/>
      <c r="BS66" s="117"/>
    </row>
  </sheetData>
  <sheetProtection algorithmName="SHA-512" hashValue="QltlWm2tBTvl5A2ZL6sHez+RSnqC+AYYzu76cw2AgAXa5zQwNBwopCti2XyrDWrbm68fbWF/w/z2tvjXtrJJoQ==" saltValue="QFio73KIbPseeaDxBii7yw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D299-230C-44DC-8AE7-512279825C38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hA6ExMQozG6jh8N3dyMCkWCtBQJkA4lBoa1RZz6EoHlZeadDuXNgtal3J+Lgl1eiejaqhHSWklI4M5miyJtk6A==" saltValue="gPnLb2OnnPUcftc5H781o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AEC5-645D-4DDD-BBFB-611974C5E4F2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159</v>
      </c>
    </row>
    <row r="8" spans="1:50" s="117" customFormat="1" ht="14.85" customHeight="1" x14ac:dyDescent="0.25">
      <c r="C8" s="204"/>
      <c r="D8" s="119">
        <f>DatosMenores!C56</f>
        <v>1017</v>
      </c>
      <c r="E8" s="119">
        <f>DatosMenores!C57</f>
        <v>153</v>
      </c>
      <c r="F8" s="119">
        <f>DatosMenores!C58</f>
        <v>6</v>
      </c>
      <c r="G8" s="119">
        <f>DatosMenores!C59</f>
        <v>377</v>
      </c>
      <c r="H8" s="118">
        <f>DatosMenores!C60</f>
        <v>0</v>
      </c>
      <c r="I8" s="101"/>
      <c r="L8" s="118">
        <f>DatosMenores!C48</f>
        <v>14</v>
      </c>
      <c r="M8" s="119">
        <f>DatosMenores!C49</f>
        <v>20</v>
      </c>
      <c r="N8" s="119">
        <f>DatosMenores!C50</f>
        <v>196</v>
      </c>
      <c r="O8" s="119">
        <f>DatosMenores!C51</f>
        <v>0</v>
      </c>
      <c r="P8" s="118">
        <f>DatosMenores!C52</f>
        <v>0</v>
      </c>
      <c r="S8" s="118">
        <f>DatosMenores!C28</f>
        <v>218</v>
      </c>
      <c r="T8" s="119">
        <f>SUM(DatosMenores!C29:C32)</f>
        <v>36</v>
      </c>
      <c r="U8" s="119">
        <f>DatosMenores!C33</f>
        <v>0</v>
      </c>
      <c r="V8" s="119">
        <f>DatosMenores!C34</f>
        <v>170</v>
      </c>
      <c r="W8" s="119">
        <f>DatosMenores!C35</f>
        <v>37</v>
      </c>
      <c r="X8" s="119">
        <f>DatosMenores!C36</f>
        <v>0</v>
      </c>
      <c r="Y8" s="119">
        <f>DatosMenores!C38</f>
        <v>6</v>
      </c>
      <c r="Z8" s="119">
        <f>DatosMenores!C37</f>
        <v>2</v>
      </c>
      <c r="AA8" s="118">
        <f>DatosMenores!C39</f>
        <v>85</v>
      </c>
      <c r="AC8" s="103"/>
      <c r="AE8" s="120">
        <f>DatosMenores!C5</f>
        <v>4</v>
      </c>
      <c r="AF8" s="119">
        <f>DatosMenores!C6</f>
        <v>22</v>
      </c>
      <c r="AG8" s="119">
        <f>DatosMenores!C7</f>
        <v>5</v>
      </c>
      <c r="AH8" s="119">
        <f>DatosMenores!C8</f>
        <v>7</v>
      </c>
      <c r="AI8" s="119">
        <f>DatosMenores!C9</f>
        <v>25</v>
      </c>
      <c r="AJ8" s="118">
        <f>DatosMenores!C10</f>
        <v>24</v>
      </c>
      <c r="AK8" s="119">
        <f>DatosMenores!C11</f>
        <v>18</v>
      </c>
      <c r="AL8" s="119">
        <f>DatosMenores!C12</f>
        <v>6</v>
      </c>
      <c r="AM8" s="118">
        <f>DatosMenores!C13</f>
        <v>3</v>
      </c>
      <c r="AN8" s="103"/>
      <c r="AP8" s="120">
        <f>DatosMenores!C69</f>
        <v>159</v>
      </c>
      <c r="AQ8" s="120">
        <f>DatosMenores!C70</f>
        <v>17</v>
      </c>
      <c r="AR8" s="119">
        <f>DatosMenores!C71</f>
        <v>288</v>
      </c>
      <c r="AS8" s="119">
        <f>DatosMenores!C74</f>
        <v>0</v>
      </c>
      <c r="AT8" s="119">
        <f>DatosMenores!C75</f>
        <v>14</v>
      </c>
      <c r="AU8" s="118">
        <f>DatosMenores!C76</f>
        <v>0</v>
      </c>
      <c r="AW8" s="141" t="s">
        <v>1657</v>
      </c>
      <c r="AX8" s="142">
        <f>DatosMenores!C70</f>
        <v>17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288</v>
      </c>
    </row>
    <row r="10" spans="1:50" ht="29.85" customHeight="1" x14ac:dyDescent="0.25">
      <c r="C10" s="204"/>
      <c r="D10" s="118">
        <f>DatosMenores!C61</f>
        <v>397</v>
      </c>
      <c r="E10" s="119">
        <f>DatosMenores!C62</f>
        <v>100</v>
      </c>
      <c r="F10" s="122">
        <f>DatosMenores!C63</f>
        <v>4</v>
      </c>
      <c r="G10" s="122">
        <f>DatosMenores!C64</f>
        <v>291</v>
      </c>
      <c r="H10" s="122">
        <f>DatosMenores!C65</f>
        <v>89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1</v>
      </c>
      <c r="AF11" s="119">
        <f>DatosMenores!C15</f>
        <v>1</v>
      </c>
      <c r="AG11" s="119">
        <f>DatosMenores!C16</f>
        <v>29</v>
      </c>
      <c r="AH11" s="119">
        <f>DatosMenores!C17</f>
        <v>34</v>
      </c>
      <c r="AI11" s="119">
        <f>DatosMenores!C18</f>
        <v>2</v>
      </c>
      <c r="AJ11" s="119">
        <f>DatosMenores!C20</f>
        <v>5</v>
      </c>
      <c r="AK11" s="119">
        <f>DatosMenores!C21</f>
        <v>0</v>
      </c>
      <c r="AL11" s="118">
        <f>DatosMenores!C19</f>
        <v>42</v>
      </c>
      <c r="AP11" s="120">
        <f>DatosMenores!C78</f>
        <v>0</v>
      </c>
      <c r="AQ11" s="119">
        <f>DatosMenores!C77</f>
        <v>2</v>
      </c>
      <c r="AR11" s="119">
        <f>DatosMenores!C79</f>
        <v>0</v>
      </c>
      <c r="AS11" s="120">
        <f>DatosMenores!C72</f>
        <v>0</v>
      </c>
      <c r="AT11" s="118">
        <f>DatosMenores!C73</f>
        <v>12</v>
      </c>
      <c r="AW11" s="141" t="s">
        <v>1799</v>
      </c>
      <c r="AX11" s="142">
        <f>DatosMenores!C73</f>
        <v>12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14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2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RL7YQkXteY4ItfJKavIMVw947d0qqj6DBPBvuh6k6c6tJDR3vA7yQx0qiFVDUal7kpm1I5Wg9mFIUuTK14YUOw==" saltValue="wczcppv8j7Qt0F8lr8s/G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A7BB-01B1-4768-AA8A-51A104913C3B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5</v>
      </c>
      <c r="F4" s="155" t="s">
        <v>1807</v>
      </c>
      <c r="G4" s="157">
        <f>DatosViolenciaDoméstica!E67</f>
        <v>4</v>
      </c>
      <c r="H4" s="158"/>
    </row>
    <row r="5" spans="1:30" x14ac:dyDescent="0.2">
      <c r="C5" s="155" t="s">
        <v>12</v>
      </c>
      <c r="D5" s="156">
        <f>DatosViolenciaDoméstica!C6</f>
        <v>7</v>
      </c>
      <c r="F5" s="155" t="s">
        <v>1808</v>
      </c>
      <c r="G5" s="159">
        <f>DatosViolenciaDoméstica!F67</f>
        <v>7</v>
      </c>
      <c r="H5" s="158"/>
    </row>
    <row r="6" spans="1:30" x14ac:dyDescent="0.2">
      <c r="C6" s="155" t="s">
        <v>1809</v>
      </c>
      <c r="D6" s="156">
        <f>DatosViolenciaDoméstica!C7</f>
        <v>2</v>
      </c>
    </row>
    <row r="7" spans="1:30" x14ac:dyDescent="0.2">
      <c r="C7" s="155" t="s">
        <v>59</v>
      </c>
      <c r="D7" s="156">
        <f>DatosViolenciaDoméstica!C8</f>
        <v>0</v>
      </c>
    </row>
    <row r="8" spans="1:30" x14ac:dyDescent="0.2">
      <c r="C8" s="155" t="s">
        <v>1810</v>
      </c>
      <c r="D8" s="156">
        <f>DatosViolenciaDoméstica!C9</f>
        <v>0</v>
      </c>
    </row>
    <row r="9" spans="1:30" x14ac:dyDescent="0.2">
      <c r="C9" s="155" t="s">
        <v>1811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tlTMUPOHqfxgZCEDRTUVxzIsTxielImNxko1eqGnjtRSlySqeuTkwZLWCYQ3n0eHPCUNaezkqHty7ID8Ow0Uog==" saltValue="P3PzD/rDnl3mZMeUX1moG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D957-969E-45D3-AA61-3B252EF4D4E4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99</v>
      </c>
      <c r="F4" s="155" t="s">
        <v>1807</v>
      </c>
      <c r="G4" s="157">
        <f>DatosViolenciaGénero!E82</f>
        <v>33</v>
      </c>
      <c r="H4" s="158"/>
    </row>
    <row r="5" spans="1:30" x14ac:dyDescent="0.2">
      <c r="C5" s="155" t="s">
        <v>39</v>
      </c>
      <c r="D5" s="156">
        <f>DatosViolenciaGénero!C5</f>
        <v>250</v>
      </c>
      <c r="F5" s="155" t="s">
        <v>1808</v>
      </c>
      <c r="G5" s="157">
        <f>DatosViolenciaGénero!F82</f>
        <v>93</v>
      </c>
      <c r="H5" s="158"/>
    </row>
    <row r="6" spans="1:30" x14ac:dyDescent="0.2">
      <c r="C6" s="155" t="s">
        <v>1809</v>
      </c>
      <c r="D6" s="165">
        <f>DatosViolenciaGénero!C8</f>
        <v>26</v>
      </c>
    </row>
    <row r="7" spans="1:30" x14ac:dyDescent="0.2">
      <c r="C7" s="155" t="s">
        <v>59</v>
      </c>
      <c r="D7" s="165">
        <f>DatosViolenciaGénero!C9</f>
        <v>2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1</v>
      </c>
    </row>
    <row r="10" spans="1:30" x14ac:dyDescent="0.2">
      <c r="C10" s="155" t="s">
        <v>1806</v>
      </c>
      <c r="D10" s="165">
        <f>DatosViolenciaGénero!C6</f>
        <v>41</v>
      </c>
    </row>
    <row r="11" spans="1:30" x14ac:dyDescent="0.2">
      <c r="C11" s="155" t="s">
        <v>1810</v>
      </c>
      <c r="D11" s="165">
        <f>DatosViolenciaGénero!C10</f>
        <v>3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gu2bU4PM4AEpAlBOXao+o2shnrIhTaYGWHfgPCbmytetQ7qzv+U8aSgvUhDjPnSveRJKcdsoJGrqIcaWP5w8tQ==" saltValue="mrvSRibDAialIfYd9AcJC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7207</v>
      </c>
      <c r="D7" s="14">
        <v>4824</v>
      </c>
      <c r="E7" s="15">
        <v>0.49398839137645101</v>
      </c>
    </row>
    <row r="8" spans="1:5" x14ac:dyDescent="0.25">
      <c r="A8" s="176"/>
      <c r="B8" s="13" t="s">
        <v>19</v>
      </c>
      <c r="C8" s="14">
        <v>18256</v>
      </c>
      <c r="D8" s="14">
        <v>18197</v>
      </c>
      <c r="E8" s="15">
        <v>3.2422926856075199E-3</v>
      </c>
    </row>
    <row r="9" spans="1:5" x14ac:dyDescent="0.25">
      <c r="A9" s="176"/>
      <c r="B9" s="13" t="s">
        <v>20</v>
      </c>
      <c r="C9" s="14">
        <v>14186</v>
      </c>
      <c r="D9" s="14">
        <v>14161</v>
      </c>
      <c r="E9" s="15">
        <v>1.7654120471718099E-3</v>
      </c>
    </row>
    <row r="10" spans="1:5" x14ac:dyDescent="0.25">
      <c r="A10" s="176"/>
      <c r="B10" s="13" t="s">
        <v>21</v>
      </c>
      <c r="C10" s="14">
        <v>243</v>
      </c>
      <c r="D10" s="14">
        <v>193</v>
      </c>
      <c r="E10" s="15">
        <v>0.25906735751295301</v>
      </c>
    </row>
    <row r="11" spans="1:5" x14ac:dyDescent="0.25">
      <c r="A11" s="177"/>
      <c r="B11" s="13" t="s">
        <v>22</v>
      </c>
      <c r="C11" s="14">
        <v>10456</v>
      </c>
      <c r="D11" s="14">
        <v>7207</v>
      </c>
      <c r="E11" s="15">
        <v>0.45081171083668697</v>
      </c>
    </row>
    <row r="12" spans="1:5" x14ac:dyDescent="0.25">
      <c r="A12" s="175" t="s">
        <v>23</v>
      </c>
      <c r="B12" s="13" t="s">
        <v>24</v>
      </c>
      <c r="C12" s="14">
        <v>3946</v>
      </c>
      <c r="D12" s="14">
        <v>3751</v>
      </c>
      <c r="E12" s="15">
        <v>5.19861370301253E-2</v>
      </c>
    </row>
    <row r="13" spans="1:5" x14ac:dyDescent="0.25">
      <c r="A13" s="176"/>
      <c r="B13" s="13" t="s">
        <v>25</v>
      </c>
      <c r="C13" s="14">
        <v>1392</v>
      </c>
      <c r="D13" s="14">
        <v>1567</v>
      </c>
      <c r="E13" s="15">
        <v>-0.11167836630504099</v>
      </c>
    </row>
    <row r="14" spans="1:5" x14ac:dyDescent="0.25">
      <c r="A14" s="177"/>
      <c r="B14" s="13" t="s">
        <v>26</v>
      </c>
      <c r="C14" s="14">
        <v>8864</v>
      </c>
      <c r="D14" s="14">
        <v>8433</v>
      </c>
      <c r="E14" s="15">
        <v>5.1108739475868602E-2</v>
      </c>
    </row>
    <row r="15" spans="1:5" x14ac:dyDescent="0.25">
      <c r="A15" s="175" t="s">
        <v>27</v>
      </c>
      <c r="B15" s="13" t="s">
        <v>28</v>
      </c>
      <c r="C15" s="14">
        <v>579</v>
      </c>
      <c r="D15" s="14">
        <v>412</v>
      </c>
      <c r="E15" s="15">
        <v>0.40533980582524298</v>
      </c>
    </row>
    <row r="16" spans="1:5" x14ac:dyDescent="0.25">
      <c r="A16" s="176"/>
      <c r="B16" s="13" t="s">
        <v>29</v>
      </c>
      <c r="C16" s="14">
        <v>2045</v>
      </c>
      <c r="D16" s="14">
        <v>1516</v>
      </c>
      <c r="E16" s="15">
        <v>0.34894459102902398</v>
      </c>
    </row>
    <row r="17" spans="1:5" x14ac:dyDescent="0.25">
      <c r="A17" s="176"/>
      <c r="B17" s="13" t="s">
        <v>30</v>
      </c>
      <c r="C17" s="14">
        <v>23</v>
      </c>
      <c r="D17" s="14">
        <v>12</v>
      </c>
      <c r="E17" s="15">
        <v>0.91666666666666696</v>
      </c>
    </row>
    <row r="18" spans="1:5" x14ac:dyDescent="0.25">
      <c r="A18" s="176"/>
      <c r="B18" s="13" t="s">
        <v>31</v>
      </c>
      <c r="C18" s="14">
        <v>8</v>
      </c>
      <c r="D18" s="14">
        <v>3</v>
      </c>
      <c r="E18" s="15">
        <v>1.6666666666666701</v>
      </c>
    </row>
    <row r="19" spans="1:5" x14ac:dyDescent="0.25">
      <c r="A19" s="177"/>
      <c r="B19" s="13" t="s">
        <v>32</v>
      </c>
      <c r="C19" s="14">
        <v>348</v>
      </c>
      <c r="D19" s="14">
        <v>313</v>
      </c>
      <c r="E19" s="15">
        <v>0.11182108626198101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41</v>
      </c>
      <c r="D23" s="14">
        <v>118</v>
      </c>
      <c r="E23" s="15">
        <v>-0.65254237288135597</v>
      </c>
    </row>
    <row r="24" spans="1:5" x14ac:dyDescent="0.25">
      <c r="A24" s="12" t="s">
        <v>35</v>
      </c>
      <c r="B24" s="17"/>
      <c r="C24" s="14">
        <v>35</v>
      </c>
      <c r="D24" s="14">
        <v>114</v>
      </c>
      <c r="E24" s="15">
        <v>-0.69298245614035103</v>
      </c>
    </row>
    <row r="25" spans="1:5" x14ac:dyDescent="0.25">
      <c r="A25" s="12" t="s">
        <v>36</v>
      </c>
      <c r="B25" s="17"/>
      <c r="C25" s="14">
        <v>592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444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178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1721</v>
      </c>
      <c r="D31" s="14">
        <v>1907</v>
      </c>
      <c r="E31" s="15">
        <v>-9.7535395909806005E-2</v>
      </c>
    </row>
    <row r="32" spans="1:5" x14ac:dyDescent="0.25">
      <c r="A32" s="175" t="s">
        <v>41</v>
      </c>
      <c r="B32" s="13" t="s">
        <v>42</v>
      </c>
      <c r="C32" s="14">
        <v>287</v>
      </c>
      <c r="D32" s="14">
        <v>249</v>
      </c>
      <c r="E32" s="15">
        <v>0.15261044176706801</v>
      </c>
    </row>
    <row r="33" spans="1:5" x14ac:dyDescent="0.25">
      <c r="A33" s="176"/>
      <c r="B33" s="13" t="s">
        <v>43</v>
      </c>
      <c r="C33" s="14">
        <v>95</v>
      </c>
      <c r="D33" s="14">
        <v>71</v>
      </c>
      <c r="E33" s="15">
        <v>0.338028169014085</v>
      </c>
    </row>
    <row r="34" spans="1:5" x14ac:dyDescent="0.25">
      <c r="A34" s="176"/>
      <c r="B34" s="13" t="s">
        <v>44</v>
      </c>
      <c r="C34" s="14">
        <v>13</v>
      </c>
      <c r="D34" s="14">
        <v>4</v>
      </c>
      <c r="E34" s="15">
        <v>2.25</v>
      </c>
    </row>
    <row r="35" spans="1:5" x14ac:dyDescent="0.25">
      <c r="A35" s="176"/>
      <c r="B35" s="13" t="s">
        <v>45</v>
      </c>
      <c r="C35" s="14">
        <v>114</v>
      </c>
      <c r="D35" s="14">
        <v>84</v>
      </c>
      <c r="E35" s="15">
        <v>0.35714285714285698</v>
      </c>
    </row>
    <row r="36" spans="1:5" x14ac:dyDescent="0.25">
      <c r="A36" s="177"/>
      <c r="B36" s="13" t="s">
        <v>46</v>
      </c>
      <c r="C36" s="14">
        <v>1784</v>
      </c>
      <c r="D36" s="14">
        <v>1499</v>
      </c>
      <c r="E36" s="15">
        <v>0.19012675116744501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4902</v>
      </c>
      <c r="D40" s="14">
        <v>4587</v>
      </c>
      <c r="E40" s="15">
        <v>6.8672334859385203E-2</v>
      </c>
    </row>
    <row r="41" spans="1:5" x14ac:dyDescent="0.25">
      <c r="A41" s="12" t="s">
        <v>49</v>
      </c>
      <c r="B41" s="17"/>
      <c r="C41" s="14">
        <v>1799</v>
      </c>
      <c r="D41" s="14">
        <v>2112</v>
      </c>
      <c r="E41" s="15">
        <v>-0.14820075757575699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1184</v>
      </c>
      <c r="D45" s="14">
        <v>2188</v>
      </c>
      <c r="E45" s="15">
        <v>-0.45886654478976202</v>
      </c>
    </row>
    <row r="46" spans="1:5" x14ac:dyDescent="0.25">
      <c r="A46" s="176"/>
      <c r="B46" s="13" t="s">
        <v>52</v>
      </c>
      <c r="C46" s="14">
        <v>66</v>
      </c>
      <c r="D46" s="14">
        <v>41</v>
      </c>
      <c r="E46" s="15">
        <v>0.60975609756097604</v>
      </c>
    </row>
    <row r="47" spans="1:5" x14ac:dyDescent="0.25">
      <c r="A47" s="176"/>
      <c r="B47" s="13" t="s">
        <v>53</v>
      </c>
      <c r="C47" s="14">
        <v>2045</v>
      </c>
      <c r="D47" s="14">
        <v>1516</v>
      </c>
      <c r="E47" s="15">
        <v>0.34894459102902398</v>
      </c>
    </row>
    <row r="48" spans="1:5" x14ac:dyDescent="0.25">
      <c r="A48" s="177"/>
      <c r="B48" s="13" t="s">
        <v>22</v>
      </c>
      <c r="C48" s="14">
        <v>1314</v>
      </c>
      <c r="D48" s="14">
        <v>1184</v>
      </c>
      <c r="E48" s="15">
        <v>0.10979729729729699</v>
      </c>
    </row>
    <row r="49" spans="1:5" x14ac:dyDescent="0.25">
      <c r="A49" s="175" t="s">
        <v>54</v>
      </c>
      <c r="B49" s="13" t="s">
        <v>55</v>
      </c>
      <c r="C49" s="14">
        <v>1631</v>
      </c>
      <c r="D49" s="14">
        <v>1131</v>
      </c>
      <c r="E49" s="15">
        <v>0.44208664898320099</v>
      </c>
    </row>
    <row r="50" spans="1:5" x14ac:dyDescent="0.25">
      <c r="A50" s="176"/>
      <c r="B50" s="13" t="s">
        <v>56</v>
      </c>
      <c r="C50" s="14">
        <v>65</v>
      </c>
      <c r="D50" s="14">
        <v>65</v>
      </c>
      <c r="E50" s="15">
        <v>0</v>
      </c>
    </row>
    <row r="51" spans="1:5" x14ac:dyDescent="0.25">
      <c r="A51" s="176"/>
      <c r="B51" s="13" t="s">
        <v>57</v>
      </c>
      <c r="C51" s="14">
        <v>237</v>
      </c>
      <c r="D51" s="14">
        <v>246</v>
      </c>
      <c r="E51" s="15">
        <v>-3.65853658536585E-2</v>
      </c>
    </row>
    <row r="52" spans="1:5" x14ac:dyDescent="0.25">
      <c r="A52" s="177"/>
      <c r="B52" s="13" t="s">
        <v>58</v>
      </c>
      <c r="C52" s="14">
        <v>54</v>
      </c>
      <c r="D52" s="14">
        <v>36</v>
      </c>
      <c r="E52" s="15">
        <v>0.5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28</v>
      </c>
      <c r="D56" s="14">
        <v>20</v>
      </c>
      <c r="E56" s="15">
        <v>0.4</v>
      </c>
    </row>
    <row r="57" spans="1:5" x14ac:dyDescent="0.25">
      <c r="A57" s="176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6"/>
      <c r="B58" s="13" t="s">
        <v>18</v>
      </c>
      <c r="C58" s="14">
        <v>22</v>
      </c>
      <c r="D58" s="14">
        <v>11</v>
      </c>
      <c r="E58" s="15">
        <v>1</v>
      </c>
    </row>
    <row r="59" spans="1:5" x14ac:dyDescent="0.25">
      <c r="A59" s="176"/>
      <c r="B59" s="13" t="s">
        <v>22</v>
      </c>
      <c r="C59" s="14">
        <v>21</v>
      </c>
      <c r="D59" s="14">
        <v>22</v>
      </c>
      <c r="E59" s="15">
        <v>-4.5454545454545497E-2</v>
      </c>
    </row>
    <row r="60" spans="1:5" x14ac:dyDescent="0.25">
      <c r="A60" s="176"/>
      <c r="B60" s="13" t="s">
        <v>61</v>
      </c>
      <c r="C60" s="14">
        <v>26</v>
      </c>
      <c r="D60" s="14">
        <v>8</v>
      </c>
      <c r="E60" s="15">
        <v>2.25</v>
      </c>
    </row>
    <row r="61" spans="1:5" x14ac:dyDescent="0.25">
      <c r="A61" s="177"/>
      <c r="B61" s="13" t="s">
        <v>62</v>
      </c>
      <c r="C61" s="14">
        <v>0</v>
      </c>
      <c r="D61" s="14">
        <v>1</v>
      </c>
      <c r="E61" s="15">
        <v>-1</v>
      </c>
    </row>
    <row r="62" spans="1:5" x14ac:dyDescent="0.25">
      <c r="A62" s="175" t="s">
        <v>63</v>
      </c>
      <c r="B62" s="13" t="s">
        <v>64</v>
      </c>
      <c r="C62" s="14">
        <v>20</v>
      </c>
      <c r="D62" s="14">
        <v>17</v>
      </c>
      <c r="E62" s="15">
        <v>0.17647058823529399</v>
      </c>
    </row>
    <row r="63" spans="1:5" x14ac:dyDescent="0.25">
      <c r="A63" s="176"/>
      <c r="B63" s="13" t="s">
        <v>57</v>
      </c>
      <c r="C63" s="14">
        <v>1</v>
      </c>
      <c r="D63" s="14">
        <v>3</v>
      </c>
      <c r="E63" s="15">
        <v>-0.66666666666666696</v>
      </c>
    </row>
    <row r="64" spans="1:5" x14ac:dyDescent="0.25">
      <c r="A64" s="177"/>
      <c r="B64" s="13" t="s">
        <v>65</v>
      </c>
      <c r="C64" s="14">
        <v>2</v>
      </c>
      <c r="D64" s="14">
        <v>7</v>
      </c>
      <c r="E64" s="15">
        <v>-0.71428571428571397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1</v>
      </c>
      <c r="E69" s="15">
        <v>-1</v>
      </c>
    </row>
    <row r="70" spans="1:5" x14ac:dyDescent="0.25">
      <c r="A70" s="12" t="s">
        <v>36</v>
      </c>
      <c r="B70" s="17"/>
      <c r="C70" s="14">
        <v>2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8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8</v>
      </c>
      <c r="D76" s="14">
        <v>9</v>
      </c>
      <c r="E76" s="15">
        <v>-0.11111111111111099</v>
      </c>
    </row>
    <row r="77" spans="1:5" x14ac:dyDescent="0.25">
      <c r="A77" s="179"/>
      <c r="B77" s="13" t="s">
        <v>57</v>
      </c>
      <c r="C77" s="14">
        <v>2</v>
      </c>
      <c r="D77" s="14">
        <v>0</v>
      </c>
      <c r="E77" s="15">
        <v>0</v>
      </c>
    </row>
    <row r="78" spans="1:5" x14ac:dyDescent="0.25">
      <c r="A78" s="179"/>
      <c r="B78" s="13" t="s">
        <v>64</v>
      </c>
      <c r="C78" s="14">
        <v>4</v>
      </c>
      <c r="D78" s="14">
        <v>3</v>
      </c>
      <c r="E78" s="15">
        <v>0.33333333333333298</v>
      </c>
    </row>
    <row r="79" spans="1:5" x14ac:dyDescent="0.25">
      <c r="A79" s="179"/>
      <c r="B79" s="13" t="s">
        <v>68</v>
      </c>
      <c r="C79" s="14">
        <v>2</v>
      </c>
      <c r="D79" s="14">
        <v>1</v>
      </c>
      <c r="E79" s="15">
        <v>1</v>
      </c>
    </row>
    <row r="80" spans="1:5" x14ac:dyDescent="0.25">
      <c r="A80" s="180"/>
      <c r="B80" s="13" t="s">
        <v>69</v>
      </c>
      <c r="C80" s="14">
        <v>1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1799</v>
      </c>
      <c r="D84" s="14">
        <v>1351</v>
      </c>
      <c r="E84" s="15">
        <v>0.33160621761657999</v>
      </c>
    </row>
    <row r="85" spans="1:5" x14ac:dyDescent="0.25">
      <c r="A85" s="177"/>
      <c r="B85" s="13" t="s">
        <v>73</v>
      </c>
      <c r="C85" s="14">
        <v>661</v>
      </c>
      <c r="D85" s="14">
        <v>687</v>
      </c>
      <c r="E85" s="15">
        <v>-3.7845705967976699E-2</v>
      </c>
    </row>
    <row r="86" spans="1:5" x14ac:dyDescent="0.25">
      <c r="A86" s="175" t="s">
        <v>74</v>
      </c>
      <c r="B86" s="13" t="s">
        <v>72</v>
      </c>
      <c r="C86" s="14">
        <v>1511</v>
      </c>
      <c r="D86" s="14">
        <v>1064</v>
      </c>
      <c r="E86" s="15">
        <v>0.42011278195488699</v>
      </c>
    </row>
    <row r="87" spans="1:5" x14ac:dyDescent="0.25">
      <c r="A87" s="177"/>
      <c r="B87" s="13" t="s">
        <v>73</v>
      </c>
      <c r="C87" s="14">
        <v>1278</v>
      </c>
      <c r="D87" s="14">
        <v>1641</v>
      </c>
      <c r="E87" s="15">
        <v>-0.221206581352834</v>
      </c>
    </row>
    <row r="88" spans="1:5" x14ac:dyDescent="0.25">
      <c r="A88" s="175" t="s">
        <v>75</v>
      </c>
      <c r="B88" s="13" t="s">
        <v>72</v>
      </c>
      <c r="C88" s="14">
        <v>81</v>
      </c>
      <c r="D88" s="14">
        <v>42</v>
      </c>
      <c r="E88" s="15">
        <v>0.92857142857142805</v>
      </c>
    </row>
    <row r="89" spans="1:5" x14ac:dyDescent="0.25">
      <c r="A89" s="177"/>
      <c r="B89" s="13" t="s">
        <v>73</v>
      </c>
      <c r="C89" s="14">
        <v>42</v>
      </c>
      <c r="D89" s="14">
        <v>65</v>
      </c>
      <c r="E89" s="15">
        <v>-0.35384615384615398</v>
      </c>
    </row>
    <row r="90" spans="1:5" x14ac:dyDescent="0.25">
      <c r="A90" s="175" t="s">
        <v>76</v>
      </c>
      <c r="B90" s="13" t="s">
        <v>72</v>
      </c>
      <c r="C90" s="14">
        <v>0</v>
      </c>
      <c r="D90" s="19"/>
      <c r="E90" s="15">
        <v>0</v>
      </c>
    </row>
    <row r="91" spans="1:5" x14ac:dyDescent="0.25">
      <c r="A91" s="177"/>
      <c r="B91" s="13" t="s">
        <v>73</v>
      </c>
      <c r="C91" s="14">
        <v>0</v>
      </c>
      <c r="D91" s="19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1494</v>
      </c>
      <c r="D95" s="14">
        <v>998</v>
      </c>
      <c r="E95" s="15">
        <v>0.49699398797595201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731</v>
      </c>
      <c r="D100" s="14">
        <v>640</v>
      </c>
      <c r="E100" s="15">
        <v>0.14218749999999999</v>
      </c>
    </row>
    <row r="101" spans="1:5" x14ac:dyDescent="0.25">
      <c r="A101" s="12" t="s">
        <v>81</v>
      </c>
      <c r="B101" s="17"/>
      <c r="C101" s="14">
        <v>933</v>
      </c>
      <c r="D101" s="14">
        <v>757</v>
      </c>
      <c r="E101" s="15">
        <v>0.232496697490092</v>
      </c>
    </row>
    <row r="102" spans="1:5" x14ac:dyDescent="0.25">
      <c r="A102" s="12" t="s">
        <v>78</v>
      </c>
      <c r="B102" s="17"/>
      <c r="C102" s="14">
        <v>15</v>
      </c>
      <c r="D102" s="14">
        <v>2</v>
      </c>
      <c r="E102" s="15">
        <v>6.5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764</v>
      </c>
      <c r="D106" s="14">
        <v>514</v>
      </c>
      <c r="E106" s="15">
        <v>0.48638132295719799</v>
      </c>
    </row>
    <row r="107" spans="1:5" x14ac:dyDescent="0.25">
      <c r="A107" s="176"/>
      <c r="B107" s="13" t="s">
        <v>84</v>
      </c>
      <c r="C107" s="14">
        <v>147</v>
      </c>
      <c r="D107" s="14">
        <v>83</v>
      </c>
      <c r="E107" s="15">
        <v>0.77108433734939696</v>
      </c>
    </row>
    <row r="108" spans="1:5" x14ac:dyDescent="0.25">
      <c r="A108" s="177"/>
      <c r="B108" s="13" t="s">
        <v>85</v>
      </c>
      <c r="C108" s="14">
        <v>147</v>
      </c>
      <c r="D108" s="14">
        <v>154</v>
      </c>
      <c r="E108" s="15">
        <v>-4.5454545454545497E-2</v>
      </c>
    </row>
    <row r="109" spans="1:5" x14ac:dyDescent="0.25">
      <c r="A109" s="175" t="s">
        <v>81</v>
      </c>
      <c r="B109" s="13" t="s">
        <v>86</v>
      </c>
      <c r="C109" s="14">
        <v>217</v>
      </c>
      <c r="D109" s="14">
        <v>129</v>
      </c>
      <c r="E109" s="15">
        <v>0.68217054263565902</v>
      </c>
    </row>
    <row r="110" spans="1:5" x14ac:dyDescent="0.25">
      <c r="A110" s="177"/>
      <c r="B110" s="13" t="s">
        <v>85</v>
      </c>
      <c r="C110" s="14">
        <v>223</v>
      </c>
      <c r="D110" s="14">
        <v>162</v>
      </c>
      <c r="E110" s="15">
        <v>0.37654320987654299</v>
      </c>
    </row>
    <row r="111" spans="1:5" x14ac:dyDescent="0.25">
      <c r="A111" s="12" t="s">
        <v>78</v>
      </c>
      <c r="B111" s="17"/>
      <c r="C111" s="14">
        <v>11</v>
      </c>
      <c r="D111" s="14">
        <v>8</v>
      </c>
      <c r="E111" s="15">
        <v>0.375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32</v>
      </c>
      <c r="D115" s="14">
        <v>24</v>
      </c>
      <c r="E115" s="15">
        <v>0.33333333333333298</v>
      </c>
    </row>
    <row r="116" spans="1:5" x14ac:dyDescent="0.25">
      <c r="A116" s="176"/>
      <c r="B116" s="13" t="s">
        <v>84</v>
      </c>
      <c r="C116" s="14">
        <v>21</v>
      </c>
      <c r="D116" s="14">
        <v>2</v>
      </c>
      <c r="E116" s="15">
        <v>9.5</v>
      </c>
    </row>
    <row r="117" spans="1:5" x14ac:dyDescent="0.25">
      <c r="A117" s="177"/>
      <c r="B117" s="13" t="s">
        <v>85</v>
      </c>
      <c r="C117" s="14">
        <v>11</v>
      </c>
      <c r="D117" s="14">
        <v>10</v>
      </c>
      <c r="E117" s="15">
        <v>0.1</v>
      </c>
    </row>
    <row r="118" spans="1:5" x14ac:dyDescent="0.25">
      <c r="A118" s="175" t="s">
        <v>81</v>
      </c>
      <c r="B118" s="13" t="s">
        <v>86</v>
      </c>
      <c r="C118" s="14">
        <v>7</v>
      </c>
      <c r="D118" s="14">
        <v>4</v>
      </c>
      <c r="E118" s="15">
        <v>0.75</v>
      </c>
    </row>
    <row r="119" spans="1:5" x14ac:dyDescent="0.25">
      <c r="A119" s="177"/>
      <c r="B119" s="13" t="s">
        <v>85</v>
      </c>
      <c r="C119" s="14">
        <v>8</v>
      </c>
      <c r="D119" s="14">
        <v>9</v>
      </c>
      <c r="E119" s="15">
        <v>-0.11111111111111099</v>
      </c>
    </row>
    <row r="120" spans="1:5" x14ac:dyDescent="0.25">
      <c r="A120" s="12" t="s">
        <v>78</v>
      </c>
      <c r="B120" s="17"/>
      <c r="C120" s="14">
        <v>0</v>
      </c>
      <c r="D120" s="14">
        <v>2</v>
      </c>
      <c r="E120" s="15">
        <v>-1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9"/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9"/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613</v>
      </c>
      <c r="D126" s="14">
        <v>459</v>
      </c>
      <c r="E126" s="15">
        <v>0.335511982570806</v>
      </c>
    </row>
    <row r="127" spans="1:5" x14ac:dyDescent="0.25">
      <c r="A127" s="177"/>
      <c r="B127" s="13" t="s">
        <v>91</v>
      </c>
      <c r="C127" s="14">
        <v>876</v>
      </c>
      <c r="D127" s="14">
        <v>613</v>
      </c>
      <c r="E127" s="15">
        <v>0.42903752039151699</v>
      </c>
    </row>
    <row r="128" spans="1:5" x14ac:dyDescent="0.25">
      <c r="A128" s="175" t="s">
        <v>93</v>
      </c>
      <c r="B128" s="13" t="s">
        <v>90</v>
      </c>
      <c r="C128" s="14">
        <v>4095</v>
      </c>
      <c r="D128" s="14">
        <v>2757</v>
      </c>
      <c r="E128" s="15">
        <v>0.48531011969532101</v>
      </c>
    </row>
    <row r="129" spans="1:5" x14ac:dyDescent="0.25">
      <c r="A129" s="177"/>
      <c r="B129" s="13" t="s">
        <v>91</v>
      </c>
      <c r="C129" s="14">
        <v>7551</v>
      </c>
      <c r="D129" s="14">
        <v>4602</v>
      </c>
      <c r="E129" s="15">
        <v>0.64080834419817501</v>
      </c>
    </row>
    <row r="130" spans="1:5" x14ac:dyDescent="0.25">
      <c r="A130" s="175" t="s">
        <v>94</v>
      </c>
      <c r="B130" s="13" t="s">
        <v>90</v>
      </c>
      <c r="C130" s="14">
        <v>0</v>
      </c>
      <c r="D130" s="14">
        <v>459</v>
      </c>
      <c r="E130" s="15">
        <v>-1</v>
      </c>
    </row>
    <row r="131" spans="1:5" x14ac:dyDescent="0.25">
      <c r="A131" s="177"/>
      <c r="B131" s="13" t="s">
        <v>91</v>
      </c>
      <c r="C131" s="14">
        <v>0</v>
      </c>
      <c r="D131" s="14">
        <v>613</v>
      </c>
      <c r="E131" s="15">
        <v>-1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154</v>
      </c>
      <c r="D135" s="14">
        <v>115</v>
      </c>
      <c r="E135" s="15">
        <v>0.33913043478260901</v>
      </c>
    </row>
    <row r="136" spans="1:5" x14ac:dyDescent="0.25">
      <c r="A136" s="177"/>
      <c r="B136" s="13" t="s">
        <v>98</v>
      </c>
      <c r="C136" s="14">
        <v>1</v>
      </c>
      <c r="D136" s="14">
        <v>3</v>
      </c>
      <c r="E136" s="15">
        <v>-0.66666666666666696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7"/>
      <c r="B138" s="13" t="s">
        <v>98</v>
      </c>
      <c r="C138" s="14">
        <v>0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4</v>
      </c>
      <c r="D139" s="14">
        <v>0</v>
      </c>
      <c r="E139" s="15">
        <v>0</v>
      </c>
    </row>
    <row r="140" spans="1:5" x14ac:dyDescent="0.25">
      <c r="A140" s="177"/>
      <c r="B140" s="13" t="s">
        <v>101</v>
      </c>
      <c r="C140" s="14">
        <v>1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139</v>
      </c>
      <c r="D144" s="14">
        <v>93</v>
      </c>
      <c r="E144" s="15">
        <v>0.494623655913978</v>
      </c>
    </row>
    <row r="145" spans="1:5" x14ac:dyDescent="0.25">
      <c r="A145" s="175" t="s">
        <v>104</v>
      </c>
      <c r="B145" s="13" t="s">
        <v>105</v>
      </c>
      <c r="C145" s="14">
        <v>6</v>
      </c>
      <c r="D145" s="14">
        <v>5</v>
      </c>
      <c r="E145" s="15">
        <v>0.2</v>
      </c>
    </row>
    <row r="146" spans="1:5" x14ac:dyDescent="0.25">
      <c r="A146" s="176"/>
      <c r="B146" s="13" t="s">
        <v>106</v>
      </c>
      <c r="C146" s="14">
        <v>90</v>
      </c>
      <c r="D146" s="14">
        <v>43</v>
      </c>
      <c r="E146" s="15">
        <v>1.0930232558139501</v>
      </c>
    </row>
    <row r="147" spans="1:5" x14ac:dyDescent="0.25">
      <c r="A147" s="176"/>
      <c r="B147" s="13" t="s">
        <v>107</v>
      </c>
      <c r="C147" s="14">
        <v>3</v>
      </c>
      <c r="D147" s="14">
        <v>1</v>
      </c>
      <c r="E147" s="15">
        <v>2</v>
      </c>
    </row>
    <row r="148" spans="1:5" x14ac:dyDescent="0.25">
      <c r="A148" s="176"/>
      <c r="B148" s="13" t="s">
        <v>108</v>
      </c>
      <c r="C148" s="14">
        <v>0</v>
      </c>
      <c r="D148" s="14">
        <v>11</v>
      </c>
      <c r="E148" s="15">
        <v>-1</v>
      </c>
    </row>
    <row r="149" spans="1:5" x14ac:dyDescent="0.25">
      <c r="A149" s="176"/>
      <c r="B149" s="13" t="s">
        <v>109</v>
      </c>
      <c r="C149" s="14">
        <v>40</v>
      </c>
      <c r="D149" s="14">
        <v>32</v>
      </c>
      <c r="E149" s="15">
        <v>0.25</v>
      </c>
    </row>
    <row r="150" spans="1:5" x14ac:dyDescent="0.25">
      <c r="A150" s="177"/>
      <c r="B150" s="13" t="s">
        <v>110</v>
      </c>
      <c r="C150" s="14">
        <v>0</v>
      </c>
      <c r="D150" s="14">
        <v>1</v>
      </c>
      <c r="E150" s="15">
        <v>-1</v>
      </c>
    </row>
    <row r="151" spans="1:5" x14ac:dyDescent="0.25">
      <c r="A151" s="175" t="s">
        <v>111</v>
      </c>
      <c r="B151" s="13" t="s">
        <v>112</v>
      </c>
      <c r="C151" s="14">
        <v>49</v>
      </c>
      <c r="D151" s="14">
        <v>28</v>
      </c>
      <c r="E151" s="15">
        <v>0.75</v>
      </c>
    </row>
    <row r="152" spans="1:5" x14ac:dyDescent="0.25">
      <c r="A152" s="177"/>
      <c r="B152" s="13" t="s">
        <v>113</v>
      </c>
      <c r="C152" s="14">
        <v>91</v>
      </c>
      <c r="D152" s="14">
        <v>61</v>
      </c>
      <c r="E152" s="15">
        <v>0.49180327868852503</v>
      </c>
    </row>
    <row r="153" spans="1:5" x14ac:dyDescent="0.25">
      <c r="A153" s="175" t="s">
        <v>114</v>
      </c>
      <c r="B153" s="13" t="s">
        <v>18</v>
      </c>
      <c r="C153" s="14">
        <v>13</v>
      </c>
      <c r="D153" s="14">
        <v>9</v>
      </c>
      <c r="E153" s="15">
        <v>0.44444444444444398</v>
      </c>
    </row>
    <row r="154" spans="1:5" x14ac:dyDescent="0.25">
      <c r="A154" s="177"/>
      <c r="B154" s="13" t="s">
        <v>22</v>
      </c>
      <c r="C154" s="14">
        <v>12</v>
      </c>
      <c r="D154" s="14">
        <v>13</v>
      </c>
      <c r="E154" s="15">
        <v>-7.69230769230769E-2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644</v>
      </c>
      <c r="D159" s="14">
        <v>2997</v>
      </c>
      <c r="E159" s="15">
        <v>-0.78511845178511797</v>
      </c>
    </row>
    <row r="160" spans="1:5" x14ac:dyDescent="0.25">
      <c r="A160" s="176"/>
      <c r="B160" s="13" t="s">
        <v>119</v>
      </c>
      <c r="C160" s="14">
        <v>170</v>
      </c>
      <c r="D160" s="14">
        <v>461</v>
      </c>
      <c r="E160" s="15">
        <v>-0.63123644251626898</v>
      </c>
    </row>
    <row r="161" spans="1:5" x14ac:dyDescent="0.25">
      <c r="A161" s="176"/>
      <c r="B161" s="13" t="s">
        <v>120</v>
      </c>
      <c r="C161" s="14">
        <v>118</v>
      </c>
      <c r="D161" s="14">
        <v>97</v>
      </c>
      <c r="E161" s="15">
        <v>0.216494845360825</v>
      </c>
    </row>
    <row r="162" spans="1:5" x14ac:dyDescent="0.25">
      <c r="A162" s="176"/>
      <c r="B162" s="13" t="s">
        <v>121</v>
      </c>
      <c r="C162" s="14">
        <v>12</v>
      </c>
      <c r="D162" s="14">
        <v>82</v>
      </c>
      <c r="E162" s="15">
        <v>-0.85365853658536595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4</v>
      </c>
      <c r="D164" s="14">
        <v>25</v>
      </c>
      <c r="E164" s="15">
        <v>-0.84</v>
      </c>
    </row>
    <row r="165" spans="1:5" x14ac:dyDescent="0.25">
      <c r="A165" s="176"/>
      <c r="B165" s="13" t="s">
        <v>124</v>
      </c>
      <c r="C165" s="14">
        <v>652</v>
      </c>
      <c r="D165" s="14">
        <v>901</v>
      </c>
      <c r="E165" s="15">
        <v>-0.27635960044395103</v>
      </c>
    </row>
    <row r="166" spans="1:5" x14ac:dyDescent="0.25">
      <c r="A166" s="176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94</v>
      </c>
      <c r="D167" s="14">
        <v>118</v>
      </c>
      <c r="E167" s="15">
        <v>-0.20338983050847501</v>
      </c>
    </row>
    <row r="168" spans="1:5" x14ac:dyDescent="0.25">
      <c r="A168" s="176"/>
      <c r="B168" s="13" t="s">
        <v>127</v>
      </c>
      <c r="C168" s="14">
        <v>372</v>
      </c>
      <c r="D168" s="14">
        <v>387</v>
      </c>
      <c r="E168" s="15">
        <v>-3.8759689922480599E-2</v>
      </c>
    </row>
    <row r="169" spans="1:5" x14ac:dyDescent="0.25">
      <c r="A169" s="176"/>
      <c r="B169" s="13" t="s">
        <v>128</v>
      </c>
      <c r="C169" s="14">
        <v>0</v>
      </c>
      <c r="D169" s="14">
        <v>0</v>
      </c>
      <c r="E169" s="15">
        <v>0</v>
      </c>
    </row>
    <row r="170" spans="1:5" x14ac:dyDescent="0.25">
      <c r="A170" s="176"/>
      <c r="B170" s="13" t="s">
        <v>129</v>
      </c>
      <c r="C170" s="14">
        <v>68</v>
      </c>
      <c r="D170" s="14">
        <v>59</v>
      </c>
      <c r="E170" s="15">
        <v>0.152542372881356</v>
      </c>
    </row>
    <row r="171" spans="1:5" x14ac:dyDescent="0.25">
      <c r="A171" s="176"/>
      <c r="B171" s="13" t="s">
        <v>130</v>
      </c>
      <c r="C171" s="14">
        <v>0</v>
      </c>
      <c r="D171" s="14">
        <v>0</v>
      </c>
      <c r="E171" s="15">
        <v>0</v>
      </c>
    </row>
    <row r="172" spans="1:5" x14ac:dyDescent="0.25">
      <c r="A172" s="176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6"/>
      <c r="B173" s="13" t="s">
        <v>132</v>
      </c>
      <c r="C173" s="14">
        <v>4</v>
      </c>
      <c r="D173" s="14">
        <v>16</v>
      </c>
      <c r="E173" s="15">
        <v>-0.75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8</v>
      </c>
      <c r="D175" s="14">
        <v>19</v>
      </c>
      <c r="E175" s="15">
        <v>-0.57894736842105299</v>
      </c>
    </row>
    <row r="176" spans="1:5" x14ac:dyDescent="0.25">
      <c r="A176" s="176"/>
      <c r="B176" s="13" t="s">
        <v>135</v>
      </c>
      <c r="C176" s="14">
        <v>50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1136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10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4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12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2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22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4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1406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22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110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1339</v>
      </c>
      <c r="D201" s="14">
        <v>1535</v>
      </c>
      <c r="E201" s="15">
        <v>-0.12768729641693799</v>
      </c>
    </row>
    <row r="202" spans="1:5" x14ac:dyDescent="0.25">
      <c r="A202" s="176"/>
      <c r="B202" s="13" t="s">
        <v>119</v>
      </c>
      <c r="C202" s="14">
        <v>314</v>
      </c>
      <c r="D202" s="14">
        <v>324</v>
      </c>
      <c r="E202" s="15">
        <v>-3.0864197530864199E-2</v>
      </c>
    </row>
    <row r="203" spans="1:5" x14ac:dyDescent="0.25">
      <c r="A203" s="176"/>
      <c r="B203" s="13" t="s">
        <v>162</v>
      </c>
      <c r="C203" s="14">
        <v>97</v>
      </c>
      <c r="D203" s="14">
        <v>52</v>
      </c>
      <c r="E203" s="15">
        <v>0.86538461538461497</v>
      </c>
    </row>
    <row r="204" spans="1:5" x14ac:dyDescent="0.25">
      <c r="A204" s="176"/>
      <c r="B204" s="13" t="s">
        <v>121</v>
      </c>
      <c r="C204" s="14">
        <v>0</v>
      </c>
      <c r="D204" s="14">
        <v>45</v>
      </c>
      <c r="E204" s="15">
        <v>-1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4">
        <v>13</v>
      </c>
      <c r="E206" s="15">
        <v>-1</v>
      </c>
    </row>
    <row r="207" spans="1:5" x14ac:dyDescent="0.25">
      <c r="A207" s="176"/>
      <c r="B207" s="13" t="s">
        <v>124</v>
      </c>
      <c r="C207" s="14">
        <v>864</v>
      </c>
      <c r="D207" s="14">
        <v>483</v>
      </c>
      <c r="E207" s="15">
        <v>0.78881987577639701</v>
      </c>
    </row>
    <row r="208" spans="1:5" x14ac:dyDescent="0.25">
      <c r="A208" s="176"/>
      <c r="B208" s="13" t="s">
        <v>163</v>
      </c>
      <c r="C208" s="14">
        <v>0</v>
      </c>
      <c r="D208" s="14">
        <v>0</v>
      </c>
      <c r="E208" s="15">
        <v>0</v>
      </c>
    </row>
    <row r="209" spans="1:5" x14ac:dyDescent="0.25">
      <c r="A209" s="176"/>
      <c r="B209" s="13" t="s">
        <v>126</v>
      </c>
      <c r="C209" s="14">
        <v>92</v>
      </c>
      <c r="D209" s="14">
        <v>118</v>
      </c>
      <c r="E209" s="15">
        <v>-0.22033898305084701</v>
      </c>
    </row>
    <row r="210" spans="1:5" x14ac:dyDescent="0.25">
      <c r="A210" s="176"/>
      <c r="B210" s="13" t="s">
        <v>164</v>
      </c>
      <c r="C210" s="14">
        <v>290</v>
      </c>
      <c r="D210" s="14">
        <v>418</v>
      </c>
      <c r="E210" s="15">
        <v>-0.30622009569378</v>
      </c>
    </row>
    <row r="211" spans="1:5" x14ac:dyDescent="0.25">
      <c r="A211" s="176"/>
      <c r="B211" s="13" t="s">
        <v>128</v>
      </c>
      <c r="C211" s="14">
        <v>0</v>
      </c>
      <c r="D211" s="14">
        <v>0</v>
      </c>
      <c r="E211" s="15">
        <v>0</v>
      </c>
    </row>
    <row r="212" spans="1:5" x14ac:dyDescent="0.25">
      <c r="A212" s="176"/>
      <c r="B212" s="13" t="s">
        <v>129</v>
      </c>
      <c r="C212" s="14">
        <v>68</v>
      </c>
      <c r="D212" s="14">
        <v>0</v>
      </c>
      <c r="E212" s="15">
        <v>0</v>
      </c>
    </row>
    <row r="213" spans="1:5" x14ac:dyDescent="0.25">
      <c r="A213" s="176"/>
      <c r="B213" s="13" t="s">
        <v>130</v>
      </c>
      <c r="C213" s="14">
        <v>0</v>
      </c>
      <c r="D213" s="14">
        <v>0</v>
      </c>
      <c r="E213" s="15">
        <v>0</v>
      </c>
    </row>
    <row r="214" spans="1:5" x14ac:dyDescent="0.25">
      <c r="A214" s="176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8</v>
      </c>
      <c r="D215" s="14">
        <v>8</v>
      </c>
      <c r="E215" s="15">
        <v>0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8</v>
      </c>
      <c r="D217" s="14">
        <v>19</v>
      </c>
      <c r="E217" s="15">
        <v>-0.57894736842105299</v>
      </c>
    </row>
    <row r="218" spans="1:5" x14ac:dyDescent="0.25">
      <c r="A218" s="176"/>
      <c r="B218" s="13" t="s">
        <v>135</v>
      </c>
      <c r="C218" s="14">
        <v>50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10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4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12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2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22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4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1406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22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110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1922</v>
      </c>
      <c r="D246" s="14">
        <v>1974</v>
      </c>
      <c r="E246" s="15">
        <v>-2.6342451874366801E-2</v>
      </c>
    </row>
    <row r="247" spans="1:5" x14ac:dyDescent="0.25">
      <c r="A247" s="12" t="s">
        <v>169</v>
      </c>
      <c r="B247" s="17"/>
      <c r="C247" s="14">
        <v>706</v>
      </c>
      <c r="D247" s="14">
        <v>554</v>
      </c>
      <c r="E247" s="15">
        <v>0.27436823104693098</v>
      </c>
    </row>
    <row r="248" spans="1:5" x14ac:dyDescent="0.25">
      <c r="A248" s="12" t="s">
        <v>170</v>
      </c>
      <c r="B248" s="17"/>
      <c r="C248" s="14">
        <v>733</v>
      </c>
      <c r="D248" s="14">
        <v>821</v>
      </c>
      <c r="E248" s="15">
        <v>-0.107186358099878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155</v>
      </c>
      <c r="D252" s="14">
        <v>193</v>
      </c>
      <c r="E252" s="15">
        <v>-0.19689119170984401</v>
      </c>
    </row>
    <row r="253" spans="1:5" x14ac:dyDescent="0.25">
      <c r="A253" s="176"/>
      <c r="B253" s="13" t="s">
        <v>18</v>
      </c>
      <c r="C253" s="14">
        <v>173</v>
      </c>
      <c r="D253" s="14">
        <v>149</v>
      </c>
      <c r="E253" s="15">
        <v>0.161073825503356</v>
      </c>
    </row>
    <row r="254" spans="1:5" x14ac:dyDescent="0.25">
      <c r="A254" s="177"/>
      <c r="B254" s="13" t="s">
        <v>22</v>
      </c>
      <c r="C254" s="14">
        <v>190</v>
      </c>
      <c r="D254" s="14">
        <v>173</v>
      </c>
      <c r="E254" s="15">
        <v>9.8265895953757204E-2</v>
      </c>
    </row>
    <row r="255" spans="1:5" x14ac:dyDescent="0.25">
      <c r="A255" s="175" t="s">
        <v>174</v>
      </c>
      <c r="B255" s="13" t="s">
        <v>175</v>
      </c>
      <c r="C255" s="14">
        <v>64</v>
      </c>
      <c r="D255" s="14">
        <v>34</v>
      </c>
      <c r="E255" s="15">
        <v>0.88235294117647001</v>
      </c>
    </row>
    <row r="256" spans="1:5" x14ac:dyDescent="0.25">
      <c r="A256" s="176"/>
      <c r="B256" s="13" t="s">
        <v>176</v>
      </c>
      <c r="C256" s="14">
        <v>41</v>
      </c>
      <c r="D256" s="14">
        <v>52</v>
      </c>
      <c r="E256" s="15">
        <v>-0.21153846153846101</v>
      </c>
    </row>
    <row r="257" spans="1:5" x14ac:dyDescent="0.25">
      <c r="A257" s="177"/>
      <c r="B257" s="13" t="s">
        <v>177</v>
      </c>
      <c r="C257" s="14">
        <v>0</v>
      </c>
      <c r="D257" s="14">
        <v>1</v>
      </c>
      <c r="E257" s="15">
        <v>-1</v>
      </c>
    </row>
    <row r="258" spans="1:5" x14ac:dyDescent="0.25">
      <c r="A258" s="12" t="s">
        <v>178</v>
      </c>
      <c r="B258" s="17"/>
      <c r="C258" s="14">
        <v>136</v>
      </c>
      <c r="D258" s="14">
        <v>124</v>
      </c>
      <c r="E258" s="15">
        <v>9.6774193548387094E-2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120</v>
      </c>
      <c r="D262" s="14">
        <v>83</v>
      </c>
      <c r="E262" s="15">
        <v>0.44578313253011997</v>
      </c>
    </row>
    <row r="263" spans="1:5" x14ac:dyDescent="0.25">
      <c r="A263" s="175" t="s">
        <v>181</v>
      </c>
      <c r="B263" s="13" t="s">
        <v>182</v>
      </c>
      <c r="C263" s="14">
        <v>4</v>
      </c>
      <c r="D263" s="14">
        <v>25</v>
      </c>
      <c r="E263" s="15">
        <v>-0.84</v>
      </c>
    </row>
    <row r="264" spans="1:5" x14ac:dyDescent="0.25">
      <c r="A264" s="176"/>
      <c r="B264" s="13" t="s">
        <v>183</v>
      </c>
      <c r="C264" s="14">
        <v>51</v>
      </c>
      <c r="D264" s="14">
        <v>45</v>
      </c>
      <c r="E264" s="15">
        <v>0.133333333333333</v>
      </c>
    </row>
    <row r="265" spans="1:5" x14ac:dyDescent="0.25">
      <c r="A265" s="177"/>
      <c r="B265" s="13" t="s">
        <v>184</v>
      </c>
      <c r="C265" s="14">
        <v>0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39</v>
      </c>
      <c r="D267" s="14">
        <v>9</v>
      </c>
      <c r="E267" s="15">
        <v>3.3333333333333299</v>
      </c>
    </row>
    <row r="268" spans="1:5" x14ac:dyDescent="0.25">
      <c r="A268" s="12" t="s">
        <v>110</v>
      </c>
      <c r="B268" s="17"/>
      <c r="C268" s="14">
        <v>384</v>
      </c>
      <c r="D268" s="14">
        <v>352</v>
      </c>
      <c r="E268" s="15">
        <v>9.0909090909090898E-2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111</v>
      </c>
      <c r="D272" s="14">
        <v>77</v>
      </c>
      <c r="E272" s="15">
        <v>0.44155844155844098</v>
      </c>
    </row>
    <row r="273" spans="1:5" x14ac:dyDescent="0.25">
      <c r="A273" s="175" t="s">
        <v>68</v>
      </c>
      <c r="B273" s="13" t="s">
        <v>189</v>
      </c>
      <c r="C273" s="14">
        <v>78</v>
      </c>
      <c r="D273" s="14">
        <v>50</v>
      </c>
      <c r="E273" s="15">
        <v>0.56000000000000005</v>
      </c>
    </row>
    <row r="274" spans="1:5" x14ac:dyDescent="0.25">
      <c r="A274" s="177"/>
      <c r="B274" s="13" t="s">
        <v>110</v>
      </c>
      <c r="C274" s="14">
        <v>182</v>
      </c>
      <c r="D274" s="14">
        <v>181</v>
      </c>
      <c r="E274" s="15">
        <v>5.5248618784530402E-3</v>
      </c>
    </row>
    <row r="275" spans="1:5" x14ac:dyDescent="0.25">
      <c r="A275" s="12" t="s">
        <v>190</v>
      </c>
      <c r="B275" s="17"/>
      <c r="C275" s="14">
        <v>4</v>
      </c>
      <c r="D275" s="14">
        <v>3</v>
      </c>
      <c r="E275" s="15">
        <v>0.33333333333333298</v>
      </c>
    </row>
    <row r="276" spans="1:5" x14ac:dyDescent="0.25">
      <c r="A276" s="12" t="s">
        <v>191</v>
      </c>
      <c r="B276" s="17"/>
      <c r="C276" s="14">
        <v>1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7"/>
      <c r="B282" s="13" t="s">
        <v>196</v>
      </c>
      <c r="C282" s="14">
        <v>25</v>
      </c>
      <c r="D282" s="14">
        <v>13</v>
      </c>
      <c r="E282" s="15">
        <v>0.92307692307692302</v>
      </c>
    </row>
    <row r="283" spans="1:5" x14ac:dyDescent="0.25">
      <c r="A283" s="12" t="s">
        <v>197</v>
      </c>
      <c r="B283" s="17"/>
      <c r="C283" s="14">
        <v>5</v>
      </c>
      <c r="D283" s="14">
        <v>2</v>
      </c>
      <c r="E283" s="15">
        <v>1.5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3">
        <v>0</v>
      </c>
    </row>
    <row r="294" spans="1:5" x14ac:dyDescent="0.25">
      <c r="A294" s="173"/>
      <c r="B294" s="13" t="s">
        <v>207</v>
      </c>
      <c r="C294" s="14">
        <v>920</v>
      </c>
      <c r="D294" s="14">
        <v>993</v>
      </c>
      <c r="E294" s="23">
        <v>0</v>
      </c>
    </row>
    <row r="295" spans="1:5" x14ac:dyDescent="0.25">
      <c r="A295" s="174"/>
      <c r="B295" s="13" t="s">
        <v>208</v>
      </c>
      <c r="C295" s="14">
        <v>2</v>
      </c>
      <c r="D295" s="14">
        <v>2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11</v>
      </c>
      <c r="D299" s="14">
        <v>8</v>
      </c>
      <c r="E299" s="23">
        <v>2</v>
      </c>
    </row>
    <row r="300" spans="1:5" x14ac:dyDescent="0.25">
      <c r="A300" s="172" t="s">
        <v>215</v>
      </c>
      <c r="B300" s="13" t="s">
        <v>216</v>
      </c>
      <c r="C300" s="14">
        <v>63</v>
      </c>
      <c r="D300" s="14">
        <v>54</v>
      </c>
      <c r="E300" s="23">
        <v>10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4"/>
      <c r="B302" s="13" t="s">
        <v>218</v>
      </c>
      <c r="C302" s="14">
        <v>20</v>
      </c>
      <c r="D302" s="14">
        <v>26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2</v>
      </c>
      <c r="D303" s="14">
        <v>0</v>
      </c>
      <c r="E303" s="23">
        <v>1</v>
      </c>
    </row>
    <row r="304" spans="1:5" x14ac:dyDescent="0.25">
      <c r="A304" s="172" t="s">
        <v>221</v>
      </c>
      <c r="B304" s="13" t="s">
        <v>212</v>
      </c>
      <c r="C304" s="14">
        <v>1</v>
      </c>
      <c r="D304" s="14">
        <v>1</v>
      </c>
      <c r="E304" s="23">
        <v>0</v>
      </c>
    </row>
    <row r="305" spans="1:5" x14ac:dyDescent="0.25">
      <c r="A305" s="173"/>
      <c r="B305" s="13" t="s">
        <v>222</v>
      </c>
      <c r="C305" s="14">
        <v>19</v>
      </c>
      <c r="D305" s="14">
        <v>40</v>
      </c>
      <c r="E305" s="23">
        <v>9</v>
      </c>
    </row>
    <row r="306" spans="1:5" x14ac:dyDescent="0.25">
      <c r="A306" s="174"/>
      <c r="B306" s="13" t="s">
        <v>223</v>
      </c>
      <c r="C306" s="14">
        <v>10</v>
      </c>
      <c r="D306" s="14">
        <v>22</v>
      </c>
      <c r="E306" s="23">
        <v>2</v>
      </c>
    </row>
    <row r="307" spans="1:5" x14ac:dyDescent="0.25">
      <c r="A307" s="172" t="s">
        <v>224</v>
      </c>
      <c r="B307" s="13" t="s">
        <v>225</v>
      </c>
      <c r="C307" s="14">
        <v>1</v>
      </c>
      <c r="D307" s="14">
        <v>2</v>
      </c>
      <c r="E307" s="23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3"/>
      <c r="B309" s="13" t="s">
        <v>227</v>
      </c>
      <c r="C309" s="14">
        <v>351</v>
      </c>
      <c r="D309" s="14">
        <v>607</v>
      </c>
      <c r="E309" s="23">
        <v>225</v>
      </c>
    </row>
    <row r="310" spans="1:5" x14ac:dyDescent="0.25">
      <c r="A310" s="173"/>
      <c r="B310" s="13" t="s">
        <v>228</v>
      </c>
      <c r="C310" s="14">
        <v>470</v>
      </c>
      <c r="D310" s="14">
        <v>639</v>
      </c>
      <c r="E310" s="23">
        <v>0</v>
      </c>
    </row>
    <row r="311" spans="1:5" x14ac:dyDescent="0.25">
      <c r="A311" s="173"/>
      <c r="B311" s="13" t="s">
        <v>229</v>
      </c>
      <c r="C311" s="14">
        <v>34</v>
      </c>
      <c r="D311" s="14">
        <v>33</v>
      </c>
      <c r="E311" s="23">
        <v>6</v>
      </c>
    </row>
    <row r="312" spans="1:5" x14ac:dyDescent="0.25">
      <c r="A312" s="173"/>
      <c r="B312" s="13" t="s">
        <v>230</v>
      </c>
      <c r="C312" s="14">
        <v>326</v>
      </c>
      <c r="D312" s="14">
        <v>588</v>
      </c>
      <c r="E312" s="23">
        <v>202</v>
      </c>
    </row>
    <row r="313" spans="1:5" x14ac:dyDescent="0.25">
      <c r="A313" s="173"/>
      <c r="B313" s="13" t="s">
        <v>231</v>
      </c>
      <c r="C313" s="14">
        <v>74</v>
      </c>
      <c r="D313" s="14">
        <v>111</v>
      </c>
      <c r="E313" s="23">
        <v>0</v>
      </c>
    </row>
    <row r="314" spans="1:5" x14ac:dyDescent="0.25">
      <c r="A314" s="173"/>
      <c r="B314" s="13" t="s">
        <v>232</v>
      </c>
      <c r="C314" s="14">
        <v>7</v>
      </c>
      <c r="D314" s="14">
        <v>2</v>
      </c>
      <c r="E314" s="23">
        <v>0</v>
      </c>
    </row>
    <row r="315" spans="1:5" x14ac:dyDescent="0.25">
      <c r="A315" s="173"/>
      <c r="B315" s="13" t="s">
        <v>233</v>
      </c>
      <c r="C315" s="14">
        <v>195</v>
      </c>
      <c r="D315" s="14">
        <v>45</v>
      </c>
      <c r="E315" s="23">
        <v>53</v>
      </c>
    </row>
    <row r="316" spans="1:5" x14ac:dyDescent="0.25">
      <c r="A316" s="173"/>
      <c r="B316" s="13" t="s">
        <v>234</v>
      </c>
      <c r="C316" s="14">
        <v>0</v>
      </c>
      <c r="D316" s="14">
        <v>1</v>
      </c>
      <c r="E316" s="23">
        <v>0</v>
      </c>
    </row>
    <row r="317" spans="1:5" x14ac:dyDescent="0.25">
      <c r="A317" s="173"/>
      <c r="B317" s="13" t="s">
        <v>235</v>
      </c>
      <c r="C317" s="14">
        <v>1</v>
      </c>
      <c r="D317" s="14">
        <v>1</v>
      </c>
      <c r="E317" s="23">
        <v>0</v>
      </c>
    </row>
    <row r="318" spans="1:5" x14ac:dyDescent="0.25">
      <c r="A318" s="173"/>
      <c r="B318" s="13" t="s">
        <v>236</v>
      </c>
      <c r="C318" s="14">
        <v>409</v>
      </c>
      <c r="D318" s="14">
        <v>571</v>
      </c>
      <c r="E318" s="23">
        <v>207</v>
      </c>
    </row>
    <row r="319" spans="1:5" x14ac:dyDescent="0.25">
      <c r="A319" s="173"/>
      <c r="B319" s="13" t="s">
        <v>237</v>
      </c>
      <c r="C319" s="14">
        <v>281</v>
      </c>
      <c r="D319" s="14">
        <v>323</v>
      </c>
      <c r="E319" s="23">
        <v>0</v>
      </c>
    </row>
    <row r="320" spans="1:5" x14ac:dyDescent="0.25">
      <c r="A320" s="173"/>
      <c r="B320" s="13" t="s">
        <v>238</v>
      </c>
      <c r="C320" s="14">
        <v>5</v>
      </c>
      <c r="D320" s="14">
        <v>7</v>
      </c>
      <c r="E320" s="23">
        <v>5</v>
      </c>
    </row>
    <row r="321" spans="1:5" x14ac:dyDescent="0.25">
      <c r="A321" s="174"/>
      <c r="B321" s="13" t="s">
        <v>239</v>
      </c>
      <c r="C321" s="14">
        <v>11</v>
      </c>
      <c r="D321" s="14">
        <v>13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3"/>
      <c r="B323" s="13" t="s">
        <v>242</v>
      </c>
      <c r="C323" s="14">
        <v>1</v>
      </c>
      <c r="D323" s="14">
        <v>1</v>
      </c>
      <c r="E323" s="23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25</v>
      </c>
      <c r="D326" s="14">
        <v>45</v>
      </c>
      <c r="E326" s="23">
        <v>6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83</v>
      </c>
      <c r="D329" s="14">
        <v>101</v>
      </c>
      <c r="E329" s="23">
        <v>35</v>
      </c>
    </row>
    <row r="330" spans="1:5" x14ac:dyDescent="0.25">
      <c r="A330" s="173"/>
      <c r="B330" s="13" t="s">
        <v>249</v>
      </c>
      <c r="C330" s="14">
        <v>10</v>
      </c>
      <c r="D330" s="14">
        <v>23</v>
      </c>
      <c r="E330" s="23">
        <v>0</v>
      </c>
    </row>
    <row r="331" spans="1:5" x14ac:dyDescent="0.25">
      <c r="A331" s="173"/>
      <c r="B331" s="13" t="s">
        <v>250</v>
      </c>
      <c r="C331" s="14">
        <v>19</v>
      </c>
      <c r="D331" s="14">
        <v>34</v>
      </c>
      <c r="E331" s="23">
        <v>5</v>
      </c>
    </row>
    <row r="332" spans="1:5" x14ac:dyDescent="0.25">
      <c r="A332" s="173"/>
      <c r="B332" s="13" t="s">
        <v>251</v>
      </c>
      <c r="C332" s="14">
        <v>13</v>
      </c>
      <c r="D332" s="14">
        <v>21</v>
      </c>
      <c r="E332" s="23">
        <v>6</v>
      </c>
    </row>
    <row r="333" spans="1:5" x14ac:dyDescent="0.25">
      <c r="A333" s="173"/>
      <c r="B333" s="13" t="s">
        <v>252</v>
      </c>
      <c r="C333" s="14">
        <v>1</v>
      </c>
      <c r="D333" s="14">
        <v>0</v>
      </c>
      <c r="E333" s="23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0</v>
      </c>
      <c r="D335" s="14">
        <v>3</v>
      </c>
      <c r="E335" s="23">
        <v>0</v>
      </c>
    </row>
    <row r="336" spans="1:5" x14ac:dyDescent="0.25">
      <c r="A336" s="173"/>
      <c r="B336" s="13" t="s">
        <v>255</v>
      </c>
      <c r="C336" s="14">
        <v>0</v>
      </c>
      <c r="D336" s="14">
        <v>0</v>
      </c>
      <c r="E336" s="23">
        <v>0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0</v>
      </c>
      <c r="D339" s="14">
        <v>0</v>
      </c>
      <c r="E339" s="23">
        <v>0</v>
      </c>
    </row>
    <row r="340" spans="1:5" x14ac:dyDescent="0.25">
      <c r="A340" s="173"/>
      <c r="B340" s="13" t="s">
        <v>259</v>
      </c>
      <c r="C340" s="14">
        <v>19</v>
      </c>
      <c r="D340" s="14">
        <v>19</v>
      </c>
      <c r="E340" s="23">
        <v>2</v>
      </c>
    </row>
    <row r="341" spans="1:5" x14ac:dyDescent="0.25">
      <c r="A341" s="173"/>
      <c r="B341" s="13" t="s">
        <v>260</v>
      </c>
      <c r="C341" s="14">
        <v>0</v>
      </c>
      <c r="D341" s="14">
        <v>1</v>
      </c>
      <c r="E341" s="23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3">
        <v>0</v>
      </c>
    </row>
    <row r="343" spans="1:5" x14ac:dyDescent="0.25">
      <c r="A343" s="173"/>
      <c r="B343" s="13" t="s">
        <v>262</v>
      </c>
      <c r="C343" s="14">
        <v>6</v>
      </c>
      <c r="D343" s="14">
        <v>6</v>
      </c>
      <c r="E343" s="23">
        <v>1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3">
        <v>0</v>
      </c>
    </row>
    <row r="345" spans="1:5" x14ac:dyDescent="0.25">
      <c r="A345" s="173"/>
      <c r="B345" s="13" t="s">
        <v>264</v>
      </c>
      <c r="C345" s="14">
        <v>11</v>
      </c>
      <c r="D345" s="14">
        <v>14</v>
      </c>
      <c r="E345" s="23">
        <v>5</v>
      </c>
    </row>
    <row r="346" spans="1:5" x14ac:dyDescent="0.25">
      <c r="A346" s="173"/>
      <c r="B346" s="13" t="s">
        <v>265</v>
      </c>
      <c r="C346" s="14">
        <v>107</v>
      </c>
      <c r="D346" s="14">
        <v>94</v>
      </c>
      <c r="E346" s="23">
        <v>40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3">
        <v>0</v>
      </c>
    </row>
    <row r="348" spans="1:5" x14ac:dyDescent="0.25">
      <c r="A348" s="173"/>
      <c r="B348" s="13" t="s">
        <v>267</v>
      </c>
      <c r="C348" s="14">
        <v>4</v>
      </c>
      <c r="D348" s="14">
        <v>8</v>
      </c>
      <c r="E348" s="23">
        <v>2</v>
      </c>
    </row>
    <row r="349" spans="1:5" x14ac:dyDescent="0.25">
      <c r="A349" s="173"/>
      <c r="B349" s="13" t="s">
        <v>268</v>
      </c>
      <c r="C349" s="14">
        <v>3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3">
        <v>0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3">
        <v>0</v>
      </c>
    </row>
    <row r="352" spans="1:5" x14ac:dyDescent="0.25">
      <c r="A352" s="173"/>
      <c r="B352" s="13" t="s">
        <v>271</v>
      </c>
      <c r="C352" s="14">
        <v>1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4"/>
      <c r="B354" s="13" t="s">
        <v>273</v>
      </c>
      <c r="C354" s="14">
        <v>2</v>
      </c>
      <c r="D354" s="14">
        <v>7</v>
      </c>
      <c r="E354" s="23">
        <v>1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3"/>
      <c r="B356" s="13" t="s">
        <v>276</v>
      </c>
      <c r="C356" s="14">
        <v>3</v>
      </c>
      <c r="D356" s="14">
        <v>2</v>
      </c>
      <c r="E356" s="23">
        <v>0</v>
      </c>
    </row>
    <row r="357" spans="1:5" x14ac:dyDescent="0.25">
      <c r="A357" s="173"/>
      <c r="B357" s="13" t="s">
        <v>277</v>
      </c>
      <c r="C357" s="14">
        <v>1</v>
      </c>
      <c r="D357" s="14">
        <v>0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1</v>
      </c>
      <c r="D360" s="14">
        <v>2</v>
      </c>
      <c r="E360" s="23">
        <v>0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1</v>
      </c>
      <c r="D363" s="14">
        <v>3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31</v>
      </c>
      <c r="D366" s="14">
        <v>54</v>
      </c>
      <c r="E366" s="23">
        <v>1</v>
      </c>
    </row>
    <row r="367" spans="1:5" x14ac:dyDescent="0.25">
      <c r="A367" s="173"/>
      <c r="B367" s="13" t="s">
        <v>288</v>
      </c>
      <c r="C367" s="14">
        <v>0</v>
      </c>
      <c r="D367" s="14">
        <v>1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16</v>
      </c>
      <c r="D369" s="14">
        <v>5</v>
      </c>
      <c r="E369" s="23">
        <v>0</v>
      </c>
    </row>
    <row r="370" spans="1:5" x14ac:dyDescent="0.25">
      <c r="A370" s="173"/>
      <c r="B370" s="13" t="s">
        <v>291</v>
      </c>
      <c r="C370" s="14">
        <v>0</v>
      </c>
      <c r="D370" s="14">
        <v>2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13</v>
      </c>
      <c r="D376" s="14">
        <v>8</v>
      </c>
      <c r="E376" s="23">
        <v>0</v>
      </c>
    </row>
    <row r="377" spans="1:5" x14ac:dyDescent="0.25">
      <c r="A377" s="173"/>
      <c r="B377" s="13" t="s">
        <v>299</v>
      </c>
      <c r="C377" s="14">
        <v>11</v>
      </c>
      <c r="D377" s="14">
        <v>12</v>
      </c>
      <c r="E377" s="23">
        <v>0</v>
      </c>
    </row>
    <row r="378" spans="1:5" x14ac:dyDescent="0.25">
      <c r="A378" s="173"/>
      <c r="B378" s="13" t="s">
        <v>300</v>
      </c>
      <c r="C378" s="14">
        <v>1</v>
      </c>
      <c r="D378" s="14">
        <v>1</v>
      </c>
      <c r="E378" s="23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3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14</v>
      </c>
      <c r="D382" s="14">
        <v>17</v>
      </c>
      <c r="E382" s="23">
        <v>0</v>
      </c>
    </row>
    <row r="383" spans="1:5" x14ac:dyDescent="0.25">
      <c r="A383" s="173"/>
      <c r="B383" s="13" t="s">
        <v>304</v>
      </c>
      <c r="C383" s="14">
        <v>0</v>
      </c>
      <c r="D383" s="14">
        <v>0</v>
      </c>
      <c r="E383" s="23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104</v>
      </c>
      <c r="D387" s="14">
        <v>6</v>
      </c>
      <c r="E387" s="23">
        <v>3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3"/>
      <c r="B389" s="13" t="s">
        <v>311</v>
      </c>
      <c r="C389" s="14">
        <v>7</v>
      </c>
      <c r="D389" s="14">
        <v>5</v>
      </c>
      <c r="E389" s="23">
        <v>1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3"/>
      <c r="B391" s="13" t="s">
        <v>248</v>
      </c>
      <c r="C391" s="14">
        <v>88</v>
      </c>
      <c r="D391" s="14">
        <v>132</v>
      </c>
      <c r="E391" s="23">
        <v>9</v>
      </c>
    </row>
    <row r="392" spans="1:5" x14ac:dyDescent="0.25">
      <c r="A392" s="173"/>
      <c r="B392" s="13" t="s">
        <v>249</v>
      </c>
      <c r="C392" s="14">
        <v>3</v>
      </c>
      <c r="D392" s="14">
        <v>7</v>
      </c>
      <c r="E392" s="23">
        <v>0</v>
      </c>
    </row>
    <row r="393" spans="1:5" x14ac:dyDescent="0.25">
      <c r="A393" s="173"/>
      <c r="B393" s="13" t="s">
        <v>250</v>
      </c>
      <c r="C393" s="14">
        <v>48</v>
      </c>
      <c r="D393" s="14">
        <v>29</v>
      </c>
      <c r="E393" s="23">
        <v>3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3"/>
      <c r="B396" s="13" t="s">
        <v>314</v>
      </c>
      <c r="C396" s="14">
        <v>20</v>
      </c>
      <c r="D396" s="14">
        <v>57</v>
      </c>
      <c r="E396" s="23">
        <v>6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3">
        <v>0</v>
      </c>
    </row>
    <row r="399" spans="1:5" x14ac:dyDescent="0.25">
      <c r="A399" s="173"/>
      <c r="B399" s="13" t="s">
        <v>260</v>
      </c>
      <c r="C399" s="14">
        <v>0</v>
      </c>
      <c r="D399" s="14">
        <v>0</v>
      </c>
      <c r="E399" s="23">
        <v>0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3">
        <v>0</v>
      </c>
    </row>
    <row r="401" spans="1:5" x14ac:dyDescent="0.25">
      <c r="A401" s="173"/>
      <c r="B401" s="13" t="s">
        <v>316</v>
      </c>
      <c r="C401" s="14">
        <v>460</v>
      </c>
      <c r="D401" s="14">
        <v>526</v>
      </c>
      <c r="E401" s="23">
        <v>0</v>
      </c>
    </row>
    <row r="402" spans="1:5" x14ac:dyDescent="0.25">
      <c r="A402" s="173"/>
      <c r="B402" s="13" t="s">
        <v>317</v>
      </c>
      <c r="C402" s="14">
        <v>1</v>
      </c>
      <c r="D402" s="14">
        <v>0</v>
      </c>
      <c r="E402" s="23">
        <v>0</v>
      </c>
    </row>
    <row r="403" spans="1:5" x14ac:dyDescent="0.25">
      <c r="A403" s="173"/>
      <c r="B403" s="13" t="s">
        <v>318</v>
      </c>
      <c r="C403" s="14">
        <v>276</v>
      </c>
      <c r="D403" s="14">
        <v>809</v>
      </c>
      <c r="E403" s="23">
        <v>132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3"/>
      <c r="B405" s="13" t="s">
        <v>319</v>
      </c>
      <c r="C405" s="14">
        <v>1</v>
      </c>
      <c r="D405" s="14">
        <v>0</v>
      </c>
      <c r="E405" s="23">
        <v>0</v>
      </c>
    </row>
    <row r="406" spans="1:5" x14ac:dyDescent="0.25">
      <c r="A406" s="173"/>
      <c r="B406" s="13" t="s">
        <v>320</v>
      </c>
      <c r="C406" s="14">
        <v>2</v>
      </c>
      <c r="D406" s="14">
        <v>2</v>
      </c>
      <c r="E406" s="23">
        <v>1</v>
      </c>
    </row>
    <row r="407" spans="1:5" x14ac:dyDescent="0.25">
      <c r="A407" s="173"/>
      <c r="B407" s="13" t="s">
        <v>321</v>
      </c>
      <c r="C407" s="14">
        <v>8</v>
      </c>
      <c r="D407" s="14">
        <v>10</v>
      </c>
      <c r="E407" s="23">
        <v>1</v>
      </c>
    </row>
    <row r="408" spans="1:5" x14ac:dyDescent="0.25">
      <c r="A408" s="173"/>
      <c r="B408" s="13" t="s">
        <v>270</v>
      </c>
      <c r="C408" s="14">
        <v>50</v>
      </c>
      <c r="D408" s="14">
        <v>71</v>
      </c>
      <c r="E408" s="23">
        <v>0</v>
      </c>
    </row>
    <row r="409" spans="1:5" x14ac:dyDescent="0.25">
      <c r="A409" s="174"/>
      <c r="B409" s="13" t="s">
        <v>322</v>
      </c>
      <c r="C409" s="14">
        <v>135</v>
      </c>
      <c r="D409" s="14">
        <v>606</v>
      </c>
      <c r="E409" s="23">
        <v>4</v>
      </c>
    </row>
  </sheetData>
  <sheetProtection algorithmName="SHA-512" hashValue="NY0Aj3WXw8z91wFAgguMx0HkWL9PBvz+a5JlbZGoIk/RP5SBMhztjDy/RZ6zFLEFekrMnQt2S3bLmWHV6bvDUg==" saltValue="C3SyEopfpokvpTPZ9qI0qA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A85C-B8E8-4DD8-8129-C085DDEE84B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sxF+4QWJ36qeXMDPAD2Gk4yoC2mMUJprEfK3innqJ17rG5D/VNR01jhpyin98GNSxXP2Z0FYk8vKr6BR9cIfMw==" saltValue="OAuGgC5U6DwcUXZkbKAzI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89E4A-97DA-4AB6-95C2-D6BA5BB10E78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X3o0NL6D1Lsa44PhxfF0k5XKGx0BOjQZb9A9tpwqBe3cQYJ07/WAKGWyIhoXyQqDyc/D4qiPHuWq0dqsGZf9Hg==" saltValue="nXprinjTQL6tdeodBOiqV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DFA6-34C5-4DC7-BC2C-7EC229C04B81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0</v>
      </c>
      <c r="N6" s="170">
        <f>DatosMedioAmbiente!C55</f>
        <v>0</v>
      </c>
      <c r="O6" s="170">
        <f>DatosMedioAmbiente!C57</f>
        <v>0</v>
      </c>
      <c r="P6" s="170">
        <f>DatosMedioAmbiente!C59</f>
        <v>2</v>
      </c>
      <c r="Q6" s="170">
        <f>DatosMedioAmbiente!C61</f>
        <v>1</v>
      </c>
      <c r="R6" s="170">
        <f>DatosMedioAmbiente!C63</f>
        <v>3</v>
      </c>
      <c r="S6" s="168"/>
      <c r="U6" s="171">
        <f>DatosMedioAmbiente!C54</f>
        <v>0</v>
      </c>
      <c r="V6" s="171">
        <f>DatosMedioAmbiente!C56</f>
        <v>0</v>
      </c>
      <c r="W6" s="171">
        <f>DatosMedioAmbiente!C58</f>
        <v>0</v>
      </c>
      <c r="X6" s="171">
        <f>DatosMedioAmbiente!C60</f>
        <v>0</v>
      </c>
      <c r="Y6" s="171">
        <f>DatosMedioAmbiente!C62</f>
        <v>0</v>
      </c>
      <c r="Z6" s="171">
        <f>DatosMedioAmbiente!C64</f>
        <v>0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1Bp6TTopLiTd+cA+UuGdyhgMjhpqUQKc5XC+ttJQ6B5k25nso8ID7jTurN8Y3DlkZhkAZt0y7f5frj9R54wRHA==" saltValue="1RRXe5IGSJct/TwtkxnaG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8EDE-925C-49F0-B25E-8B1347FF6EF5}">
  <dimension ref="A1:BI17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1626</v>
      </c>
      <c r="G2" s="85" t="s">
        <v>1619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C2" s="85" t="s">
        <v>1157</v>
      </c>
      <c r="AD2" s="85" t="s">
        <v>667</v>
      </c>
      <c r="AE2" s="85" t="s">
        <v>1203</v>
      </c>
      <c r="AF2" s="85" t="s">
        <v>1106</v>
      </c>
      <c r="AI2" s="85" t="s">
        <v>227</v>
      </c>
      <c r="AL2" s="85" t="s">
        <v>667</v>
      </c>
      <c r="AM2" s="85" t="s">
        <v>667</v>
      </c>
      <c r="AN2" s="85" t="s">
        <v>669</v>
      </c>
      <c r="AO2" s="85" t="s">
        <v>669</v>
      </c>
      <c r="AU2" s="85" t="s">
        <v>671</v>
      </c>
      <c r="AV2" s="85" t="s">
        <v>667</v>
      </c>
      <c r="AW2" s="85" t="s">
        <v>1206</v>
      </c>
      <c r="AY2" s="85" t="s">
        <v>19</v>
      </c>
      <c r="AZ2" s="85" t="s">
        <v>1028</v>
      </c>
      <c r="BA2" s="85" t="s">
        <v>81</v>
      </c>
      <c r="BC2" s="85" t="s">
        <v>999</v>
      </c>
      <c r="BD2" s="85" t="s">
        <v>980</v>
      </c>
      <c r="BE2" s="85" t="s">
        <v>1656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995</v>
      </c>
      <c r="G3" s="85" t="s">
        <v>1620</v>
      </c>
      <c r="H3" s="85" t="s">
        <v>1619</v>
      </c>
      <c r="I3" s="85" t="s">
        <v>1619</v>
      </c>
      <c r="J3" s="85" t="s">
        <v>1620</v>
      </c>
      <c r="K3" s="85" t="s">
        <v>1619</v>
      </c>
      <c r="L3" s="85" t="s">
        <v>1620</v>
      </c>
      <c r="M3" s="85" t="s">
        <v>1623</v>
      </c>
      <c r="N3" s="85" t="s">
        <v>1620</v>
      </c>
      <c r="O3" s="85" t="s">
        <v>1619</v>
      </c>
      <c r="P3" s="85" t="s">
        <v>1620</v>
      </c>
      <c r="Q3" s="85" t="s">
        <v>1620</v>
      </c>
      <c r="R3" s="85" t="s">
        <v>1062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C3" s="85" t="s">
        <v>1158</v>
      </c>
      <c r="AD3" s="85" t="s">
        <v>669</v>
      </c>
      <c r="AE3" s="85" t="s">
        <v>1204</v>
      </c>
      <c r="AF3" s="85" t="s">
        <v>1213</v>
      </c>
      <c r="AI3" s="85" t="s">
        <v>228</v>
      </c>
      <c r="AL3" s="85" t="s">
        <v>669</v>
      </c>
      <c r="AM3" s="85" t="s">
        <v>669</v>
      </c>
      <c r="AN3" s="85" t="s">
        <v>671</v>
      </c>
      <c r="AO3" s="85" t="s">
        <v>671</v>
      </c>
      <c r="AV3" s="85" t="s">
        <v>669</v>
      </c>
      <c r="AW3" s="85" t="s">
        <v>635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354</v>
      </c>
      <c r="BE3" s="85" t="s">
        <v>1657</v>
      </c>
      <c r="BH3" s="85" t="s">
        <v>1163</v>
      </c>
      <c r="BI3" s="85" t="s">
        <v>1168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1628</v>
      </c>
      <c r="G4" s="85" t="s">
        <v>995</v>
      </c>
      <c r="H4" s="85" t="s">
        <v>1620</v>
      </c>
      <c r="I4" s="85" t="s">
        <v>1620</v>
      </c>
      <c r="J4" s="85" t="s">
        <v>1626</v>
      </c>
      <c r="K4" s="85" t="s">
        <v>1622</v>
      </c>
      <c r="L4" s="85" t="s">
        <v>1622</v>
      </c>
      <c r="N4" s="85" t="s">
        <v>1624</v>
      </c>
      <c r="O4" s="85" t="s">
        <v>1620</v>
      </c>
      <c r="P4" s="85" t="s">
        <v>1670</v>
      </c>
      <c r="Q4" s="85" t="s">
        <v>1670</v>
      </c>
      <c r="R4" s="85" t="s">
        <v>1063</v>
      </c>
      <c r="S4" s="85" t="s">
        <v>1670</v>
      </c>
      <c r="T4" s="85" t="s">
        <v>1668</v>
      </c>
      <c r="V4" s="85" t="s">
        <v>30</v>
      </c>
      <c r="W4" s="85" t="s">
        <v>1762</v>
      </c>
      <c r="AA4" s="85" t="s">
        <v>1152</v>
      </c>
      <c r="AC4" s="85" t="s">
        <v>1159</v>
      </c>
      <c r="AD4" s="85" t="s">
        <v>671</v>
      </c>
      <c r="AE4" s="85" t="s">
        <v>1206</v>
      </c>
      <c r="AF4" s="85" t="s">
        <v>1146</v>
      </c>
      <c r="AI4" s="85" t="s">
        <v>229</v>
      </c>
      <c r="AL4" s="85" t="s">
        <v>671</v>
      </c>
      <c r="AM4" s="85" t="s">
        <v>671</v>
      </c>
      <c r="AN4" s="85" t="s">
        <v>673</v>
      </c>
      <c r="AO4" s="85" t="s">
        <v>673</v>
      </c>
      <c r="AV4" s="85" t="s">
        <v>671</v>
      </c>
      <c r="AW4" s="85" t="s">
        <v>1207</v>
      </c>
      <c r="AY4" s="85" t="s">
        <v>1024</v>
      </c>
      <c r="AZ4" s="85" t="s">
        <v>1030</v>
      </c>
      <c r="BA4" s="85" t="s">
        <v>1794</v>
      </c>
      <c r="BC4" s="85" t="s">
        <v>1005</v>
      </c>
      <c r="BD4" s="85" t="s">
        <v>981</v>
      </c>
      <c r="BE4" s="85" t="s">
        <v>1658</v>
      </c>
      <c r="BH4" s="85" t="s">
        <v>1164</v>
      </c>
    </row>
    <row r="5" spans="1:61" x14ac:dyDescent="0.2">
      <c r="A5" s="85" t="s">
        <v>1050</v>
      </c>
      <c r="B5" s="85" t="s">
        <v>109</v>
      </c>
      <c r="C5" s="85" t="s">
        <v>181</v>
      </c>
      <c r="D5" s="85" t="s">
        <v>1622</v>
      </c>
      <c r="E5" s="85" t="s">
        <v>1621</v>
      </c>
      <c r="F5" s="85" t="s">
        <v>1642</v>
      </c>
      <c r="G5" s="85" t="s">
        <v>1633</v>
      </c>
      <c r="H5" s="85" t="s">
        <v>995</v>
      </c>
      <c r="I5" s="85" t="s">
        <v>1626</v>
      </c>
      <c r="J5" s="85" t="s">
        <v>995</v>
      </c>
      <c r="K5" s="85" t="s">
        <v>995</v>
      </c>
      <c r="L5" s="85" t="s">
        <v>995</v>
      </c>
      <c r="N5" s="85" t="s">
        <v>995</v>
      </c>
      <c r="O5" s="85" t="s">
        <v>995</v>
      </c>
      <c r="R5" s="85" t="s">
        <v>1065</v>
      </c>
      <c r="T5" s="85" t="s">
        <v>1670</v>
      </c>
      <c r="V5" s="85" t="s">
        <v>31</v>
      </c>
      <c r="AC5" s="85" t="s">
        <v>1160</v>
      </c>
      <c r="AD5" s="85" t="s">
        <v>673</v>
      </c>
      <c r="AE5" s="85" t="s">
        <v>635</v>
      </c>
      <c r="AF5" s="85" t="s">
        <v>1214</v>
      </c>
      <c r="AI5" s="85" t="s">
        <v>230</v>
      </c>
      <c r="AL5" s="85" t="s">
        <v>675</v>
      </c>
      <c r="AM5" s="85" t="s">
        <v>673</v>
      </c>
      <c r="AN5" s="85" t="s">
        <v>675</v>
      </c>
      <c r="AO5" s="85" t="s">
        <v>675</v>
      </c>
      <c r="AV5" s="85" t="s">
        <v>675</v>
      </c>
      <c r="AY5" s="85" t="s">
        <v>1025</v>
      </c>
      <c r="AZ5" s="85" t="s">
        <v>1031</v>
      </c>
      <c r="BC5" s="85" t="s">
        <v>1006</v>
      </c>
      <c r="BD5" s="85" t="s">
        <v>982</v>
      </c>
      <c r="BE5" s="85" t="s">
        <v>1799</v>
      </c>
    </row>
    <row r="6" spans="1:61" x14ac:dyDescent="0.2">
      <c r="A6" s="85" t="s">
        <v>1756</v>
      </c>
      <c r="C6" s="85" t="s">
        <v>1738</v>
      </c>
      <c r="D6" s="85" t="s">
        <v>1626</v>
      </c>
      <c r="E6" s="85" t="s">
        <v>1622</v>
      </c>
      <c r="F6" s="85" t="s">
        <v>110</v>
      </c>
      <c r="G6" s="85" t="s">
        <v>1636</v>
      </c>
      <c r="H6" s="85" t="s">
        <v>1631</v>
      </c>
      <c r="I6" s="85" t="s">
        <v>995</v>
      </c>
      <c r="J6" s="85" t="s">
        <v>1632</v>
      </c>
      <c r="K6" s="85" t="s">
        <v>1631</v>
      </c>
      <c r="L6" s="85" t="s">
        <v>1632</v>
      </c>
      <c r="N6" s="85" t="s">
        <v>1627</v>
      </c>
      <c r="O6" s="85" t="s">
        <v>1632</v>
      </c>
      <c r="R6" s="85" t="s">
        <v>1067</v>
      </c>
      <c r="V6" s="85" t="s">
        <v>32</v>
      </c>
      <c r="AD6" s="85" t="s">
        <v>675</v>
      </c>
      <c r="AI6" s="85" t="s">
        <v>231</v>
      </c>
      <c r="AL6" s="85" t="s">
        <v>677</v>
      </c>
      <c r="AM6" s="85" t="s">
        <v>675</v>
      </c>
      <c r="AN6" s="85" t="s">
        <v>677</v>
      </c>
      <c r="AO6" s="85" t="s">
        <v>677</v>
      </c>
      <c r="AV6" s="85" t="s">
        <v>677</v>
      </c>
      <c r="AZ6" s="85" t="s">
        <v>1026</v>
      </c>
      <c r="BC6" s="85" t="s">
        <v>1796</v>
      </c>
      <c r="BD6" s="85" t="s">
        <v>983</v>
      </c>
      <c r="BE6" s="85" t="s">
        <v>1040</v>
      </c>
    </row>
    <row r="7" spans="1:61" x14ac:dyDescent="0.2">
      <c r="C7" s="85" t="s">
        <v>1740</v>
      </c>
      <c r="D7" s="85" t="s">
        <v>995</v>
      </c>
      <c r="E7" s="85" t="s">
        <v>1626</v>
      </c>
      <c r="G7" s="85" t="s">
        <v>1638</v>
      </c>
      <c r="H7" s="85" t="s">
        <v>1632</v>
      </c>
      <c r="I7" s="85" t="s">
        <v>1631</v>
      </c>
      <c r="J7" s="85" t="s">
        <v>1633</v>
      </c>
      <c r="L7" s="85" t="s">
        <v>1638</v>
      </c>
      <c r="O7" s="85" t="s">
        <v>1633</v>
      </c>
      <c r="R7" s="85" t="s">
        <v>1068</v>
      </c>
      <c r="AD7" s="85" t="s">
        <v>677</v>
      </c>
      <c r="AI7" s="85" t="s">
        <v>233</v>
      </c>
      <c r="AL7" s="85" t="s">
        <v>679</v>
      </c>
      <c r="AM7" s="85" t="s">
        <v>677</v>
      </c>
      <c r="AN7" s="85" t="s">
        <v>679</v>
      </c>
      <c r="AO7" s="85" t="s">
        <v>679</v>
      </c>
      <c r="BC7" s="85" t="s">
        <v>1008</v>
      </c>
      <c r="BD7" s="85" t="s">
        <v>984</v>
      </c>
      <c r="BE7" s="85" t="s">
        <v>1661</v>
      </c>
    </row>
    <row r="8" spans="1:61" x14ac:dyDescent="0.2">
      <c r="C8" s="85" t="s">
        <v>216</v>
      </c>
      <c r="D8" s="85" t="s">
        <v>1631</v>
      </c>
      <c r="E8" s="85" t="s">
        <v>995</v>
      </c>
      <c r="G8" s="85" t="s">
        <v>110</v>
      </c>
      <c r="H8" s="85" t="s">
        <v>1633</v>
      </c>
      <c r="I8" s="85" t="s">
        <v>1632</v>
      </c>
      <c r="J8" s="85" t="s">
        <v>1636</v>
      </c>
      <c r="O8" s="85" t="s">
        <v>1634</v>
      </c>
      <c r="AD8" s="85" t="s">
        <v>679</v>
      </c>
      <c r="AI8" s="85" t="s">
        <v>236</v>
      </c>
      <c r="BC8" s="85" t="s">
        <v>997</v>
      </c>
      <c r="BD8" s="85" t="s">
        <v>985</v>
      </c>
    </row>
    <row r="9" spans="1:61" x14ac:dyDescent="0.2">
      <c r="C9" s="85" t="s">
        <v>1741</v>
      </c>
      <c r="D9" s="85" t="s">
        <v>1632</v>
      </c>
      <c r="E9" s="85" t="s">
        <v>1631</v>
      </c>
      <c r="H9" s="85" t="s">
        <v>1636</v>
      </c>
      <c r="I9" s="85" t="s">
        <v>1633</v>
      </c>
      <c r="J9" s="85" t="s">
        <v>1638</v>
      </c>
      <c r="O9" s="85" t="s">
        <v>1636</v>
      </c>
      <c r="AI9" s="85" t="s">
        <v>237</v>
      </c>
      <c r="BD9" s="85" t="s">
        <v>538</v>
      </c>
    </row>
    <row r="10" spans="1:61" x14ac:dyDescent="0.2">
      <c r="C10" s="85" t="s">
        <v>1742</v>
      </c>
      <c r="D10" s="85" t="s">
        <v>1633</v>
      </c>
      <c r="E10" s="85" t="s">
        <v>1632</v>
      </c>
      <c r="H10" s="85" t="s">
        <v>1638</v>
      </c>
      <c r="I10" s="85" t="s">
        <v>1634</v>
      </c>
      <c r="J10" s="85" t="s">
        <v>110</v>
      </c>
      <c r="O10" s="85" t="s">
        <v>1638</v>
      </c>
      <c r="AI10" s="85" t="s">
        <v>110</v>
      </c>
      <c r="BD10" s="85" t="s">
        <v>986</v>
      </c>
    </row>
    <row r="11" spans="1:61" x14ac:dyDescent="0.2">
      <c r="C11" s="85" t="s">
        <v>296</v>
      </c>
      <c r="D11" s="85" t="s">
        <v>1634</v>
      </c>
      <c r="E11" s="85" t="s">
        <v>1633</v>
      </c>
      <c r="H11" s="85" t="s">
        <v>110</v>
      </c>
      <c r="I11" s="85" t="s">
        <v>1636</v>
      </c>
      <c r="O11" s="85" t="s">
        <v>110</v>
      </c>
      <c r="BD11" s="85" t="s">
        <v>987</v>
      </c>
    </row>
    <row r="12" spans="1:61" x14ac:dyDescent="0.2">
      <c r="C12" s="85" t="s">
        <v>1743</v>
      </c>
      <c r="D12" s="85" t="s">
        <v>1636</v>
      </c>
      <c r="E12" s="85" t="s">
        <v>1636</v>
      </c>
      <c r="I12" s="85" t="s">
        <v>1638</v>
      </c>
      <c r="BD12" s="85" t="s">
        <v>671</v>
      </c>
    </row>
    <row r="13" spans="1:61" x14ac:dyDescent="0.2">
      <c r="D13" s="85" t="s">
        <v>1638</v>
      </c>
      <c r="I13" s="85" t="s">
        <v>1642</v>
      </c>
      <c r="BD13" s="85" t="s">
        <v>988</v>
      </c>
    </row>
    <row r="14" spans="1:61" x14ac:dyDescent="0.2">
      <c r="D14" s="85" t="s">
        <v>1642</v>
      </c>
      <c r="I14" s="85" t="s">
        <v>110</v>
      </c>
      <c r="BD14" s="85" t="s">
        <v>989</v>
      </c>
    </row>
    <row r="15" spans="1:61" x14ac:dyDescent="0.2">
      <c r="D15" s="85" t="s">
        <v>110</v>
      </c>
      <c r="BD15" s="85" t="s">
        <v>990</v>
      </c>
    </row>
    <row r="16" spans="1:61" x14ac:dyDescent="0.2">
      <c r="BD16" s="85" t="s">
        <v>110</v>
      </c>
    </row>
    <row r="17" spans="56:56" x14ac:dyDescent="0.2">
      <c r="BD17" s="85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5DD6-6B33-4819-B2A2-A0890E62A9D2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256</v>
      </c>
      <c r="D4" s="93">
        <f>SUM(DatosViolenciaGénero!D63:D69)</f>
        <v>321</v>
      </c>
    </row>
    <row r="5" spans="2:4" x14ac:dyDescent="0.2">
      <c r="B5" s="92" t="s">
        <v>1620</v>
      </c>
      <c r="C5" s="93">
        <f>SUM(DatosViolenciaGénero!C70:C73)</f>
        <v>1</v>
      </c>
      <c r="D5" s="93">
        <f>SUM(DatosViolenciaGénero!D70:D73)</f>
        <v>61</v>
      </c>
    </row>
    <row r="6" spans="2:4" ht="12.75" customHeight="1" x14ac:dyDescent="0.2">
      <c r="B6" s="92" t="s">
        <v>1666</v>
      </c>
      <c r="C6" s="93">
        <f>DatosViolenciaGénero!C74</f>
        <v>0</v>
      </c>
      <c r="D6" s="93">
        <f>DatosViolenciaGénero!D74</f>
        <v>0</v>
      </c>
    </row>
    <row r="7" spans="2:4" ht="12.75" customHeight="1" x14ac:dyDescent="0.2">
      <c r="B7" s="92" t="s">
        <v>1667</v>
      </c>
      <c r="C7" s="93">
        <f>SUM(DatosViolenciaGénero!C75:C77)</f>
        <v>0</v>
      </c>
      <c r="D7" s="93">
        <f>SUM(DatosViolenciaGénero!D75:D77)</f>
        <v>0</v>
      </c>
    </row>
    <row r="8" spans="2:4" ht="12.75" customHeight="1" x14ac:dyDescent="0.2">
      <c r="B8" s="92" t="s">
        <v>1668</v>
      </c>
      <c r="C8" s="93">
        <f>DatosViolenciaGénero!C81</f>
        <v>0</v>
      </c>
      <c r="D8" s="93">
        <f>DatosViolenciaGénero!D81</f>
        <v>1</v>
      </c>
    </row>
    <row r="9" spans="2:4" ht="12.75" customHeight="1" x14ac:dyDescent="0.2">
      <c r="B9" s="92" t="s">
        <v>1669</v>
      </c>
      <c r="C9" s="93">
        <f>DatosViolenciaGénero!C78</f>
        <v>0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37</v>
      </c>
      <c r="D10" s="93">
        <f>SUM(DatosViolenciaGénero!D79:D80)</f>
        <v>117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11</v>
      </c>
    </row>
    <row r="16" spans="2:4" ht="13.5" thickBot="1" x14ac:dyDescent="0.25">
      <c r="B16" s="96" t="s">
        <v>1673</v>
      </c>
      <c r="C16" s="97">
        <f>DatosViolenciaGénero!C39</f>
        <v>84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EC05-0094-4AEF-9844-467416FB4237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18</v>
      </c>
      <c r="D4" s="93">
        <f>SUM(DatosViolenciaDoméstica!D48:D54)</f>
        <v>51</v>
      </c>
    </row>
    <row r="5" spans="2:4" x14ac:dyDescent="0.2">
      <c r="B5" s="92" t="s">
        <v>1620</v>
      </c>
      <c r="C5" s="93">
        <f>SUM(DatosViolenciaDoméstica!C55:C58)</f>
        <v>1</v>
      </c>
      <c r="D5" s="93">
        <f>SUM(DatosViolenciaDoméstica!D55:D58)</f>
        <v>3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0</v>
      </c>
    </row>
    <row r="7" spans="2:4" ht="12.75" customHeight="1" x14ac:dyDescent="0.2">
      <c r="B7" s="92" t="s">
        <v>1667</v>
      </c>
      <c r="C7" s="93">
        <f>SUM(DatosViolenciaDoméstica!C60:C62)</f>
        <v>0</v>
      </c>
      <c r="D7" s="93">
        <f>SUM(DatosViolenciaDoméstica!D60:D62)</f>
        <v>0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0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1</v>
      </c>
      <c r="D10" s="93">
        <f>SUM(DatosViolenciaDoméstica!D64:D65)</f>
        <v>7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0</v>
      </c>
    </row>
    <row r="16" spans="2:4" ht="13.5" thickBot="1" x14ac:dyDescent="0.25">
      <c r="B16" s="96" t="s">
        <v>1673</v>
      </c>
      <c r="C16" s="97">
        <f>DatosViolenciaDoméstica!C34</f>
        <v>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13674-C0AB-4EB4-A2EE-AB057582EA2A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159</v>
      </c>
    </row>
    <row r="5" spans="2:3" x14ac:dyDescent="0.2">
      <c r="B5" s="86" t="s">
        <v>1657</v>
      </c>
      <c r="C5" s="88">
        <f>DatosMenores!C70</f>
        <v>17</v>
      </c>
    </row>
    <row r="6" spans="2:3" x14ac:dyDescent="0.2">
      <c r="B6" s="86" t="s">
        <v>1658</v>
      </c>
      <c r="C6" s="88">
        <f>DatosMenores!C71</f>
        <v>288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14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2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12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713D-8636-4E97-954F-9C72841CF295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3220</v>
      </c>
      <c r="E11" s="71">
        <f>DatosDelitos!H5+DatosDelitos!H13-DatosDelitos!H17</f>
        <v>202</v>
      </c>
      <c r="F11" s="71">
        <f>DatosDelitos!I5+DatosDelitos!I13-DatosDelitos!I17</f>
        <v>158</v>
      </c>
      <c r="G11" s="71">
        <f>DatosDelitos!J5+DatosDelitos!J13-DatosDelitos!J17</f>
        <v>7</v>
      </c>
      <c r="H11" s="72">
        <f>DatosDelitos!K5+DatosDelitos!K13-DatosDelitos!K17</f>
        <v>7</v>
      </c>
      <c r="I11" s="72">
        <f>DatosDelitos!L5+DatosDelitos!L13-DatosDelitos!L17</f>
        <v>7</v>
      </c>
      <c r="J11" s="72">
        <f>DatosDelitos!M5+DatosDelitos!M13-DatosDelitos!M17</f>
        <v>1</v>
      </c>
      <c r="K11" s="72">
        <f>DatosDelitos!O5+DatosDelitos!O13-DatosDelitos!O17</f>
        <v>17</v>
      </c>
      <c r="L11" s="73">
        <f>DatosDelitos!P5+DatosDelitos!P13-DatosDelitos!P17</f>
        <v>200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3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1368</v>
      </c>
      <c r="E15" s="75">
        <f>DatosDelitos!H17+DatosDelitos!H44</f>
        <v>323</v>
      </c>
      <c r="F15" s="75">
        <f>DatosDelitos!I16+DatosDelitos!I44</f>
        <v>16</v>
      </c>
      <c r="G15" s="75">
        <f>DatosDelitos!J17+DatosDelitos!J44</f>
        <v>3</v>
      </c>
      <c r="H15" s="75">
        <f>DatosDelitos!K17+DatosDelitos!K44</f>
        <v>0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12</v>
      </c>
      <c r="L15" s="76">
        <f>DatosDelitos!P17+DatosDelitos!P44</f>
        <v>343</v>
      </c>
    </row>
    <row r="16" spans="2:13" ht="13.15" customHeight="1" x14ac:dyDescent="0.2">
      <c r="B16" s="214" t="s">
        <v>1620</v>
      </c>
      <c r="C16" s="214"/>
      <c r="D16" s="74">
        <f>DatosDelitos!C30</f>
        <v>614</v>
      </c>
      <c r="E16" s="75">
        <f>DatosDelitos!H30</f>
        <v>76</v>
      </c>
      <c r="F16" s="75">
        <f>DatosDelitos!I30</f>
        <v>83</v>
      </c>
      <c r="G16" s="75">
        <f>DatosDelitos!J30</f>
        <v>0</v>
      </c>
      <c r="H16" s="75">
        <f>DatosDelitos!K30</f>
        <v>1</v>
      </c>
      <c r="I16" s="75">
        <f>DatosDelitos!L30</f>
        <v>0</v>
      </c>
      <c r="J16" s="75">
        <f>DatosDelitos!M30</f>
        <v>1</v>
      </c>
      <c r="K16" s="75">
        <f>DatosDelitos!O30</f>
        <v>2</v>
      </c>
      <c r="L16" s="76">
        <f>DatosDelitos!P30</f>
        <v>139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21</v>
      </c>
      <c r="E17" s="75">
        <f>DatosDelitos!H42-DatosDelitos!H44</f>
        <v>2</v>
      </c>
      <c r="F17" s="75">
        <f>DatosDelitos!I42-DatosDelitos!I44</f>
        <v>0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1</v>
      </c>
      <c r="L17" s="76">
        <f>DatosDelitos!P42-DatosDelitos!P44</f>
        <v>0</v>
      </c>
    </row>
    <row r="18" spans="2:12" ht="13.15" customHeight="1" x14ac:dyDescent="0.2">
      <c r="B18" s="214" t="s">
        <v>1622</v>
      </c>
      <c r="C18" s="214"/>
      <c r="D18" s="74">
        <f>DatosDelitos!C50</f>
        <v>320</v>
      </c>
      <c r="E18" s="75">
        <f>DatosDelitos!H50</f>
        <v>46</v>
      </c>
      <c r="F18" s="75">
        <f>DatosDelitos!I50</f>
        <v>17</v>
      </c>
      <c r="G18" s="75">
        <f>DatosDelitos!J50</f>
        <v>15</v>
      </c>
      <c r="H18" s="75">
        <f>DatosDelitos!K50</f>
        <v>10</v>
      </c>
      <c r="I18" s="75">
        <f>DatosDelitos!L50</f>
        <v>0</v>
      </c>
      <c r="J18" s="75">
        <f>DatosDelitos!M50</f>
        <v>0</v>
      </c>
      <c r="K18" s="75">
        <f>DatosDelitos!O50</f>
        <v>7</v>
      </c>
      <c r="L18" s="76">
        <f>DatosDelitos!P50</f>
        <v>31</v>
      </c>
    </row>
    <row r="19" spans="2:12" ht="13.15" customHeight="1" x14ac:dyDescent="0.2">
      <c r="B19" s="214" t="s">
        <v>1623</v>
      </c>
      <c r="C19" s="214"/>
      <c r="D19" s="74">
        <f>DatosDelitos!C72</f>
        <v>2</v>
      </c>
      <c r="E19" s="75">
        <f>DatosDelitos!H72</f>
        <v>1</v>
      </c>
      <c r="F19" s="75">
        <f>DatosDelitos!I72</f>
        <v>1</v>
      </c>
      <c r="G19" s="75">
        <f>DatosDelitos!J72</f>
        <v>0</v>
      </c>
      <c r="H19" s="75">
        <f>DatosDelitos!K72</f>
        <v>0</v>
      </c>
      <c r="I19" s="75">
        <f>DatosDelitos!L72</f>
        <v>1</v>
      </c>
      <c r="J19" s="75">
        <f>DatosDelitos!M72</f>
        <v>0</v>
      </c>
      <c r="K19" s="75">
        <f>DatosDelitos!O72</f>
        <v>0</v>
      </c>
      <c r="L19" s="76">
        <f>DatosDelitos!P72</f>
        <v>1</v>
      </c>
    </row>
    <row r="20" spans="2:12" ht="27" customHeight="1" x14ac:dyDescent="0.2">
      <c r="B20" s="214" t="s">
        <v>1624</v>
      </c>
      <c r="C20" s="214"/>
      <c r="D20" s="74">
        <f>DatosDelitos!C74</f>
        <v>41</v>
      </c>
      <c r="E20" s="75">
        <f>DatosDelitos!H74</f>
        <v>12</v>
      </c>
      <c r="F20" s="75">
        <f>DatosDelitos!I74</f>
        <v>8</v>
      </c>
      <c r="G20" s="75">
        <f>DatosDelitos!J74</f>
        <v>0</v>
      </c>
      <c r="H20" s="75">
        <f>DatosDelitos!K74</f>
        <v>0</v>
      </c>
      <c r="I20" s="75">
        <f>DatosDelitos!L74</f>
        <v>0</v>
      </c>
      <c r="J20" s="75">
        <f>DatosDelitos!M74</f>
        <v>2</v>
      </c>
      <c r="K20" s="75">
        <f>DatosDelitos!O74</f>
        <v>0</v>
      </c>
      <c r="L20" s="76">
        <f>DatosDelitos!P74</f>
        <v>8</v>
      </c>
    </row>
    <row r="21" spans="2:12" ht="13.15" customHeight="1" x14ac:dyDescent="0.2">
      <c r="B21" s="215" t="s">
        <v>1625</v>
      </c>
      <c r="C21" s="215"/>
      <c r="D21" s="74">
        <f>DatosDelitos!C82</f>
        <v>100</v>
      </c>
      <c r="E21" s="75">
        <f>DatosDelitos!H82</f>
        <v>9</v>
      </c>
      <c r="F21" s="75">
        <f>DatosDelitos!I82</f>
        <v>4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4</v>
      </c>
    </row>
    <row r="22" spans="2:12" ht="13.15" customHeight="1" x14ac:dyDescent="0.2">
      <c r="B22" s="214" t="s">
        <v>1626</v>
      </c>
      <c r="C22" s="214"/>
      <c r="D22" s="74">
        <f>DatosDelitos!C85</f>
        <v>396</v>
      </c>
      <c r="E22" s="75">
        <f>DatosDelitos!H85</f>
        <v>169</v>
      </c>
      <c r="F22" s="75">
        <f>DatosDelitos!I85</f>
        <v>95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1</v>
      </c>
      <c r="L22" s="76">
        <f>DatosDelitos!P85</f>
        <v>50</v>
      </c>
    </row>
    <row r="23" spans="2:12" ht="13.15" customHeight="1" x14ac:dyDescent="0.2">
      <c r="B23" s="214" t="s">
        <v>995</v>
      </c>
      <c r="C23" s="214"/>
      <c r="D23" s="74">
        <f>DatosDelitos!C97</f>
        <v>3492</v>
      </c>
      <c r="E23" s="75">
        <f>DatosDelitos!H97</f>
        <v>732</v>
      </c>
      <c r="F23" s="75">
        <f>DatosDelitos!I97</f>
        <v>423</v>
      </c>
      <c r="G23" s="75">
        <f>DatosDelitos!J97</f>
        <v>1</v>
      </c>
      <c r="H23" s="75">
        <f>DatosDelitos!K97</f>
        <v>1</v>
      </c>
      <c r="I23" s="75">
        <f>DatosDelitos!L97</f>
        <v>0</v>
      </c>
      <c r="J23" s="75">
        <f>DatosDelitos!M97</f>
        <v>3</v>
      </c>
      <c r="K23" s="75">
        <f>DatosDelitos!O97</f>
        <v>49</v>
      </c>
      <c r="L23" s="76">
        <f>DatosDelitos!P97</f>
        <v>356</v>
      </c>
    </row>
    <row r="24" spans="2:12" ht="27" customHeight="1" x14ac:dyDescent="0.2">
      <c r="B24" s="214" t="s">
        <v>1627</v>
      </c>
      <c r="C24" s="214"/>
      <c r="D24" s="74">
        <f>DatosDelitos!C131</f>
        <v>16</v>
      </c>
      <c r="E24" s="75">
        <f>DatosDelitos!H131</f>
        <v>8</v>
      </c>
      <c r="F24" s="75">
        <f>DatosDelitos!I131</f>
        <v>3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1</v>
      </c>
      <c r="K24" s="75">
        <f>DatosDelitos!O131</f>
        <v>0</v>
      </c>
      <c r="L24" s="76">
        <f>DatosDelitos!P131</f>
        <v>7</v>
      </c>
    </row>
    <row r="25" spans="2:12" ht="13.15" customHeight="1" x14ac:dyDescent="0.2">
      <c r="B25" s="214" t="s">
        <v>1628</v>
      </c>
      <c r="C25" s="214"/>
      <c r="D25" s="74">
        <f>DatosDelitos!C137</f>
        <v>23</v>
      </c>
      <c r="E25" s="75">
        <f>DatosDelitos!H137</f>
        <v>9</v>
      </c>
      <c r="F25" s="75">
        <f>DatosDelitos!I137</f>
        <v>4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1</v>
      </c>
    </row>
    <row r="26" spans="2:12" ht="13.15" customHeight="1" x14ac:dyDescent="0.2">
      <c r="B26" s="215" t="s">
        <v>1629</v>
      </c>
      <c r="C26" s="215"/>
      <c r="D26" s="74">
        <f>DatosDelitos!C144</f>
        <v>1</v>
      </c>
      <c r="E26" s="75">
        <f>DatosDelitos!H144</f>
        <v>0</v>
      </c>
      <c r="F26" s="75">
        <f>DatosDelitos!I144</f>
        <v>0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0</v>
      </c>
    </row>
    <row r="27" spans="2:12" ht="38.25" customHeight="1" x14ac:dyDescent="0.2">
      <c r="B27" s="214" t="s">
        <v>1630</v>
      </c>
      <c r="C27" s="214"/>
      <c r="D27" s="74">
        <f>DatosDelitos!C147</f>
        <v>65</v>
      </c>
      <c r="E27" s="75">
        <f>DatosDelitos!H147</f>
        <v>19</v>
      </c>
      <c r="F27" s="75">
        <f>DatosDelitos!I147</f>
        <v>3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3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314</v>
      </c>
      <c r="E28" s="75">
        <f>DatosDelitos!H156+SUM(DatosDelitos!H167:H172)</f>
        <v>105</v>
      </c>
      <c r="F28" s="75">
        <f>DatosDelitos!I156+SUM(DatosDelitos!I167:I172)</f>
        <v>10</v>
      </c>
      <c r="G28" s="75">
        <f>DatosDelitos!J156+SUM(DatosDelitos!J167:J172)</f>
        <v>1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24</v>
      </c>
      <c r="L28" s="75">
        <f>DatosDelitos!P156+SUM(DatosDelitos!P167:Q172)</f>
        <v>12</v>
      </c>
    </row>
    <row r="29" spans="2:12" ht="13.15" customHeight="1" x14ac:dyDescent="0.2">
      <c r="B29" s="214" t="s">
        <v>1632</v>
      </c>
      <c r="C29" s="214"/>
      <c r="D29" s="74">
        <f>SUM(DatosDelitos!C173:C177)</f>
        <v>140</v>
      </c>
      <c r="E29" s="75">
        <f>SUM(DatosDelitos!H173:H177)</f>
        <v>97</v>
      </c>
      <c r="F29" s="75">
        <f>SUM(DatosDelitos!I173:I177)</f>
        <v>106</v>
      </c>
      <c r="G29" s="75">
        <f>SUM(DatosDelitos!J173:J177)</f>
        <v>0</v>
      </c>
      <c r="H29" s="75">
        <f>SUM(DatosDelitos!K173:K177)</f>
        <v>1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22</v>
      </c>
      <c r="L29" s="75">
        <f>SUM(DatosDelitos!P173:P177)</f>
        <v>101</v>
      </c>
    </row>
    <row r="30" spans="2:12" ht="13.15" customHeight="1" x14ac:dyDescent="0.2">
      <c r="B30" s="214" t="s">
        <v>1633</v>
      </c>
      <c r="C30" s="214"/>
      <c r="D30" s="74">
        <f>DatosDelitos!C178</f>
        <v>609</v>
      </c>
      <c r="E30" s="75">
        <f>DatosDelitos!H178</f>
        <v>276</v>
      </c>
      <c r="F30" s="75">
        <f>DatosDelitos!I178</f>
        <v>199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1</v>
      </c>
      <c r="L30" s="75">
        <f>DatosDelitos!P178</f>
        <v>1252</v>
      </c>
    </row>
    <row r="31" spans="2:12" ht="13.15" customHeight="1" x14ac:dyDescent="0.2">
      <c r="B31" s="214" t="s">
        <v>1634</v>
      </c>
      <c r="C31" s="214"/>
      <c r="D31" s="74">
        <f>DatosDelitos!C186</f>
        <v>398</v>
      </c>
      <c r="E31" s="75">
        <f>DatosDelitos!H186</f>
        <v>74</v>
      </c>
      <c r="F31" s="75">
        <f>DatosDelitos!I186</f>
        <v>28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0</v>
      </c>
      <c r="L31" s="75">
        <f>DatosDelitos!P186</f>
        <v>59</v>
      </c>
    </row>
    <row r="32" spans="2:12" ht="13.15" customHeight="1" x14ac:dyDescent="0.2">
      <c r="B32" s="214" t="s">
        <v>1635</v>
      </c>
      <c r="C32" s="214"/>
      <c r="D32" s="74">
        <f>DatosDelitos!C201</f>
        <v>88</v>
      </c>
      <c r="E32" s="75">
        <f>DatosDelitos!H201</f>
        <v>21</v>
      </c>
      <c r="F32" s="75">
        <f>DatosDelitos!I201</f>
        <v>15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5">
        <f>DatosDelitos!P201</f>
        <v>34</v>
      </c>
    </row>
    <row r="33" spans="2:13" ht="13.15" customHeight="1" x14ac:dyDescent="0.2">
      <c r="B33" s="214" t="s">
        <v>1636</v>
      </c>
      <c r="C33" s="214"/>
      <c r="D33" s="74">
        <f>DatosDelitos!C223</f>
        <v>541</v>
      </c>
      <c r="E33" s="75">
        <f>DatosDelitos!H223</f>
        <v>192</v>
      </c>
      <c r="F33" s="75">
        <f>DatosDelitos!I223</f>
        <v>138</v>
      </c>
      <c r="G33" s="75">
        <f>DatosDelitos!J223</f>
        <v>0</v>
      </c>
      <c r="H33" s="75">
        <f>DatosDelitos!K223</f>
        <v>0</v>
      </c>
      <c r="I33" s="75">
        <f>DatosDelitos!L223</f>
        <v>0</v>
      </c>
      <c r="J33" s="75">
        <f>DatosDelitos!M223</f>
        <v>0</v>
      </c>
      <c r="K33" s="75">
        <f>DatosDelitos!O223</f>
        <v>12</v>
      </c>
      <c r="L33" s="75">
        <f>DatosDelitos!P223</f>
        <v>235</v>
      </c>
    </row>
    <row r="34" spans="2:13" ht="13.15" customHeight="1" x14ac:dyDescent="0.2">
      <c r="B34" s="214" t="s">
        <v>1637</v>
      </c>
      <c r="C34" s="214"/>
      <c r="D34" s="74">
        <f>DatosDelitos!C244</f>
        <v>1</v>
      </c>
      <c r="E34" s="75">
        <f>DatosDelitos!H244</f>
        <v>0</v>
      </c>
      <c r="F34" s="75">
        <f>DatosDelitos!I244</f>
        <v>0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0</v>
      </c>
    </row>
    <row r="35" spans="2:13" ht="13.15" customHeight="1" x14ac:dyDescent="0.2">
      <c r="B35" s="214" t="s">
        <v>1638</v>
      </c>
      <c r="C35" s="214"/>
      <c r="D35" s="74">
        <f>DatosDelitos!C271</f>
        <v>140</v>
      </c>
      <c r="E35" s="75">
        <f>DatosDelitos!H271</f>
        <v>122</v>
      </c>
      <c r="F35" s="75">
        <f>DatosDelitos!I271</f>
        <v>79</v>
      </c>
      <c r="G35" s="75">
        <f>DatosDelitos!J271</f>
        <v>0</v>
      </c>
      <c r="H35" s="75">
        <f>DatosDelitos!K271</f>
        <v>1</v>
      </c>
      <c r="I35" s="75">
        <f>DatosDelitos!L271</f>
        <v>0</v>
      </c>
      <c r="J35" s="75">
        <f>DatosDelitos!M271</f>
        <v>0</v>
      </c>
      <c r="K35" s="75">
        <f>DatosDelitos!O271</f>
        <v>0</v>
      </c>
      <c r="L35" s="75">
        <f>DatosDelitos!P271</f>
        <v>106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0</v>
      </c>
      <c r="E38" s="75">
        <f>DatosDelitos!H312+DatosDelitos!H318+DatosDelitos!H320</f>
        <v>0</v>
      </c>
      <c r="F38" s="75">
        <f>DatosDelitos!I312+DatosDelitos!I318+DatosDelitos!I320</f>
        <v>0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0</v>
      </c>
    </row>
    <row r="39" spans="2:13" ht="13.15" customHeight="1" x14ac:dyDescent="0.2">
      <c r="B39" s="214" t="s">
        <v>1642</v>
      </c>
      <c r="C39" s="214"/>
      <c r="D39" s="74">
        <f>DatosDelitos!C323</f>
        <v>5697</v>
      </c>
      <c r="E39" s="75">
        <f>DatosDelitos!H323</f>
        <v>94</v>
      </c>
      <c r="F39" s="75">
        <f>DatosDelitos!I323</f>
        <v>0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0</v>
      </c>
    </row>
    <row r="40" spans="2:13" ht="13.15" customHeight="1" x14ac:dyDescent="0.2">
      <c r="B40" s="214" t="s">
        <v>1643</v>
      </c>
      <c r="C40" s="214"/>
      <c r="D40" s="74">
        <f>DatosDelitos!C325</f>
        <v>0</v>
      </c>
      <c r="E40" s="74">
        <f>DatosDelitos!H325</f>
        <v>0</v>
      </c>
      <c r="F40" s="74">
        <f>DatosDelitos!I325</f>
        <v>0</v>
      </c>
      <c r="G40" s="74">
        <f>DatosDelitos!J325</f>
        <v>0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0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17610</v>
      </c>
      <c r="E43" s="77">
        <f t="shared" ref="E43:L43" si="0">SUM(E11:E42)</f>
        <v>2589</v>
      </c>
      <c r="F43" s="77">
        <f t="shared" si="0"/>
        <v>1390</v>
      </c>
      <c r="G43" s="77">
        <f t="shared" si="0"/>
        <v>27</v>
      </c>
      <c r="H43" s="77">
        <f t="shared" si="0"/>
        <v>21</v>
      </c>
      <c r="I43" s="77">
        <f t="shared" si="0"/>
        <v>8</v>
      </c>
      <c r="J43" s="77">
        <f t="shared" si="0"/>
        <v>8</v>
      </c>
      <c r="K43" s="77">
        <f t="shared" si="0"/>
        <v>148</v>
      </c>
      <c r="L43" s="77">
        <f t="shared" si="0"/>
        <v>2942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26</v>
      </c>
      <c r="E50" s="80">
        <f>DatosDelitos!G13-DatosDelitos!G17</f>
        <v>51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947</v>
      </c>
      <c r="E54" s="80">
        <f>DatosDelitos!G17+DatosDelitos!G44</f>
        <v>208</v>
      </c>
    </row>
    <row r="55" spans="2:5" ht="13.15" customHeight="1" x14ac:dyDescent="0.25">
      <c r="B55" s="216" t="s">
        <v>1620</v>
      </c>
      <c r="C55" s="216"/>
      <c r="D55" s="80">
        <f>DatosDelitos!F30</f>
        <v>65</v>
      </c>
      <c r="E55" s="80">
        <f>DatosDelitos!G30</f>
        <v>127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2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7</v>
      </c>
      <c r="E57" s="80">
        <f>DatosDelitos!G50</f>
        <v>4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3</v>
      </c>
      <c r="E59" s="80">
        <f>DatosDelitos!G74</f>
        <v>0</v>
      </c>
    </row>
    <row r="60" spans="2:5" ht="13.15" customHeight="1" x14ac:dyDescent="0.25">
      <c r="B60" s="216" t="s">
        <v>1625</v>
      </c>
      <c r="C60" s="216"/>
      <c r="D60" s="80">
        <f>DatosDelitos!F82</f>
        <v>3</v>
      </c>
      <c r="E60" s="80">
        <f>DatosDelitos!G82</f>
        <v>4</v>
      </c>
    </row>
    <row r="61" spans="2:5" ht="13.15" customHeight="1" x14ac:dyDescent="0.25">
      <c r="B61" s="216" t="s">
        <v>1626</v>
      </c>
      <c r="C61" s="216"/>
      <c r="D61" s="80">
        <f>DatosDelitos!F85</f>
        <v>0</v>
      </c>
      <c r="E61" s="80">
        <f>DatosDelitos!G85</f>
        <v>0</v>
      </c>
    </row>
    <row r="62" spans="2:5" ht="13.15" customHeight="1" x14ac:dyDescent="0.25">
      <c r="B62" s="216" t="s">
        <v>995</v>
      </c>
      <c r="C62" s="216"/>
      <c r="D62" s="80">
        <f>DatosDelitos!F97</f>
        <v>74</v>
      </c>
      <c r="E62" s="80">
        <f>DatosDelitos!G97</f>
        <v>33</v>
      </c>
    </row>
    <row r="63" spans="2:5" ht="27" customHeight="1" x14ac:dyDescent="0.25">
      <c r="B63" s="216" t="s">
        <v>1649</v>
      </c>
      <c r="C63" s="216"/>
      <c r="D63" s="80">
        <f>DatosDelitos!F131</f>
        <v>1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1</v>
      </c>
      <c r="E66" s="80">
        <f>DatosDelitos!G147</f>
        <v>1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9</v>
      </c>
      <c r="E67" s="80">
        <f>DatosDelitos!G156+SUM(DatosDelitos!G167:H172)</f>
        <v>102</v>
      </c>
    </row>
    <row r="68" spans="2:5" ht="13.15" customHeight="1" x14ac:dyDescent="0.25">
      <c r="B68" s="216" t="s">
        <v>1632</v>
      </c>
      <c r="C68" s="216"/>
      <c r="D68" s="80">
        <f>SUM(DatosDelitos!F173:G177)</f>
        <v>21</v>
      </c>
      <c r="E68" s="80">
        <f>SUM(DatosDelitos!G173:H177)</f>
        <v>111</v>
      </c>
    </row>
    <row r="69" spans="2:5" ht="13.15" customHeight="1" x14ac:dyDescent="0.25">
      <c r="B69" s="216" t="s">
        <v>1633</v>
      </c>
      <c r="C69" s="216"/>
      <c r="D69" s="80">
        <f>DatosDelitos!F178</f>
        <v>1202</v>
      </c>
      <c r="E69" s="80">
        <f>DatosDelitos!G178</f>
        <v>930</v>
      </c>
    </row>
    <row r="70" spans="2:5" ht="13.15" customHeight="1" x14ac:dyDescent="0.25">
      <c r="B70" s="216" t="s">
        <v>1634</v>
      </c>
      <c r="C70" s="216"/>
      <c r="D70" s="80">
        <f>DatosDelitos!F186</f>
        <v>14</v>
      </c>
      <c r="E70" s="80">
        <f>DatosDelitos!G186</f>
        <v>9</v>
      </c>
    </row>
    <row r="71" spans="2:5" ht="13.15" customHeight="1" x14ac:dyDescent="0.25">
      <c r="B71" s="216" t="s">
        <v>1635</v>
      </c>
      <c r="C71" s="216"/>
      <c r="D71" s="80">
        <f>DatosDelitos!F201</f>
        <v>8</v>
      </c>
      <c r="E71" s="80">
        <f>DatosDelitos!G201</f>
        <v>4</v>
      </c>
    </row>
    <row r="72" spans="2:5" ht="13.15" customHeight="1" x14ac:dyDescent="0.25">
      <c r="B72" s="216" t="s">
        <v>1636</v>
      </c>
      <c r="C72" s="216"/>
      <c r="D72" s="80">
        <f>DatosDelitos!F223</f>
        <v>213</v>
      </c>
      <c r="E72" s="80">
        <f>DatosDelitos!G223</f>
        <v>121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51</v>
      </c>
      <c r="E74" s="80">
        <f>DatosDelitos!G271</f>
        <v>46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40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2687</v>
      </c>
      <c r="E82" s="80">
        <f>SUM(E49:E81)</f>
        <v>1751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2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0</v>
      </c>
    </row>
    <row r="92" spans="2:13" ht="13.15" customHeight="1" x14ac:dyDescent="0.25">
      <c r="B92" s="216" t="s">
        <v>1620</v>
      </c>
      <c r="C92" s="216"/>
      <c r="D92" s="80">
        <f>DatosDelitos!N30</f>
        <v>5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0</v>
      </c>
    </row>
    <row r="94" spans="2:13" ht="13.15" customHeight="1" x14ac:dyDescent="0.25">
      <c r="B94" s="216" t="s">
        <v>1622</v>
      </c>
      <c r="C94" s="216"/>
      <c r="D94" s="80">
        <f>DatosDelitos!N50</f>
        <v>7</v>
      </c>
    </row>
    <row r="95" spans="2:13" ht="13.15" customHeight="1" x14ac:dyDescent="0.25">
      <c r="B95" s="216" t="s">
        <v>1623</v>
      </c>
      <c r="C95" s="216"/>
      <c r="D95" s="80">
        <f>DatosDelitos!N72</f>
        <v>0</v>
      </c>
    </row>
    <row r="96" spans="2:13" ht="27" customHeight="1" x14ac:dyDescent="0.25">
      <c r="B96" s="216" t="s">
        <v>1648</v>
      </c>
      <c r="C96" s="216"/>
      <c r="D96" s="80">
        <f>DatosDelitos!N74</f>
        <v>0</v>
      </c>
    </row>
    <row r="97" spans="2:4" ht="13.15" customHeight="1" x14ac:dyDescent="0.25">
      <c r="B97" s="216" t="s">
        <v>1625</v>
      </c>
      <c r="C97" s="216"/>
      <c r="D97" s="80">
        <f>DatosDelitos!N82</f>
        <v>0</v>
      </c>
    </row>
    <row r="98" spans="2:4" ht="13.15" customHeight="1" x14ac:dyDescent="0.25">
      <c r="B98" s="216" t="s">
        <v>1626</v>
      </c>
      <c r="C98" s="216"/>
      <c r="D98" s="80">
        <f>DatosDelitos!N85</f>
        <v>20</v>
      </c>
    </row>
    <row r="99" spans="2:4" ht="13.15" customHeight="1" x14ac:dyDescent="0.25">
      <c r="B99" s="216" t="s">
        <v>995</v>
      </c>
      <c r="C99" s="216"/>
      <c r="D99" s="80">
        <f>DatosDelitos!N97</f>
        <v>12</v>
      </c>
    </row>
    <row r="100" spans="2:4" ht="27" customHeight="1" x14ac:dyDescent="0.25">
      <c r="B100" s="216" t="s">
        <v>1649</v>
      </c>
      <c r="C100" s="216"/>
      <c r="D100" s="80">
        <f>DatosDelitos!N131</f>
        <v>5</v>
      </c>
    </row>
    <row r="101" spans="2:4" ht="13.15" customHeight="1" x14ac:dyDescent="0.25">
      <c r="B101" s="216" t="s">
        <v>1628</v>
      </c>
      <c r="C101" s="216"/>
      <c r="D101" s="80">
        <f>DatosDelitos!N137</f>
        <v>25</v>
      </c>
    </row>
    <row r="102" spans="2:4" ht="13.15" customHeight="1" x14ac:dyDescent="0.25">
      <c r="B102" s="216" t="s">
        <v>1629</v>
      </c>
      <c r="C102" s="216"/>
      <c r="D102" s="80">
        <f>DatosDelitos!N144</f>
        <v>0</v>
      </c>
    </row>
    <row r="103" spans="2:4" ht="13.15" customHeight="1" x14ac:dyDescent="0.25">
      <c r="B103" s="216" t="s">
        <v>1653</v>
      </c>
      <c r="C103" s="216"/>
      <c r="D103" s="80">
        <f>DatosDelitos!N148</f>
        <v>1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0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9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1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1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1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8</v>
      </c>
    </row>
    <row r="111" spans="2:4" ht="13.15" customHeight="1" x14ac:dyDescent="0.25">
      <c r="B111" s="216" t="s">
        <v>1635</v>
      </c>
      <c r="C111" s="216"/>
      <c r="D111" s="80">
        <f>DatosDelitos!N201</f>
        <v>4</v>
      </c>
    </row>
    <row r="112" spans="2:4" ht="13.15" customHeight="1" x14ac:dyDescent="0.25">
      <c r="B112" s="216" t="s">
        <v>1636</v>
      </c>
      <c r="C112" s="216"/>
      <c r="D112" s="80">
        <f>DatosDelitos!N223</f>
        <v>3</v>
      </c>
    </row>
    <row r="113" spans="2:4" ht="13.15" customHeight="1" x14ac:dyDescent="0.25">
      <c r="B113" s="216" t="s">
        <v>1637</v>
      </c>
      <c r="C113" s="216"/>
      <c r="D113" s="80">
        <f>DatosDelitos!N244</f>
        <v>0</v>
      </c>
    </row>
    <row r="114" spans="2:4" ht="13.15" customHeight="1" x14ac:dyDescent="0.25">
      <c r="B114" s="216" t="s">
        <v>1638</v>
      </c>
      <c r="C114" s="216"/>
      <c r="D114" s="80">
        <f>DatosDelitos!N271</f>
        <v>3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32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139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40</v>
      </c>
      <c r="D5" s="26">
        <v>52</v>
      </c>
      <c r="E5" s="27">
        <v>-0.230769230769231</v>
      </c>
      <c r="F5" s="26">
        <v>0</v>
      </c>
      <c r="G5" s="26">
        <v>0</v>
      </c>
      <c r="H5" s="26">
        <v>11</v>
      </c>
      <c r="I5" s="26">
        <v>6</v>
      </c>
      <c r="J5" s="26">
        <v>5</v>
      </c>
      <c r="K5" s="26">
        <v>5</v>
      </c>
      <c r="L5" s="26">
        <v>7</v>
      </c>
      <c r="M5" s="26">
        <v>1</v>
      </c>
      <c r="N5" s="26">
        <v>1</v>
      </c>
      <c r="O5" s="26">
        <v>8</v>
      </c>
      <c r="P5" s="28">
        <v>11</v>
      </c>
    </row>
    <row r="6" spans="1:16" x14ac:dyDescent="0.25">
      <c r="A6" s="29" t="s">
        <v>340</v>
      </c>
      <c r="B6" s="29" t="s">
        <v>341</v>
      </c>
      <c r="C6" s="14">
        <v>25</v>
      </c>
      <c r="D6" s="14">
        <v>20</v>
      </c>
      <c r="E6" s="30">
        <v>0.25</v>
      </c>
      <c r="F6" s="14">
        <v>0</v>
      </c>
      <c r="G6" s="14">
        <v>0</v>
      </c>
      <c r="H6" s="14">
        <v>4</v>
      </c>
      <c r="I6" s="14">
        <v>0</v>
      </c>
      <c r="J6" s="14">
        <v>3</v>
      </c>
      <c r="K6" s="14">
        <v>1</v>
      </c>
      <c r="L6" s="14">
        <v>5</v>
      </c>
      <c r="M6" s="14">
        <v>0</v>
      </c>
      <c r="N6" s="14">
        <v>0</v>
      </c>
      <c r="O6" s="14">
        <v>7</v>
      </c>
      <c r="P6" s="23">
        <v>5</v>
      </c>
    </row>
    <row r="7" spans="1:16" x14ac:dyDescent="0.25">
      <c r="A7" s="29" t="s">
        <v>342</v>
      </c>
      <c r="B7" s="29" t="s">
        <v>343</v>
      </c>
      <c r="C7" s="14">
        <v>2</v>
      </c>
      <c r="D7" s="14">
        <v>15</v>
      </c>
      <c r="E7" s="30">
        <v>-0.86666666666666703</v>
      </c>
      <c r="F7" s="14">
        <v>0</v>
      </c>
      <c r="G7" s="14">
        <v>0</v>
      </c>
      <c r="H7" s="14">
        <v>0</v>
      </c>
      <c r="I7" s="14">
        <v>0</v>
      </c>
      <c r="J7" s="14">
        <v>2</v>
      </c>
      <c r="K7" s="14">
        <v>4</v>
      </c>
      <c r="L7" s="14">
        <v>2</v>
      </c>
      <c r="M7" s="14">
        <v>1</v>
      </c>
      <c r="N7" s="14">
        <v>0</v>
      </c>
      <c r="O7" s="14">
        <v>1</v>
      </c>
      <c r="P7" s="23">
        <v>0</v>
      </c>
    </row>
    <row r="8" spans="1:16" x14ac:dyDescent="0.25">
      <c r="A8" s="29" t="s">
        <v>344</v>
      </c>
      <c r="B8" s="29" t="s">
        <v>345</v>
      </c>
      <c r="C8" s="14">
        <v>12</v>
      </c>
      <c r="D8" s="14">
        <v>17</v>
      </c>
      <c r="E8" s="30">
        <v>-0.29411764705882298</v>
      </c>
      <c r="F8" s="14">
        <v>0</v>
      </c>
      <c r="G8" s="14">
        <v>0</v>
      </c>
      <c r="H8" s="14">
        <v>7</v>
      </c>
      <c r="I8" s="14">
        <v>6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23">
        <v>6</v>
      </c>
    </row>
    <row r="9" spans="1:16" x14ac:dyDescent="0.25">
      <c r="A9" s="29" t="s">
        <v>346</v>
      </c>
      <c r="B9" s="29" t="s">
        <v>347</v>
      </c>
      <c r="C9" s="14">
        <v>1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4066</v>
      </c>
      <c r="D13" s="26">
        <v>4029</v>
      </c>
      <c r="E13" s="27">
        <v>9.1834202035244502E-3</v>
      </c>
      <c r="F13" s="26">
        <v>556</v>
      </c>
      <c r="G13" s="26">
        <v>244</v>
      </c>
      <c r="H13" s="26">
        <v>397</v>
      </c>
      <c r="I13" s="26">
        <v>260</v>
      </c>
      <c r="J13" s="26">
        <v>5</v>
      </c>
      <c r="K13" s="26">
        <v>2</v>
      </c>
      <c r="L13" s="26">
        <v>0</v>
      </c>
      <c r="M13" s="26">
        <v>0</v>
      </c>
      <c r="N13" s="26">
        <v>1</v>
      </c>
      <c r="O13" s="26">
        <v>17</v>
      </c>
      <c r="P13" s="28">
        <v>512</v>
      </c>
    </row>
    <row r="14" spans="1:16" x14ac:dyDescent="0.25">
      <c r="A14" s="29" t="s">
        <v>353</v>
      </c>
      <c r="B14" s="29" t="s">
        <v>354</v>
      </c>
      <c r="C14" s="14">
        <v>2821</v>
      </c>
      <c r="D14" s="14">
        <v>2786</v>
      </c>
      <c r="E14" s="30">
        <v>1.2562814070351799E-2</v>
      </c>
      <c r="F14" s="14">
        <v>26</v>
      </c>
      <c r="G14" s="14">
        <v>50</v>
      </c>
      <c r="H14" s="14">
        <v>172</v>
      </c>
      <c r="I14" s="14">
        <v>143</v>
      </c>
      <c r="J14" s="14">
        <v>2</v>
      </c>
      <c r="K14" s="14">
        <v>2</v>
      </c>
      <c r="L14" s="14">
        <v>0</v>
      </c>
      <c r="M14" s="14">
        <v>0</v>
      </c>
      <c r="N14" s="14">
        <v>0</v>
      </c>
      <c r="O14" s="14">
        <v>9</v>
      </c>
      <c r="P14" s="23">
        <v>178</v>
      </c>
    </row>
    <row r="15" spans="1:16" x14ac:dyDescent="0.25">
      <c r="A15" s="29" t="s">
        <v>355</v>
      </c>
      <c r="B15" s="29" t="s">
        <v>356</v>
      </c>
      <c r="C15" s="14">
        <v>4</v>
      </c>
      <c r="D15" s="14">
        <v>14</v>
      </c>
      <c r="E15" s="30">
        <v>-0.71428571428571397</v>
      </c>
      <c r="F15" s="14">
        <v>0</v>
      </c>
      <c r="G15" s="14">
        <v>0</v>
      </c>
      <c r="H15" s="14">
        <v>0</v>
      </c>
      <c r="I15" s="14">
        <v>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3">
        <v>1</v>
      </c>
    </row>
    <row r="16" spans="1:16" x14ac:dyDescent="0.25">
      <c r="A16" s="29" t="s">
        <v>357</v>
      </c>
      <c r="B16" s="29" t="s">
        <v>358</v>
      </c>
      <c r="C16" s="14">
        <v>353</v>
      </c>
      <c r="D16" s="14">
        <v>365</v>
      </c>
      <c r="E16" s="30">
        <v>-3.2876712328767099E-2</v>
      </c>
      <c r="F16" s="14">
        <v>0</v>
      </c>
      <c r="G16" s="14">
        <v>1</v>
      </c>
      <c r="H16" s="14">
        <v>19</v>
      </c>
      <c r="I16" s="14">
        <v>7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23">
        <v>10</v>
      </c>
    </row>
    <row r="17" spans="1:16" ht="33.75" x14ac:dyDescent="0.25">
      <c r="A17" s="29" t="s">
        <v>359</v>
      </c>
      <c r="B17" s="29" t="s">
        <v>360</v>
      </c>
      <c r="C17" s="14">
        <v>886</v>
      </c>
      <c r="D17" s="14">
        <v>859</v>
      </c>
      <c r="E17" s="30">
        <v>3.1431897555296899E-2</v>
      </c>
      <c r="F17" s="14">
        <v>530</v>
      </c>
      <c r="G17" s="14">
        <v>193</v>
      </c>
      <c r="H17" s="14">
        <v>206</v>
      </c>
      <c r="I17" s="14">
        <v>108</v>
      </c>
      <c r="J17" s="14">
        <v>3</v>
      </c>
      <c r="K17" s="14">
        <v>0</v>
      </c>
      <c r="L17" s="14">
        <v>0</v>
      </c>
      <c r="M17" s="14">
        <v>0</v>
      </c>
      <c r="N17" s="14">
        <v>0</v>
      </c>
      <c r="O17" s="14">
        <v>8</v>
      </c>
      <c r="P17" s="23">
        <v>323</v>
      </c>
    </row>
    <row r="18" spans="1:16" x14ac:dyDescent="0.25">
      <c r="A18" s="29" t="s">
        <v>361</v>
      </c>
      <c r="B18" s="29" t="s">
        <v>362</v>
      </c>
      <c r="C18" s="14">
        <v>2</v>
      </c>
      <c r="D18" s="14">
        <v>5</v>
      </c>
      <c r="E18" s="30">
        <v>-0.6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3">
        <v>0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3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1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2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1" t="s">
        <v>370</v>
      </c>
      <c r="B23" s="182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1" t="s">
        <v>383</v>
      </c>
      <c r="B30" s="182"/>
      <c r="C30" s="26">
        <v>614</v>
      </c>
      <c r="D30" s="26">
        <v>672</v>
      </c>
      <c r="E30" s="27">
        <v>-8.6309523809523794E-2</v>
      </c>
      <c r="F30" s="26">
        <v>65</v>
      </c>
      <c r="G30" s="26">
        <v>127</v>
      </c>
      <c r="H30" s="26">
        <v>76</v>
      </c>
      <c r="I30" s="26">
        <v>83</v>
      </c>
      <c r="J30" s="26">
        <v>0</v>
      </c>
      <c r="K30" s="26">
        <v>1</v>
      </c>
      <c r="L30" s="26">
        <v>0</v>
      </c>
      <c r="M30" s="26">
        <v>1</v>
      </c>
      <c r="N30" s="26">
        <v>5</v>
      </c>
      <c r="O30" s="26">
        <v>2</v>
      </c>
      <c r="P30" s="28">
        <v>139</v>
      </c>
    </row>
    <row r="31" spans="1:16" x14ac:dyDescent="0.25">
      <c r="A31" s="29" t="s">
        <v>384</v>
      </c>
      <c r="B31" s="29" t="s">
        <v>385</v>
      </c>
      <c r="C31" s="14">
        <v>7</v>
      </c>
      <c r="D31" s="14">
        <v>12</v>
      </c>
      <c r="E31" s="30">
        <v>-0.41666666666666702</v>
      </c>
      <c r="F31" s="14">
        <v>0</v>
      </c>
      <c r="G31" s="14">
        <v>0</v>
      </c>
      <c r="H31" s="14">
        <v>3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2</v>
      </c>
      <c r="P31" s="23">
        <v>2</v>
      </c>
    </row>
    <row r="32" spans="1:16" x14ac:dyDescent="0.25">
      <c r="A32" s="29" t="s">
        <v>386</v>
      </c>
      <c r="B32" s="29" t="s">
        <v>387</v>
      </c>
      <c r="C32" s="14">
        <v>3</v>
      </c>
      <c r="D32" s="14">
        <v>2</v>
      </c>
      <c r="E32" s="30">
        <v>0.5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421</v>
      </c>
      <c r="D33" s="14">
        <v>454</v>
      </c>
      <c r="E33" s="30">
        <v>-7.2687224669603506E-2</v>
      </c>
      <c r="F33" s="14">
        <v>24</v>
      </c>
      <c r="G33" s="14">
        <v>50</v>
      </c>
      <c r="H33" s="14">
        <v>44</v>
      </c>
      <c r="I33" s="14">
        <v>44</v>
      </c>
      <c r="J33" s="14">
        <v>0</v>
      </c>
      <c r="K33" s="14">
        <v>1</v>
      </c>
      <c r="L33" s="14">
        <v>0</v>
      </c>
      <c r="M33" s="14">
        <v>1</v>
      </c>
      <c r="N33" s="14">
        <v>3</v>
      </c>
      <c r="O33" s="14">
        <v>0</v>
      </c>
      <c r="P33" s="23">
        <v>50</v>
      </c>
    </row>
    <row r="34" spans="1:16" x14ac:dyDescent="0.25">
      <c r="A34" s="29" t="s">
        <v>390</v>
      </c>
      <c r="B34" s="29" t="s">
        <v>391</v>
      </c>
      <c r="C34" s="14">
        <v>5</v>
      </c>
      <c r="D34" s="14">
        <v>9</v>
      </c>
      <c r="E34" s="30">
        <v>-0.44444444444444398</v>
      </c>
      <c r="F34" s="14">
        <v>3</v>
      </c>
      <c r="G34" s="14">
        <v>2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3">
        <v>11</v>
      </c>
    </row>
    <row r="35" spans="1:16" x14ac:dyDescent="0.25">
      <c r="A35" s="29" t="s">
        <v>392</v>
      </c>
      <c r="B35" s="29" t="s">
        <v>393</v>
      </c>
      <c r="C35" s="14">
        <v>78</v>
      </c>
      <c r="D35" s="14">
        <v>76</v>
      </c>
      <c r="E35" s="30">
        <v>2.6315789473684199E-2</v>
      </c>
      <c r="F35" s="14">
        <v>1</v>
      </c>
      <c r="G35" s="14">
        <v>8</v>
      </c>
      <c r="H35" s="14">
        <v>7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23">
        <v>10</v>
      </c>
    </row>
    <row r="36" spans="1:16" ht="22.5" x14ac:dyDescent="0.25">
      <c r="A36" s="29" t="s">
        <v>394</v>
      </c>
      <c r="B36" s="29" t="s">
        <v>395</v>
      </c>
      <c r="C36" s="14">
        <v>57</v>
      </c>
      <c r="D36" s="14">
        <v>68</v>
      </c>
      <c r="E36" s="30">
        <v>-0.161764705882353</v>
      </c>
      <c r="F36" s="14">
        <v>27</v>
      </c>
      <c r="G36" s="14">
        <v>57</v>
      </c>
      <c r="H36" s="14">
        <v>13</v>
      </c>
      <c r="I36" s="14">
        <v>23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3">
        <v>50</v>
      </c>
    </row>
    <row r="37" spans="1:16" ht="22.5" x14ac:dyDescent="0.25">
      <c r="A37" s="29" t="s">
        <v>396</v>
      </c>
      <c r="B37" s="29" t="s">
        <v>397</v>
      </c>
      <c r="C37" s="14">
        <v>3</v>
      </c>
      <c r="D37" s="14">
        <v>7</v>
      </c>
      <c r="E37" s="30">
        <v>-0.57142857142857095</v>
      </c>
      <c r="F37" s="14">
        <v>3</v>
      </c>
      <c r="G37" s="14">
        <v>1</v>
      </c>
      <c r="H37" s="14">
        <v>1</v>
      </c>
      <c r="I37" s="14">
        <v>2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3">
        <v>3</v>
      </c>
    </row>
    <row r="38" spans="1:16" ht="22.5" x14ac:dyDescent="0.25">
      <c r="A38" s="29" t="s">
        <v>398</v>
      </c>
      <c r="B38" s="29" t="s">
        <v>399</v>
      </c>
      <c r="C38" s="14">
        <v>3</v>
      </c>
      <c r="D38" s="14">
        <v>0</v>
      </c>
      <c r="E38" s="30">
        <v>0</v>
      </c>
      <c r="F38" s="14">
        <v>4</v>
      </c>
      <c r="G38" s="14">
        <v>4</v>
      </c>
      <c r="H38" s="14">
        <v>1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4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37</v>
      </c>
      <c r="D41" s="14">
        <v>44</v>
      </c>
      <c r="E41" s="30">
        <v>-0.15909090909090901</v>
      </c>
      <c r="F41" s="14">
        <v>3</v>
      </c>
      <c r="G41" s="14">
        <v>5</v>
      </c>
      <c r="H41" s="14">
        <v>6</v>
      </c>
      <c r="I41" s="14">
        <v>8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3">
        <v>9</v>
      </c>
    </row>
    <row r="42" spans="1:16" x14ac:dyDescent="0.25">
      <c r="A42" s="181" t="s">
        <v>406</v>
      </c>
      <c r="B42" s="182"/>
      <c r="C42" s="26">
        <v>503</v>
      </c>
      <c r="D42" s="26">
        <v>634</v>
      </c>
      <c r="E42" s="27">
        <v>-0.20662460567823299</v>
      </c>
      <c r="F42" s="26">
        <v>419</v>
      </c>
      <c r="G42" s="26">
        <v>15</v>
      </c>
      <c r="H42" s="26">
        <v>119</v>
      </c>
      <c r="I42" s="26">
        <v>9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5</v>
      </c>
      <c r="P42" s="28">
        <v>20</v>
      </c>
    </row>
    <row r="43" spans="1:16" x14ac:dyDescent="0.25">
      <c r="A43" s="29" t="s">
        <v>407</v>
      </c>
      <c r="B43" s="29" t="s">
        <v>408</v>
      </c>
      <c r="C43" s="14">
        <v>9</v>
      </c>
      <c r="D43" s="14">
        <v>17</v>
      </c>
      <c r="E43" s="30">
        <v>-0.47058823529411797</v>
      </c>
      <c r="F43" s="14">
        <v>2</v>
      </c>
      <c r="G43" s="14">
        <v>0</v>
      </c>
      <c r="H43" s="14">
        <v>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0</v>
      </c>
    </row>
    <row r="44" spans="1:16" ht="22.5" x14ac:dyDescent="0.25">
      <c r="A44" s="29" t="s">
        <v>409</v>
      </c>
      <c r="B44" s="29" t="s">
        <v>410</v>
      </c>
      <c r="C44" s="14">
        <v>482</v>
      </c>
      <c r="D44" s="14">
        <v>611</v>
      </c>
      <c r="E44" s="30">
        <v>-0.211129296235679</v>
      </c>
      <c r="F44" s="14">
        <v>417</v>
      </c>
      <c r="G44" s="14">
        <v>15</v>
      </c>
      <c r="H44" s="14">
        <v>117</v>
      </c>
      <c r="I44" s="14">
        <v>9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4</v>
      </c>
      <c r="P44" s="23">
        <v>20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1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1</v>
      </c>
      <c r="E46" s="30">
        <v>-1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5</v>
      </c>
      <c r="D48" s="14">
        <v>2</v>
      </c>
      <c r="E48" s="30">
        <v>1.5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7</v>
      </c>
      <c r="D49" s="14">
        <v>3</v>
      </c>
      <c r="E49" s="30">
        <v>1.3333333333333299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320</v>
      </c>
      <c r="D50" s="26">
        <v>246</v>
      </c>
      <c r="E50" s="27">
        <v>0.30081300813008099</v>
      </c>
      <c r="F50" s="26">
        <v>7</v>
      </c>
      <c r="G50" s="26">
        <v>4</v>
      </c>
      <c r="H50" s="26">
        <v>46</v>
      </c>
      <c r="I50" s="26">
        <v>17</v>
      </c>
      <c r="J50" s="26">
        <v>15</v>
      </c>
      <c r="K50" s="26">
        <v>10</v>
      </c>
      <c r="L50" s="26">
        <v>0</v>
      </c>
      <c r="M50" s="26">
        <v>0</v>
      </c>
      <c r="N50" s="26">
        <v>7</v>
      </c>
      <c r="O50" s="26">
        <v>7</v>
      </c>
      <c r="P50" s="28">
        <v>31</v>
      </c>
    </row>
    <row r="51" spans="1:16" x14ac:dyDescent="0.25">
      <c r="A51" s="29" t="s">
        <v>422</v>
      </c>
      <c r="B51" s="29" t="s">
        <v>423</v>
      </c>
      <c r="C51" s="14">
        <v>78</v>
      </c>
      <c r="D51" s="14">
        <v>39</v>
      </c>
      <c r="E51" s="30">
        <v>1</v>
      </c>
      <c r="F51" s="14">
        <v>2</v>
      </c>
      <c r="G51" s="14">
        <v>1</v>
      </c>
      <c r="H51" s="14">
        <v>0</v>
      </c>
      <c r="I51" s="14">
        <v>2</v>
      </c>
      <c r="J51" s="14">
        <v>8</v>
      </c>
      <c r="K51" s="14">
        <v>3</v>
      </c>
      <c r="L51" s="14">
        <v>0</v>
      </c>
      <c r="M51" s="14">
        <v>0</v>
      </c>
      <c r="N51" s="14">
        <v>0</v>
      </c>
      <c r="O51" s="14">
        <v>3</v>
      </c>
      <c r="P51" s="23">
        <v>4</v>
      </c>
    </row>
    <row r="52" spans="1:16" x14ac:dyDescent="0.25">
      <c r="A52" s="29" t="s">
        <v>424</v>
      </c>
      <c r="B52" s="29" t="s">
        <v>425</v>
      </c>
      <c r="C52" s="14">
        <v>3</v>
      </c>
      <c r="D52" s="14">
        <v>1</v>
      </c>
      <c r="E52" s="30">
        <v>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3">
        <v>0</v>
      </c>
    </row>
    <row r="53" spans="1:16" x14ac:dyDescent="0.25">
      <c r="A53" s="29" t="s">
        <v>426</v>
      </c>
      <c r="B53" s="29" t="s">
        <v>427</v>
      </c>
      <c r="C53" s="14">
        <v>144</v>
      </c>
      <c r="D53" s="14">
        <v>106</v>
      </c>
      <c r="E53" s="30">
        <v>0.35849056603773599</v>
      </c>
      <c r="F53" s="14">
        <v>4</v>
      </c>
      <c r="G53" s="14">
        <v>2</v>
      </c>
      <c r="H53" s="14">
        <v>19</v>
      </c>
      <c r="I53" s="14">
        <v>6</v>
      </c>
      <c r="J53" s="14">
        <v>4</v>
      </c>
      <c r="K53" s="14">
        <v>3</v>
      </c>
      <c r="L53" s="14">
        <v>0</v>
      </c>
      <c r="M53" s="14">
        <v>0</v>
      </c>
      <c r="N53" s="14">
        <v>1</v>
      </c>
      <c r="O53" s="14">
        <v>3</v>
      </c>
      <c r="P53" s="23">
        <v>11</v>
      </c>
    </row>
    <row r="54" spans="1:16" ht="22.5" x14ac:dyDescent="0.25">
      <c r="A54" s="29" t="s">
        <v>428</v>
      </c>
      <c r="B54" s="29" t="s">
        <v>429</v>
      </c>
      <c r="C54" s="14">
        <v>9</v>
      </c>
      <c r="D54" s="14">
        <v>7</v>
      </c>
      <c r="E54" s="30">
        <v>0.28571428571428598</v>
      </c>
      <c r="F54" s="14">
        <v>0</v>
      </c>
      <c r="G54" s="14">
        <v>0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3">
        <v>2</v>
      </c>
    </row>
    <row r="55" spans="1:16" x14ac:dyDescent="0.25">
      <c r="A55" s="29" t="s">
        <v>430</v>
      </c>
      <c r="B55" s="29" t="s">
        <v>431</v>
      </c>
      <c r="C55" s="14">
        <v>1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10</v>
      </c>
      <c r="D56" s="14">
        <v>10</v>
      </c>
      <c r="E56" s="30">
        <v>0</v>
      </c>
      <c r="F56" s="14">
        <v>0</v>
      </c>
      <c r="G56" s="14">
        <v>0</v>
      </c>
      <c r="H56" s="14">
        <v>4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0</v>
      </c>
    </row>
    <row r="57" spans="1:16" ht="22.5" x14ac:dyDescent="0.25">
      <c r="A57" s="29" t="s">
        <v>434</v>
      </c>
      <c r="B57" s="29" t="s">
        <v>435</v>
      </c>
      <c r="C57" s="14">
        <v>4</v>
      </c>
      <c r="D57" s="14">
        <v>12</v>
      </c>
      <c r="E57" s="30">
        <v>-0.66666666666666696</v>
      </c>
      <c r="F57" s="14">
        <v>1</v>
      </c>
      <c r="G57" s="14">
        <v>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2</v>
      </c>
    </row>
    <row r="58" spans="1:16" ht="22.5" x14ac:dyDescent="0.25">
      <c r="A58" s="29" t="s">
        <v>436</v>
      </c>
      <c r="B58" s="29" t="s">
        <v>437</v>
      </c>
      <c r="C58" s="14">
        <v>1</v>
      </c>
      <c r="D58" s="14">
        <v>3</v>
      </c>
      <c r="E58" s="30">
        <v>-0.66666666666666696</v>
      </c>
      <c r="F58" s="14">
        <v>0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1</v>
      </c>
    </row>
    <row r="59" spans="1:16" ht="22.5" x14ac:dyDescent="0.25">
      <c r="A59" s="29" t="s">
        <v>438</v>
      </c>
      <c r="B59" s="29" t="s">
        <v>439</v>
      </c>
      <c r="C59" s="14">
        <v>1</v>
      </c>
      <c r="D59" s="14">
        <v>0</v>
      </c>
      <c r="E59" s="30">
        <v>0</v>
      </c>
      <c r="F59" s="14">
        <v>0</v>
      </c>
      <c r="G59" s="14">
        <v>0</v>
      </c>
      <c r="H59" s="14">
        <v>2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0</v>
      </c>
    </row>
    <row r="60" spans="1:16" ht="22.5" x14ac:dyDescent="0.25">
      <c r="A60" s="29" t="s">
        <v>440</v>
      </c>
      <c r="B60" s="29" t="s">
        <v>441</v>
      </c>
      <c r="C60" s="14">
        <v>3</v>
      </c>
      <c r="D60" s="14">
        <v>7</v>
      </c>
      <c r="E60" s="30">
        <v>-0.57142857142857095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0</v>
      </c>
    </row>
    <row r="61" spans="1:16" ht="33.75" x14ac:dyDescent="0.25">
      <c r="A61" s="29" t="s">
        <v>442</v>
      </c>
      <c r="B61" s="29" t="s">
        <v>443</v>
      </c>
      <c r="C61" s="14">
        <v>4</v>
      </c>
      <c r="D61" s="14">
        <v>13</v>
      </c>
      <c r="E61" s="30">
        <v>-0.69230769230769196</v>
      </c>
      <c r="F61" s="14">
        <v>0</v>
      </c>
      <c r="G61" s="14">
        <v>0</v>
      </c>
      <c r="H61" s="14">
        <v>6</v>
      </c>
      <c r="I61" s="14">
        <v>2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2</v>
      </c>
    </row>
    <row r="62" spans="1:16" x14ac:dyDescent="0.25">
      <c r="A62" s="29" t="s">
        <v>444</v>
      </c>
      <c r="B62" s="29" t="s">
        <v>445</v>
      </c>
      <c r="C62" s="14">
        <v>2</v>
      </c>
      <c r="D62" s="14">
        <v>8</v>
      </c>
      <c r="E62" s="30">
        <v>-0.75</v>
      </c>
      <c r="F62" s="14">
        <v>0</v>
      </c>
      <c r="G62" s="14">
        <v>0</v>
      </c>
      <c r="H62" s="14">
        <v>4</v>
      </c>
      <c r="I62" s="14">
        <v>3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1</v>
      </c>
    </row>
    <row r="63" spans="1:16" ht="22.5" x14ac:dyDescent="0.25">
      <c r="A63" s="29" t="s">
        <v>446</v>
      </c>
      <c r="B63" s="29" t="s">
        <v>447</v>
      </c>
      <c r="C63" s="14">
        <v>41</v>
      </c>
      <c r="D63" s="14">
        <v>22</v>
      </c>
      <c r="E63" s="30">
        <v>0.86363636363636398</v>
      </c>
      <c r="F63" s="14">
        <v>0</v>
      </c>
      <c r="G63" s="14">
        <v>0</v>
      </c>
      <c r="H63" s="14">
        <v>8</v>
      </c>
      <c r="I63" s="14">
        <v>3</v>
      </c>
      <c r="J63" s="14">
        <v>1</v>
      </c>
      <c r="K63" s="14">
        <v>2</v>
      </c>
      <c r="L63" s="14">
        <v>0</v>
      </c>
      <c r="M63" s="14">
        <v>0</v>
      </c>
      <c r="N63" s="14">
        <v>4</v>
      </c>
      <c r="O63" s="14">
        <v>1</v>
      </c>
      <c r="P63" s="23">
        <v>6</v>
      </c>
    </row>
    <row r="64" spans="1:16" ht="22.5" x14ac:dyDescent="0.25">
      <c r="A64" s="29" t="s">
        <v>448</v>
      </c>
      <c r="B64" s="29" t="s">
        <v>449</v>
      </c>
      <c r="C64" s="14">
        <v>8</v>
      </c>
      <c r="D64" s="14">
        <v>12</v>
      </c>
      <c r="E64" s="30">
        <v>-0.33333333333333298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1</v>
      </c>
      <c r="L64" s="14">
        <v>0</v>
      </c>
      <c r="M64" s="14">
        <v>0</v>
      </c>
      <c r="N64" s="14">
        <v>0</v>
      </c>
      <c r="O64" s="14">
        <v>0</v>
      </c>
      <c r="P64" s="23">
        <v>1</v>
      </c>
    </row>
    <row r="65" spans="1:16" ht="33.75" x14ac:dyDescent="0.25">
      <c r="A65" s="29" t="s">
        <v>450</v>
      </c>
      <c r="B65" s="29" t="s">
        <v>451</v>
      </c>
      <c r="C65" s="14">
        <v>8</v>
      </c>
      <c r="D65" s="14">
        <v>5</v>
      </c>
      <c r="E65" s="30">
        <v>0.6</v>
      </c>
      <c r="F65" s="14">
        <v>0</v>
      </c>
      <c r="G65" s="14">
        <v>0</v>
      </c>
      <c r="H65" s="14">
        <v>1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</v>
      </c>
      <c r="O65" s="14">
        <v>0</v>
      </c>
      <c r="P65" s="23">
        <v>0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2</v>
      </c>
      <c r="D67" s="14">
        <v>0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1</v>
      </c>
      <c r="O67" s="14">
        <v>0</v>
      </c>
      <c r="P67" s="23">
        <v>1</v>
      </c>
    </row>
    <row r="68" spans="1:16" ht="33.75" x14ac:dyDescent="0.25">
      <c r="A68" s="29" t="s">
        <v>456</v>
      </c>
      <c r="B68" s="29" t="s">
        <v>457</v>
      </c>
      <c r="C68" s="14">
        <v>1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0</v>
      </c>
      <c r="D69" s="14">
        <v>1</v>
      </c>
      <c r="E69" s="30">
        <v>-1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0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0</v>
      </c>
      <c r="E70" s="30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0</v>
      </c>
      <c r="E71" s="30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2</v>
      </c>
      <c r="D72" s="26">
        <v>7</v>
      </c>
      <c r="E72" s="27">
        <v>-0.71428571428571397</v>
      </c>
      <c r="F72" s="26">
        <v>0</v>
      </c>
      <c r="G72" s="26">
        <v>0</v>
      </c>
      <c r="H72" s="26">
        <v>1</v>
      </c>
      <c r="I72" s="26">
        <v>1</v>
      </c>
      <c r="J72" s="26">
        <v>0</v>
      </c>
      <c r="K72" s="26">
        <v>0</v>
      </c>
      <c r="L72" s="26">
        <v>1</v>
      </c>
      <c r="M72" s="26">
        <v>0</v>
      </c>
      <c r="N72" s="26">
        <v>0</v>
      </c>
      <c r="O72" s="26">
        <v>0</v>
      </c>
      <c r="P72" s="28">
        <v>1</v>
      </c>
    </row>
    <row r="73" spans="1:16" x14ac:dyDescent="0.25">
      <c r="A73" s="29" t="s">
        <v>465</v>
      </c>
      <c r="B73" s="29" t="s">
        <v>466</v>
      </c>
      <c r="C73" s="14">
        <v>2</v>
      </c>
      <c r="D73" s="14">
        <v>7</v>
      </c>
      <c r="E73" s="30">
        <v>-0.71428571428571397</v>
      </c>
      <c r="F73" s="14">
        <v>0</v>
      </c>
      <c r="G73" s="14">
        <v>0</v>
      </c>
      <c r="H73" s="14">
        <v>1</v>
      </c>
      <c r="I73" s="14">
        <v>1</v>
      </c>
      <c r="J73" s="14">
        <v>0</v>
      </c>
      <c r="K73" s="14">
        <v>0</v>
      </c>
      <c r="L73" s="14">
        <v>1</v>
      </c>
      <c r="M73" s="14">
        <v>0</v>
      </c>
      <c r="N73" s="14">
        <v>0</v>
      </c>
      <c r="O73" s="14">
        <v>0</v>
      </c>
      <c r="P73" s="23">
        <v>1</v>
      </c>
    </row>
    <row r="74" spans="1:16" x14ac:dyDescent="0.25">
      <c r="A74" s="181" t="s">
        <v>467</v>
      </c>
      <c r="B74" s="182"/>
      <c r="C74" s="26">
        <v>41</v>
      </c>
      <c r="D74" s="26">
        <v>54</v>
      </c>
      <c r="E74" s="27">
        <v>-0.240740740740741</v>
      </c>
      <c r="F74" s="26">
        <v>3</v>
      </c>
      <c r="G74" s="26">
        <v>0</v>
      </c>
      <c r="H74" s="26">
        <v>12</v>
      </c>
      <c r="I74" s="26">
        <v>8</v>
      </c>
      <c r="J74" s="26">
        <v>0</v>
      </c>
      <c r="K74" s="26">
        <v>0</v>
      </c>
      <c r="L74" s="26">
        <v>0</v>
      </c>
      <c r="M74" s="26">
        <v>2</v>
      </c>
      <c r="N74" s="26">
        <v>0</v>
      </c>
      <c r="O74" s="26">
        <v>0</v>
      </c>
      <c r="P74" s="28">
        <v>8</v>
      </c>
    </row>
    <row r="75" spans="1:16" x14ac:dyDescent="0.25">
      <c r="A75" s="29" t="s">
        <v>468</v>
      </c>
      <c r="B75" s="29" t="s">
        <v>469</v>
      </c>
      <c r="C75" s="14">
        <v>13</v>
      </c>
      <c r="D75" s="14">
        <v>21</v>
      </c>
      <c r="E75" s="30">
        <v>-0.38095238095238099</v>
      </c>
      <c r="F75" s="14">
        <v>0</v>
      </c>
      <c r="G75" s="14">
        <v>0</v>
      </c>
      <c r="H75" s="14">
        <v>3</v>
      </c>
      <c r="I75" s="14">
        <v>4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3">
        <v>5</v>
      </c>
    </row>
    <row r="76" spans="1:16" ht="33.75" x14ac:dyDescent="0.25">
      <c r="A76" s="29" t="s">
        <v>470</v>
      </c>
      <c r="B76" s="29" t="s">
        <v>471</v>
      </c>
      <c r="C76" s="14">
        <v>2</v>
      </c>
      <c r="D76" s="14">
        <v>5</v>
      </c>
      <c r="E76" s="30">
        <v>-0.6</v>
      </c>
      <c r="F76" s="14">
        <v>0</v>
      </c>
      <c r="G76" s="14">
        <v>0</v>
      </c>
      <c r="H76" s="14">
        <v>3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0</v>
      </c>
    </row>
    <row r="77" spans="1:16" x14ac:dyDescent="0.25">
      <c r="A77" s="29" t="s">
        <v>472</v>
      </c>
      <c r="B77" s="29" t="s">
        <v>473</v>
      </c>
      <c r="C77" s="14">
        <v>15</v>
      </c>
      <c r="D77" s="14">
        <v>25</v>
      </c>
      <c r="E77" s="30">
        <v>-0.4</v>
      </c>
      <c r="F77" s="14">
        <v>3</v>
      </c>
      <c r="G77" s="14">
        <v>0</v>
      </c>
      <c r="H77" s="14">
        <v>5</v>
      </c>
      <c r="I77" s="14">
        <v>0</v>
      </c>
      <c r="J77" s="14">
        <v>0</v>
      </c>
      <c r="K77" s="14">
        <v>0</v>
      </c>
      <c r="L77" s="14">
        <v>0</v>
      </c>
      <c r="M77" s="14">
        <v>2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474</v>
      </c>
      <c r="B78" s="29" t="s">
        <v>475</v>
      </c>
      <c r="C78" s="14">
        <v>0</v>
      </c>
      <c r="D78" s="14">
        <v>0</v>
      </c>
      <c r="E78" s="30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10</v>
      </c>
      <c r="D79" s="14">
        <v>3</v>
      </c>
      <c r="E79" s="30">
        <v>2.3333333333333299</v>
      </c>
      <c r="F79" s="14">
        <v>0</v>
      </c>
      <c r="G79" s="14">
        <v>0</v>
      </c>
      <c r="H79" s="14">
        <v>1</v>
      </c>
      <c r="I79" s="14">
        <v>3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1</v>
      </c>
    </row>
    <row r="80" spans="1:16" ht="33.75" x14ac:dyDescent="0.25">
      <c r="A80" s="29" t="s">
        <v>478</v>
      </c>
      <c r="B80" s="29" t="s">
        <v>479</v>
      </c>
      <c r="C80" s="14">
        <v>1</v>
      </c>
      <c r="D80" s="14">
        <v>0</v>
      </c>
      <c r="E80" s="30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0</v>
      </c>
      <c r="D81" s="14">
        <v>0</v>
      </c>
      <c r="E81" s="30">
        <v>0</v>
      </c>
      <c r="F81" s="14">
        <v>0</v>
      </c>
      <c r="G81" s="14">
        <v>0</v>
      </c>
      <c r="H81" s="14">
        <v>0</v>
      </c>
      <c r="I81" s="14">
        <v>1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2</v>
      </c>
    </row>
    <row r="82" spans="1:16" x14ac:dyDescent="0.25">
      <c r="A82" s="181" t="s">
        <v>482</v>
      </c>
      <c r="B82" s="182"/>
      <c r="C82" s="26">
        <v>100</v>
      </c>
      <c r="D82" s="26">
        <v>88</v>
      </c>
      <c r="E82" s="27">
        <v>0.13636363636363599</v>
      </c>
      <c r="F82" s="26">
        <v>3</v>
      </c>
      <c r="G82" s="26">
        <v>4</v>
      </c>
      <c r="H82" s="26">
        <v>9</v>
      </c>
      <c r="I82" s="26">
        <v>4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8">
        <v>4</v>
      </c>
    </row>
    <row r="83" spans="1:16" x14ac:dyDescent="0.25">
      <c r="A83" s="29" t="s">
        <v>483</v>
      </c>
      <c r="B83" s="29" t="s">
        <v>484</v>
      </c>
      <c r="C83" s="14">
        <v>35</v>
      </c>
      <c r="D83" s="14">
        <v>26</v>
      </c>
      <c r="E83" s="30">
        <v>0.34615384615384598</v>
      </c>
      <c r="F83" s="14">
        <v>1</v>
      </c>
      <c r="G83" s="14">
        <v>0</v>
      </c>
      <c r="H83" s="14">
        <v>4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0</v>
      </c>
    </row>
    <row r="84" spans="1:16" x14ac:dyDescent="0.25">
      <c r="A84" s="29" t="s">
        <v>485</v>
      </c>
      <c r="B84" s="29" t="s">
        <v>486</v>
      </c>
      <c r="C84" s="14">
        <v>65</v>
      </c>
      <c r="D84" s="14">
        <v>62</v>
      </c>
      <c r="E84" s="30">
        <v>4.8387096774193498E-2</v>
      </c>
      <c r="F84" s="14">
        <v>2</v>
      </c>
      <c r="G84" s="14">
        <v>4</v>
      </c>
      <c r="H84" s="14">
        <v>5</v>
      </c>
      <c r="I84" s="14">
        <v>3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3">
        <v>4</v>
      </c>
    </row>
    <row r="85" spans="1:16" x14ac:dyDescent="0.25">
      <c r="A85" s="181" t="s">
        <v>487</v>
      </c>
      <c r="B85" s="182"/>
      <c r="C85" s="26">
        <v>396</v>
      </c>
      <c r="D85" s="26">
        <v>405</v>
      </c>
      <c r="E85" s="27">
        <v>-2.2222222222222199E-2</v>
      </c>
      <c r="F85" s="26">
        <v>0</v>
      </c>
      <c r="G85" s="26">
        <v>0</v>
      </c>
      <c r="H85" s="26">
        <v>169</v>
      </c>
      <c r="I85" s="26">
        <v>95</v>
      </c>
      <c r="J85" s="26">
        <v>0</v>
      </c>
      <c r="K85" s="26">
        <v>0</v>
      </c>
      <c r="L85" s="26">
        <v>0</v>
      </c>
      <c r="M85" s="26">
        <v>0</v>
      </c>
      <c r="N85" s="26">
        <v>20</v>
      </c>
      <c r="O85" s="26">
        <v>1</v>
      </c>
      <c r="P85" s="28">
        <v>50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0</v>
      </c>
      <c r="E86" s="30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0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0</v>
      </c>
      <c r="E87" s="30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61</v>
      </c>
      <c r="D89" s="14">
        <v>86</v>
      </c>
      <c r="E89" s="30">
        <v>-0.290697674418605</v>
      </c>
      <c r="F89" s="14">
        <v>0</v>
      </c>
      <c r="G89" s="14">
        <v>0</v>
      </c>
      <c r="H89" s="14">
        <v>5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0</v>
      </c>
    </row>
    <row r="90" spans="1:16" ht="22.5" x14ac:dyDescent="0.25">
      <c r="A90" s="29" t="s">
        <v>496</v>
      </c>
      <c r="B90" s="29" t="s">
        <v>497</v>
      </c>
      <c r="C90" s="14">
        <v>1</v>
      </c>
      <c r="D90" s="14">
        <v>3</v>
      </c>
      <c r="E90" s="30">
        <v>-0.66666666666666696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0</v>
      </c>
    </row>
    <row r="91" spans="1:16" x14ac:dyDescent="0.25">
      <c r="A91" s="29" t="s">
        <v>498</v>
      </c>
      <c r="B91" s="29" t="s">
        <v>499</v>
      </c>
      <c r="C91" s="14">
        <v>24</v>
      </c>
      <c r="D91" s="14">
        <v>18</v>
      </c>
      <c r="E91" s="30">
        <v>0.33333333333333298</v>
      </c>
      <c r="F91" s="14">
        <v>0</v>
      </c>
      <c r="G91" s="14">
        <v>0</v>
      </c>
      <c r="H91" s="14">
        <v>1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0</v>
      </c>
    </row>
    <row r="92" spans="1:16" x14ac:dyDescent="0.25">
      <c r="A92" s="29" t="s">
        <v>500</v>
      </c>
      <c r="B92" s="29" t="s">
        <v>501</v>
      </c>
      <c r="C92" s="14">
        <v>52</v>
      </c>
      <c r="D92" s="14">
        <v>59</v>
      </c>
      <c r="E92" s="30">
        <v>-0.11864406779661001</v>
      </c>
      <c r="F92" s="14">
        <v>0</v>
      </c>
      <c r="G92" s="14">
        <v>0</v>
      </c>
      <c r="H92" s="14">
        <v>28</v>
      </c>
      <c r="I92" s="14">
        <v>55</v>
      </c>
      <c r="J92" s="14">
        <v>0</v>
      </c>
      <c r="K92" s="14">
        <v>0</v>
      </c>
      <c r="L92" s="14">
        <v>0</v>
      </c>
      <c r="M92" s="14">
        <v>0</v>
      </c>
      <c r="N92" s="14">
        <v>20</v>
      </c>
      <c r="O92" s="14">
        <v>0</v>
      </c>
      <c r="P92" s="23">
        <v>17</v>
      </c>
    </row>
    <row r="93" spans="1:16" x14ac:dyDescent="0.25">
      <c r="A93" s="29" t="s">
        <v>502</v>
      </c>
      <c r="B93" s="29" t="s">
        <v>503</v>
      </c>
      <c r="C93" s="14">
        <v>17</v>
      </c>
      <c r="D93" s="14">
        <v>14</v>
      </c>
      <c r="E93" s="30">
        <v>0.214285714285714</v>
      </c>
      <c r="F93" s="14">
        <v>0</v>
      </c>
      <c r="G93" s="14">
        <v>0</v>
      </c>
      <c r="H93" s="14">
        <v>1</v>
      </c>
      <c r="I93" s="14">
        <v>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1</v>
      </c>
      <c r="P93" s="23">
        <v>0</v>
      </c>
    </row>
    <row r="94" spans="1:16" x14ac:dyDescent="0.25">
      <c r="A94" s="29" t="s">
        <v>504</v>
      </c>
      <c r="B94" s="29" t="s">
        <v>505</v>
      </c>
      <c r="C94" s="14">
        <v>237</v>
      </c>
      <c r="D94" s="14">
        <v>216</v>
      </c>
      <c r="E94" s="30">
        <v>9.7222222222222196E-2</v>
      </c>
      <c r="F94" s="14">
        <v>0</v>
      </c>
      <c r="G94" s="14">
        <v>0</v>
      </c>
      <c r="H94" s="14">
        <v>134</v>
      </c>
      <c r="I94" s="14">
        <v>38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33</v>
      </c>
    </row>
    <row r="95" spans="1:16" ht="22.5" x14ac:dyDescent="0.25">
      <c r="A95" s="29" t="s">
        <v>506</v>
      </c>
      <c r="B95" s="29" t="s">
        <v>507</v>
      </c>
      <c r="C95" s="14">
        <v>0</v>
      </c>
      <c r="D95" s="14">
        <v>1</v>
      </c>
      <c r="E95" s="30">
        <v>-1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0</v>
      </c>
    </row>
    <row r="96" spans="1:16" ht="22.5" x14ac:dyDescent="0.25">
      <c r="A96" s="29" t="s">
        <v>508</v>
      </c>
      <c r="B96" s="29" t="s">
        <v>509</v>
      </c>
      <c r="C96" s="14">
        <v>4</v>
      </c>
      <c r="D96" s="14">
        <v>8</v>
      </c>
      <c r="E96" s="30">
        <v>-0.5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3492</v>
      </c>
      <c r="D97" s="26">
        <v>3460</v>
      </c>
      <c r="E97" s="27">
        <v>9.2485549132948E-3</v>
      </c>
      <c r="F97" s="26">
        <v>74</v>
      </c>
      <c r="G97" s="26">
        <v>33</v>
      </c>
      <c r="H97" s="26">
        <v>732</v>
      </c>
      <c r="I97" s="26">
        <v>423</v>
      </c>
      <c r="J97" s="26">
        <v>1</v>
      </c>
      <c r="K97" s="26">
        <v>1</v>
      </c>
      <c r="L97" s="26">
        <v>0</v>
      </c>
      <c r="M97" s="26">
        <v>3</v>
      </c>
      <c r="N97" s="26">
        <v>12</v>
      </c>
      <c r="O97" s="26">
        <v>49</v>
      </c>
      <c r="P97" s="28">
        <v>356</v>
      </c>
    </row>
    <row r="98" spans="1:16" x14ac:dyDescent="0.25">
      <c r="A98" s="29" t="s">
        <v>511</v>
      </c>
      <c r="B98" s="29" t="s">
        <v>512</v>
      </c>
      <c r="C98" s="14">
        <v>429</v>
      </c>
      <c r="D98" s="14">
        <v>338</v>
      </c>
      <c r="E98" s="30">
        <v>0.269230769230769</v>
      </c>
      <c r="F98" s="14">
        <v>20</v>
      </c>
      <c r="G98" s="14">
        <v>6</v>
      </c>
      <c r="H98" s="14">
        <v>92</v>
      </c>
      <c r="I98" s="14">
        <v>48</v>
      </c>
      <c r="J98" s="14">
        <v>0</v>
      </c>
      <c r="K98" s="14">
        <v>0</v>
      </c>
      <c r="L98" s="14">
        <v>0</v>
      </c>
      <c r="M98" s="14">
        <v>1</v>
      </c>
      <c r="N98" s="14">
        <v>0</v>
      </c>
      <c r="O98" s="14">
        <v>0</v>
      </c>
      <c r="P98" s="23">
        <v>45</v>
      </c>
    </row>
    <row r="99" spans="1:16" x14ac:dyDescent="0.25">
      <c r="A99" s="29" t="s">
        <v>513</v>
      </c>
      <c r="B99" s="29" t="s">
        <v>514</v>
      </c>
      <c r="C99" s="14">
        <v>524</v>
      </c>
      <c r="D99" s="14">
        <v>525</v>
      </c>
      <c r="E99" s="30">
        <v>-1.9047619047619E-3</v>
      </c>
      <c r="F99" s="14">
        <v>18</v>
      </c>
      <c r="G99" s="14">
        <v>8</v>
      </c>
      <c r="H99" s="14">
        <v>223</v>
      </c>
      <c r="I99" s="14">
        <v>96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20</v>
      </c>
      <c r="P99" s="23">
        <v>88</v>
      </c>
    </row>
    <row r="100" spans="1:16" ht="33.75" x14ac:dyDescent="0.25">
      <c r="A100" s="29" t="s">
        <v>515</v>
      </c>
      <c r="B100" s="29" t="s">
        <v>516</v>
      </c>
      <c r="C100" s="14">
        <v>39</v>
      </c>
      <c r="D100" s="14">
        <v>33</v>
      </c>
      <c r="E100" s="30">
        <v>0.18181818181818199</v>
      </c>
      <c r="F100" s="14">
        <v>2</v>
      </c>
      <c r="G100" s="14">
        <v>1</v>
      </c>
      <c r="H100" s="14">
        <v>16</v>
      </c>
      <c r="I100" s="14">
        <v>21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6</v>
      </c>
      <c r="P100" s="23">
        <v>11</v>
      </c>
    </row>
    <row r="101" spans="1:16" ht="22.5" x14ac:dyDescent="0.25">
      <c r="A101" s="29" t="s">
        <v>517</v>
      </c>
      <c r="B101" s="29" t="s">
        <v>518</v>
      </c>
      <c r="C101" s="14">
        <v>205</v>
      </c>
      <c r="D101" s="14">
        <v>269</v>
      </c>
      <c r="E101" s="30">
        <v>-0.237918215613383</v>
      </c>
      <c r="F101" s="14">
        <v>7</v>
      </c>
      <c r="G101" s="14">
        <v>3</v>
      </c>
      <c r="H101" s="14">
        <v>53</v>
      </c>
      <c r="I101" s="14">
        <v>34</v>
      </c>
      <c r="J101" s="14">
        <v>0</v>
      </c>
      <c r="K101" s="14">
        <v>0</v>
      </c>
      <c r="L101" s="14">
        <v>0</v>
      </c>
      <c r="M101" s="14">
        <v>1</v>
      </c>
      <c r="N101" s="14">
        <v>0</v>
      </c>
      <c r="O101" s="14">
        <v>20</v>
      </c>
      <c r="P101" s="23">
        <v>36</v>
      </c>
    </row>
    <row r="102" spans="1:16" x14ac:dyDescent="0.25">
      <c r="A102" s="29" t="s">
        <v>519</v>
      </c>
      <c r="B102" s="29" t="s">
        <v>520</v>
      </c>
      <c r="C102" s="14">
        <v>15</v>
      </c>
      <c r="D102" s="14">
        <v>13</v>
      </c>
      <c r="E102" s="30">
        <v>0.15384615384615399</v>
      </c>
      <c r="F102" s="14">
        <v>0</v>
      </c>
      <c r="G102" s="14">
        <v>0</v>
      </c>
      <c r="H102" s="14">
        <v>3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0</v>
      </c>
    </row>
    <row r="103" spans="1:16" ht="22.5" x14ac:dyDescent="0.25">
      <c r="A103" s="29" t="s">
        <v>521</v>
      </c>
      <c r="B103" s="29" t="s">
        <v>522</v>
      </c>
      <c r="C103" s="14">
        <v>77</v>
      </c>
      <c r="D103" s="14">
        <v>90</v>
      </c>
      <c r="E103" s="30">
        <v>-0.14444444444444399</v>
      </c>
      <c r="F103" s="14">
        <v>4</v>
      </c>
      <c r="G103" s="14">
        <v>1</v>
      </c>
      <c r="H103" s="14">
        <v>20</v>
      </c>
      <c r="I103" s="14">
        <v>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</v>
      </c>
      <c r="P103" s="23">
        <v>7</v>
      </c>
    </row>
    <row r="104" spans="1:16" x14ac:dyDescent="0.25">
      <c r="A104" s="29" t="s">
        <v>523</v>
      </c>
      <c r="B104" s="29" t="s">
        <v>524</v>
      </c>
      <c r="C104" s="14">
        <v>204</v>
      </c>
      <c r="D104" s="14">
        <v>272</v>
      </c>
      <c r="E104" s="30">
        <v>-0.25</v>
      </c>
      <c r="F104" s="14">
        <v>1</v>
      </c>
      <c r="G104" s="14">
        <v>0</v>
      </c>
      <c r="H104" s="14">
        <v>9</v>
      </c>
      <c r="I104" s="14">
        <v>2</v>
      </c>
      <c r="J104" s="14">
        <v>0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3">
        <v>0</v>
      </c>
    </row>
    <row r="105" spans="1:16" x14ac:dyDescent="0.25">
      <c r="A105" s="29" t="s">
        <v>525</v>
      </c>
      <c r="B105" s="29" t="s">
        <v>526</v>
      </c>
      <c r="C105" s="14">
        <v>1101</v>
      </c>
      <c r="D105" s="14">
        <v>1069</v>
      </c>
      <c r="E105" s="30">
        <v>2.9934518241347099E-2</v>
      </c>
      <c r="F105" s="14">
        <v>5</v>
      </c>
      <c r="G105" s="14">
        <v>7</v>
      </c>
      <c r="H105" s="14">
        <v>177</v>
      </c>
      <c r="I105" s="14">
        <v>101</v>
      </c>
      <c r="J105" s="14">
        <v>0</v>
      </c>
      <c r="K105" s="14">
        <v>0</v>
      </c>
      <c r="L105" s="14">
        <v>0</v>
      </c>
      <c r="M105" s="14">
        <v>0</v>
      </c>
      <c r="N105" s="14">
        <v>7</v>
      </c>
      <c r="O105" s="14">
        <v>0</v>
      </c>
      <c r="P105" s="23">
        <v>76</v>
      </c>
    </row>
    <row r="106" spans="1:16" ht="22.5" x14ac:dyDescent="0.25">
      <c r="A106" s="29" t="s">
        <v>527</v>
      </c>
      <c r="B106" s="29" t="s">
        <v>528</v>
      </c>
      <c r="C106" s="14">
        <v>278</v>
      </c>
      <c r="D106" s="14">
        <v>269</v>
      </c>
      <c r="E106" s="30">
        <v>3.3457249070632002E-2</v>
      </c>
      <c r="F106" s="14">
        <v>3</v>
      </c>
      <c r="G106" s="14">
        <v>1</v>
      </c>
      <c r="H106" s="14">
        <v>59</v>
      </c>
      <c r="I106" s="14">
        <v>38</v>
      </c>
      <c r="J106" s="14">
        <v>0</v>
      </c>
      <c r="K106" s="14">
        <v>0</v>
      </c>
      <c r="L106" s="14">
        <v>0</v>
      </c>
      <c r="M106" s="14">
        <v>0</v>
      </c>
      <c r="N106" s="14">
        <v>2</v>
      </c>
      <c r="O106" s="14">
        <v>0</v>
      </c>
      <c r="P106" s="23">
        <v>24</v>
      </c>
    </row>
    <row r="107" spans="1:16" ht="22.5" x14ac:dyDescent="0.25">
      <c r="A107" s="29" t="s">
        <v>529</v>
      </c>
      <c r="B107" s="29" t="s">
        <v>530</v>
      </c>
      <c r="C107" s="14">
        <v>53</v>
      </c>
      <c r="D107" s="14">
        <v>46</v>
      </c>
      <c r="E107" s="30">
        <v>0.15217391304347799</v>
      </c>
      <c r="F107" s="14">
        <v>0</v>
      </c>
      <c r="G107" s="14">
        <v>0</v>
      </c>
      <c r="H107" s="14">
        <v>6</v>
      </c>
      <c r="I107" s="14">
        <v>14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4</v>
      </c>
    </row>
    <row r="108" spans="1:16" x14ac:dyDescent="0.25">
      <c r="A108" s="29" t="s">
        <v>531</v>
      </c>
      <c r="B108" s="29" t="s">
        <v>532</v>
      </c>
      <c r="C108" s="14">
        <v>10</v>
      </c>
      <c r="D108" s="14">
        <v>11</v>
      </c>
      <c r="E108" s="30">
        <v>-9.0909090909090898E-2</v>
      </c>
      <c r="F108" s="14">
        <v>1</v>
      </c>
      <c r="G108" s="14">
        <v>0</v>
      </c>
      <c r="H108" s="14">
        <v>4</v>
      </c>
      <c r="I108" s="14">
        <v>1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3">
        <v>1</v>
      </c>
    </row>
    <row r="109" spans="1:16" x14ac:dyDescent="0.25">
      <c r="A109" s="29" t="s">
        <v>533</v>
      </c>
      <c r="B109" s="29" t="s">
        <v>534</v>
      </c>
      <c r="C109" s="14">
        <v>2</v>
      </c>
      <c r="D109" s="14">
        <v>0</v>
      </c>
      <c r="E109" s="30">
        <v>0</v>
      </c>
      <c r="F109" s="14">
        <v>0</v>
      </c>
      <c r="G109" s="14">
        <v>0</v>
      </c>
      <c r="H109" s="14">
        <v>5</v>
      </c>
      <c r="I109" s="14">
        <v>7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3">
        <v>4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0</v>
      </c>
    </row>
    <row r="111" spans="1:16" x14ac:dyDescent="0.25">
      <c r="A111" s="29" t="s">
        <v>537</v>
      </c>
      <c r="B111" s="29" t="s">
        <v>538</v>
      </c>
      <c r="C111" s="14">
        <v>500</v>
      </c>
      <c r="D111" s="14">
        <v>470</v>
      </c>
      <c r="E111" s="30">
        <v>6.3829787234042604E-2</v>
      </c>
      <c r="F111" s="14">
        <v>12</v>
      </c>
      <c r="G111" s="14">
        <v>5</v>
      </c>
      <c r="H111" s="14">
        <v>49</v>
      </c>
      <c r="I111" s="14">
        <v>38</v>
      </c>
      <c r="J111" s="14">
        <v>0</v>
      </c>
      <c r="K111" s="14">
        <v>1</v>
      </c>
      <c r="L111" s="14">
        <v>0</v>
      </c>
      <c r="M111" s="14">
        <v>1</v>
      </c>
      <c r="N111" s="14">
        <v>0</v>
      </c>
      <c r="O111" s="14">
        <v>0</v>
      </c>
      <c r="P111" s="23">
        <v>40</v>
      </c>
    </row>
    <row r="112" spans="1:16" ht="22.5" x14ac:dyDescent="0.25">
      <c r="A112" s="29" t="s">
        <v>539</v>
      </c>
      <c r="B112" s="29" t="s">
        <v>540</v>
      </c>
      <c r="C112" s="14">
        <v>1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2</v>
      </c>
      <c r="E113" s="30">
        <v>-1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13</v>
      </c>
      <c r="D114" s="14">
        <v>9</v>
      </c>
      <c r="E114" s="30">
        <v>0.44444444444444398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0</v>
      </c>
    </row>
    <row r="115" spans="1:16" ht="22.5" x14ac:dyDescent="0.25">
      <c r="A115" s="29" t="s">
        <v>545</v>
      </c>
      <c r="B115" s="29" t="s">
        <v>546</v>
      </c>
      <c r="C115" s="14">
        <v>0</v>
      </c>
      <c r="D115" s="14">
        <v>5</v>
      </c>
      <c r="E115" s="30">
        <v>-1</v>
      </c>
      <c r="F115" s="14">
        <v>0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0</v>
      </c>
    </row>
    <row r="116" spans="1:16" ht="33.75" x14ac:dyDescent="0.25">
      <c r="A116" s="29" t="s">
        <v>547</v>
      </c>
      <c r="B116" s="29" t="s">
        <v>548</v>
      </c>
      <c r="C116" s="14">
        <v>9</v>
      </c>
      <c r="D116" s="14">
        <v>5</v>
      </c>
      <c r="E116" s="30">
        <v>0.8</v>
      </c>
      <c r="F116" s="14">
        <v>0</v>
      </c>
      <c r="G116" s="14">
        <v>0</v>
      </c>
      <c r="H116" s="14">
        <v>3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0</v>
      </c>
    </row>
    <row r="117" spans="1:16" ht="22.5" x14ac:dyDescent="0.25">
      <c r="A117" s="29" t="s">
        <v>549</v>
      </c>
      <c r="B117" s="29" t="s">
        <v>550</v>
      </c>
      <c r="C117" s="14">
        <v>0</v>
      </c>
      <c r="D117" s="14">
        <v>0</v>
      </c>
      <c r="E117" s="3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3">
        <v>0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0</v>
      </c>
      <c r="E118" s="30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0</v>
      </c>
      <c r="E119" s="30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1</v>
      </c>
      <c r="D120" s="14">
        <v>4</v>
      </c>
      <c r="E120" s="30">
        <v>-0.75</v>
      </c>
      <c r="F120" s="14">
        <v>0</v>
      </c>
      <c r="G120" s="14">
        <v>0</v>
      </c>
      <c r="H120" s="14">
        <v>4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0</v>
      </c>
    </row>
    <row r="121" spans="1:16" ht="22.5" x14ac:dyDescent="0.25">
      <c r="A121" s="29" t="s">
        <v>557</v>
      </c>
      <c r="B121" s="29" t="s">
        <v>558</v>
      </c>
      <c r="C121" s="14">
        <v>16</v>
      </c>
      <c r="D121" s="14">
        <v>18</v>
      </c>
      <c r="E121" s="30">
        <v>-0.11111111111111099</v>
      </c>
      <c r="F121" s="14">
        <v>0</v>
      </c>
      <c r="G121" s="14">
        <v>0</v>
      </c>
      <c r="H121" s="14">
        <v>7</v>
      </c>
      <c r="I121" s="14">
        <v>10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16</v>
      </c>
    </row>
    <row r="122" spans="1:16" x14ac:dyDescent="0.25">
      <c r="A122" s="29" t="s">
        <v>559</v>
      </c>
      <c r="B122" s="29" t="s">
        <v>560</v>
      </c>
      <c r="C122" s="14">
        <v>5</v>
      </c>
      <c r="D122" s="14">
        <v>6</v>
      </c>
      <c r="E122" s="30">
        <v>-0.16666666666666699</v>
      </c>
      <c r="F122" s="14">
        <v>1</v>
      </c>
      <c r="G122" s="14">
        <v>1</v>
      </c>
      <c r="H122" s="14">
        <v>0</v>
      </c>
      <c r="I122" s="14">
        <v>3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2</v>
      </c>
      <c r="P122" s="23">
        <v>2</v>
      </c>
    </row>
    <row r="123" spans="1:16" x14ac:dyDescent="0.25">
      <c r="A123" s="29" t="s">
        <v>561</v>
      </c>
      <c r="B123" s="29" t="s">
        <v>562</v>
      </c>
      <c r="C123" s="14">
        <v>2</v>
      </c>
      <c r="D123" s="14">
        <v>1</v>
      </c>
      <c r="E123" s="30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0</v>
      </c>
      <c r="E124" s="30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8</v>
      </c>
      <c r="D126" s="14">
        <v>5</v>
      </c>
      <c r="E126" s="30">
        <v>0.6</v>
      </c>
      <c r="F126" s="14">
        <v>0</v>
      </c>
      <c r="G126" s="14">
        <v>0</v>
      </c>
      <c r="H126" s="14">
        <v>1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3">
        <v>0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0</v>
      </c>
      <c r="E127" s="30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0</v>
      </c>
      <c r="D128" s="14">
        <v>0</v>
      </c>
      <c r="E128" s="30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2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1" t="s">
        <v>577</v>
      </c>
      <c r="B131" s="182"/>
      <c r="C131" s="26">
        <v>16</v>
      </c>
      <c r="D131" s="26">
        <v>10</v>
      </c>
      <c r="E131" s="27">
        <v>0.6</v>
      </c>
      <c r="F131" s="26">
        <v>1</v>
      </c>
      <c r="G131" s="26">
        <v>0</v>
      </c>
      <c r="H131" s="26">
        <v>8</v>
      </c>
      <c r="I131" s="26">
        <v>3</v>
      </c>
      <c r="J131" s="26">
        <v>0</v>
      </c>
      <c r="K131" s="26">
        <v>0</v>
      </c>
      <c r="L131" s="26">
        <v>0</v>
      </c>
      <c r="M131" s="26">
        <v>1</v>
      </c>
      <c r="N131" s="26">
        <v>5</v>
      </c>
      <c r="O131" s="26">
        <v>0</v>
      </c>
      <c r="P131" s="28">
        <v>7</v>
      </c>
    </row>
    <row r="132" spans="1:16" x14ac:dyDescent="0.25">
      <c r="A132" s="29" t="s">
        <v>578</v>
      </c>
      <c r="B132" s="29" t="s">
        <v>579</v>
      </c>
      <c r="C132" s="14">
        <v>4</v>
      </c>
      <c r="D132" s="14">
        <v>3</v>
      </c>
      <c r="E132" s="30">
        <v>0.33333333333333298</v>
      </c>
      <c r="F132" s="14">
        <v>0</v>
      </c>
      <c r="G132" s="14">
        <v>0</v>
      </c>
      <c r="H132" s="14">
        <v>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4</v>
      </c>
      <c r="O132" s="14">
        <v>0</v>
      </c>
      <c r="P132" s="23">
        <v>6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11</v>
      </c>
      <c r="D134" s="14">
        <v>7</v>
      </c>
      <c r="E134" s="30">
        <v>0.57142857142857095</v>
      </c>
      <c r="F134" s="14">
        <v>1</v>
      </c>
      <c r="G134" s="14">
        <v>0</v>
      </c>
      <c r="H134" s="14">
        <v>6</v>
      </c>
      <c r="I134" s="14">
        <v>3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1</v>
      </c>
    </row>
    <row r="135" spans="1:16" x14ac:dyDescent="0.25">
      <c r="A135" s="29" t="s">
        <v>584</v>
      </c>
      <c r="B135" s="29" t="s">
        <v>585</v>
      </c>
      <c r="C135" s="14">
        <v>1</v>
      </c>
      <c r="D135" s="14">
        <v>0</v>
      </c>
      <c r="E135" s="30">
        <v>0</v>
      </c>
      <c r="F135" s="14">
        <v>0</v>
      </c>
      <c r="G135" s="14">
        <v>0</v>
      </c>
      <c r="H135" s="14">
        <v>1</v>
      </c>
      <c r="I135" s="14">
        <v>0</v>
      </c>
      <c r="J135" s="14">
        <v>0</v>
      </c>
      <c r="K135" s="14">
        <v>0</v>
      </c>
      <c r="L135" s="14">
        <v>0</v>
      </c>
      <c r="M135" s="14">
        <v>1</v>
      </c>
      <c r="N135" s="14">
        <v>1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0</v>
      </c>
      <c r="E136" s="30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23</v>
      </c>
      <c r="D137" s="26">
        <v>30</v>
      </c>
      <c r="E137" s="27">
        <v>-0.233333333333333</v>
      </c>
      <c r="F137" s="26">
        <v>0</v>
      </c>
      <c r="G137" s="26">
        <v>0</v>
      </c>
      <c r="H137" s="26">
        <v>9</v>
      </c>
      <c r="I137" s="26">
        <v>4</v>
      </c>
      <c r="J137" s="26">
        <v>0</v>
      </c>
      <c r="K137" s="26">
        <v>0</v>
      </c>
      <c r="L137" s="26">
        <v>0</v>
      </c>
      <c r="M137" s="26">
        <v>0</v>
      </c>
      <c r="N137" s="26">
        <v>25</v>
      </c>
      <c r="O137" s="26">
        <v>0</v>
      </c>
      <c r="P137" s="28">
        <v>1</v>
      </c>
    </row>
    <row r="138" spans="1:16" ht="22.5" x14ac:dyDescent="0.25">
      <c r="A138" s="29" t="s">
        <v>589</v>
      </c>
      <c r="B138" s="29" t="s">
        <v>590</v>
      </c>
      <c r="C138" s="14">
        <v>2</v>
      </c>
      <c r="D138" s="14">
        <v>4</v>
      </c>
      <c r="E138" s="30">
        <v>-0.5</v>
      </c>
      <c r="F138" s="14">
        <v>0</v>
      </c>
      <c r="G138" s="14">
        <v>0</v>
      </c>
      <c r="H138" s="14">
        <v>1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1</v>
      </c>
      <c r="E139" s="30">
        <v>-1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16</v>
      </c>
      <c r="D142" s="14">
        <v>18</v>
      </c>
      <c r="E142" s="30">
        <v>-0.11111111111111099</v>
      </c>
      <c r="F142" s="14">
        <v>0</v>
      </c>
      <c r="G142" s="14">
        <v>0</v>
      </c>
      <c r="H142" s="14">
        <v>8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25</v>
      </c>
      <c r="O142" s="14">
        <v>0</v>
      </c>
      <c r="P142" s="23">
        <v>0</v>
      </c>
    </row>
    <row r="143" spans="1:16" ht="33.75" x14ac:dyDescent="0.25">
      <c r="A143" s="29" t="s">
        <v>599</v>
      </c>
      <c r="B143" s="29" t="s">
        <v>600</v>
      </c>
      <c r="C143" s="14">
        <v>5</v>
      </c>
      <c r="D143" s="14">
        <v>7</v>
      </c>
      <c r="E143" s="30">
        <v>-0.28571428571428598</v>
      </c>
      <c r="F143" s="14">
        <v>0</v>
      </c>
      <c r="G143" s="14">
        <v>0</v>
      </c>
      <c r="H143" s="14">
        <v>0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1</v>
      </c>
    </row>
    <row r="144" spans="1:16" x14ac:dyDescent="0.25">
      <c r="A144" s="181" t="s">
        <v>601</v>
      </c>
      <c r="B144" s="182"/>
      <c r="C144" s="26">
        <v>1</v>
      </c>
      <c r="D144" s="26">
        <v>0</v>
      </c>
      <c r="E144" s="27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</row>
    <row r="145" spans="1:16" ht="33.75" x14ac:dyDescent="0.25">
      <c r="A145" s="29" t="s">
        <v>602</v>
      </c>
      <c r="B145" s="29" t="s">
        <v>603</v>
      </c>
      <c r="C145" s="14">
        <v>0</v>
      </c>
      <c r="D145" s="14">
        <v>0</v>
      </c>
      <c r="E145" s="30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3">
        <v>0</v>
      </c>
    </row>
    <row r="146" spans="1:16" ht="22.5" x14ac:dyDescent="0.25">
      <c r="A146" s="29" t="s">
        <v>604</v>
      </c>
      <c r="B146" s="29" t="s">
        <v>605</v>
      </c>
      <c r="C146" s="14">
        <v>1</v>
      </c>
      <c r="D146" s="14">
        <v>0</v>
      </c>
      <c r="E146" s="30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1" t="s">
        <v>606</v>
      </c>
      <c r="B147" s="182"/>
      <c r="C147" s="26">
        <v>65</v>
      </c>
      <c r="D147" s="26">
        <v>45</v>
      </c>
      <c r="E147" s="27">
        <v>0.44444444444444398</v>
      </c>
      <c r="F147" s="26">
        <v>1</v>
      </c>
      <c r="G147" s="26">
        <v>1</v>
      </c>
      <c r="H147" s="26">
        <v>19</v>
      </c>
      <c r="I147" s="26">
        <v>3</v>
      </c>
      <c r="J147" s="26">
        <v>0</v>
      </c>
      <c r="K147" s="26">
        <v>0</v>
      </c>
      <c r="L147" s="26">
        <v>0</v>
      </c>
      <c r="M147" s="26">
        <v>0</v>
      </c>
      <c r="N147" s="26">
        <v>10</v>
      </c>
      <c r="O147" s="26">
        <v>0</v>
      </c>
      <c r="P147" s="28">
        <v>3</v>
      </c>
    </row>
    <row r="148" spans="1:16" ht="22.5" x14ac:dyDescent="0.25">
      <c r="A148" s="29" t="s">
        <v>607</v>
      </c>
      <c r="B148" s="29" t="s">
        <v>608</v>
      </c>
      <c r="C148" s="14">
        <v>5</v>
      </c>
      <c r="D148" s="14">
        <v>4</v>
      </c>
      <c r="E148" s="30">
        <v>0.25</v>
      </c>
      <c r="F148" s="14">
        <v>1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</v>
      </c>
      <c r="O148" s="14">
        <v>0</v>
      </c>
      <c r="P148" s="23">
        <v>0</v>
      </c>
    </row>
    <row r="149" spans="1:16" ht="22.5" x14ac:dyDescent="0.25">
      <c r="A149" s="29" t="s">
        <v>609</v>
      </c>
      <c r="B149" s="29" t="s">
        <v>610</v>
      </c>
      <c r="C149" s="14">
        <v>0</v>
      </c>
      <c r="D149" s="14">
        <v>0</v>
      </c>
      <c r="E149" s="30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3">
        <v>0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3</v>
      </c>
      <c r="D151" s="14">
        <v>3</v>
      </c>
      <c r="E151" s="30">
        <v>0</v>
      </c>
      <c r="F151" s="14">
        <v>0</v>
      </c>
      <c r="G151" s="14">
        <v>0</v>
      </c>
      <c r="H151" s="14">
        <v>2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4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0</v>
      </c>
      <c r="E152" s="30">
        <v>0</v>
      </c>
      <c r="F152" s="14">
        <v>0</v>
      </c>
      <c r="G152" s="14">
        <v>1</v>
      </c>
      <c r="H152" s="14">
        <v>2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2</v>
      </c>
      <c r="D153" s="14">
        <v>5</v>
      </c>
      <c r="E153" s="30">
        <v>-0.6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3">
        <v>0</v>
      </c>
    </row>
    <row r="154" spans="1:16" x14ac:dyDescent="0.25">
      <c r="A154" s="29" t="s">
        <v>619</v>
      </c>
      <c r="B154" s="29" t="s">
        <v>620</v>
      </c>
      <c r="C154" s="14">
        <v>15</v>
      </c>
      <c r="D154" s="14">
        <v>11</v>
      </c>
      <c r="E154" s="30">
        <v>0.36363636363636398</v>
      </c>
      <c r="F154" s="14">
        <v>0</v>
      </c>
      <c r="G154" s="14">
        <v>0</v>
      </c>
      <c r="H154" s="14">
        <v>8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4</v>
      </c>
      <c r="O154" s="14">
        <v>0</v>
      </c>
      <c r="P154" s="23">
        <v>2</v>
      </c>
    </row>
    <row r="155" spans="1:16" ht="22.5" x14ac:dyDescent="0.25">
      <c r="A155" s="29" t="s">
        <v>621</v>
      </c>
      <c r="B155" s="29" t="s">
        <v>622</v>
      </c>
      <c r="C155" s="14">
        <v>40</v>
      </c>
      <c r="D155" s="14">
        <v>22</v>
      </c>
      <c r="E155" s="30">
        <v>0.81818181818181801</v>
      </c>
      <c r="F155" s="14">
        <v>0</v>
      </c>
      <c r="G155" s="14">
        <v>0</v>
      </c>
      <c r="H155" s="14">
        <v>6</v>
      </c>
      <c r="I155" s="14">
        <v>1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3">
        <v>1</v>
      </c>
    </row>
    <row r="156" spans="1:16" x14ac:dyDescent="0.25">
      <c r="A156" s="181" t="s">
        <v>623</v>
      </c>
      <c r="B156" s="182"/>
      <c r="C156" s="26">
        <v>28</v>
      </c>
      <c r="D156" s="26">
        <v>16</v>
      </c>
      <c r="E156" s="27">
        <v>0.75</v>
      </c>
      <c r="F156" s="26">
        <v>0</v>
      </c>
      <c r="G156" s="26">
        <v>0</v>
      </c>
      <c r="H156" s="26">
        <v>3</v>
      </c>
      <c r="I156" s="26">
        <v>1</v>
      </c>
      <c r="J156" s="26">
        <v>1</v>
      </c>
      <c r="K156" s="26">
        <v>0</v>
      </c>
      <c r="L156" s="26">
        <v>0</v>
      </c>
      <c r="M156" s="26">
        <v>0</v>
      </c>
      <c r="N156" s="26">
        <v>1</v>
      </c>
      <c r="O156" s="26">
        <v>0</v>
      </c>
      <c r="P156" s="28">
        <v>1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0</v>
      </c>
      <c r="E160" s="30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1</v>
      </c>
      <c r="D161" s="14">
        <v>0</v>
      </c>
      <c r="E161" s="30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5</v>
      </c>
      <c r="D162" s="14">
        <v>10</v>
      </c>
      <c r="E162" s="30">
        <v>-0.5</v>
      </c>
      <c r="F162" s="14">
        <v>0</v>
      </c>
      <c r="G162" s="14">
        <v>0</v>
      </c>
      <c r="H162" s="14">
        <v>3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1</v>
      </c>
      <c r="O162" s="14">
        <v>0</v>
      </c>
      <c r="P162" s="23">
        <v>1</v>
      </c>
    </row>
    <row r="163" spans="1:16" ht="22.5" x14ac:dyDescent="0.25">
      <c r="A163" s="29" t="s">
        <v>636</v>
      </c>
      <c r="B163" s="29" t="s">
        <v>637</v>
      </c>
      <c r="C163" s="14">
        <v>1</v>
      </c>
      <c r="D163" s="14">
        <v>1</v>
      </c>
      <c r="E163" s="30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12</v>
      </c>
      <c r="D164" s="14">
        <v>0</v>
      </c>
      <c r="E164" s="30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9</v>
      </c>
      <c r="D165" s="14">
        <v>5</v>
      </c>
      <c r="E165" s="30">
        <v>0.8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1" t="s">
        <v>642</v>
      </c>
      <c r="B166" s="182"/>
      <c r="C166" s="26">
        <v>426</v>
      </c>
      <c r="D166" s="26">
        <v>380</v>
      </c>
      <c r="E166" s="27">
        <v>0.121052631578947</v>
      </c>
      <c r="F166" s="26">
        <v>16</v>
      </c>
      <c r="G166" s="26">
        <v>14</v>
      </c>
      <c r="H166" s="26">
        <v>199</v>
      </c>
      <c r="I166" s="26">
        <v>115</v>
      </c>
      <c r="J166" s="26">
        <v>0</v>
      </c>
      <c r="K166" s="26">
        <v>1</v>
      </c>
      <c r="L166" s="26">
        <v>0</v>
      </c>
      <c r="M166" s="26">
        <v>0</v>
      </c>
      <c r="N166" s="26">
        <v>2</v>
      </c>
      <c r="O166" s="26">
        <v>46</v>
      </c>
      <c r="P166" s="28">
        <v>112</v>
      </c>
    </row>
    <row r="167" spans="1:16" ht="22.5" x14ac:dyDescent="0.25">
      <c r="A167" s="29" t="s">
        <v>643</v>
      </c>
      <c r="B167" s="29" t="s">
        <v>644</v>
      </c>
      <c r="C167" s="14">
        <v>282</v>
      </c>
      <c r="D167" s="14">
        <v>234</v>
      </c>
      <c r="E167" s="30">
        <v>0.20512820512820501</v>
      </c>
      <c r="F167" s="14">
        <v>9</v>
      </c>
      <c r="G167" s="14">
        <v>0</v>
      </c>
      <c r="H167" s="14">
        <v>101</v>
      </c>
      <c r="I167" s="14">
        <v>9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24</v>
      </c>
      <c r="P167" s="23">
        <v>11</v>
      </c>
    </row>
    <row r="168" spans="1:16" ht="33.75" x14ac:dyDescent="0.25">
      <c r="A168" s="29" t="s">
        <v>645</v>
      </c>
      <c r="B168" s="29" t="s">
        <v>646</v>
      </c>
      <c r="C168" s="14">
        <v>3</v>
      </c>
      <c r="D168" s="14">
        <v>0</v>
      </c>
      <c r="E168" s="30">
        <v>0</v>
      </c>
      <c r="F168" s="14">
        <v>0</v>
      </c>
      <c r="G168" s="14">
        <v>0</v>
      </c>
      <c r="H168" s="14">
        <v>1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1</v>
      </c>
      <c r="D169" s="14">
        <v>0</v>
      </c>
      <c r="E169" s="30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0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0</v>
      </c>
      <c r="D171" s="14">
        <v>1</v>
      </c>
      <c r="E171" s="30">
        <v>-1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3</v>
      </c>
      <c r="E172" s="30">
        <v>-1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73</v>
      </c>
      <c r="D173" s="14">
        <v>69</v>
      </c>
      <c r="E173" s="30">
        <v>5.7971014492753603E-2</v>
      </c>
      <c r="F173" s="14">
        <v>2</v>
      </c>
      <c r="G173" s="14">
        <v>1</v>
      </c>
      <c r="H173" s="14">
        <v>32</v>
      </c>
      <c r="I173" s="14">
        <v>23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18</v>
      </c>
      <c r="P173" s="23">
        <v>30</v>
      </c>
    </row>
    <row r="174" spans="1:16" ht="22.5" x14ac:dyDescent="0.25">
      <c r="A174" s="29" t="s">
        <v>657</v>
      </c>
      <c r="B174" s="29" t="s">
        <v>658</v>
      </c>
      <c r="C174" s="14">
        <v>56</v>
      </c>
      <c r="D174" s="14">
        <v>57</v>
      </c>
      <c r="E174" s="30">
        <v>-1.7543859649122799E-2</v>
      </c>
      <c r="F174" s="14">
        <v>4</v>
      </c>
      <c r="G174" s="14">
        <v>13</v>
      </c>
      <c r="H174" s="14">
        <v>57</v>
      </c>
      <c r="I174" s="14">
        <v>74</v>
      </c>
      <c r="J174" s="14">
        <v>0</v>
      </c>
      <c r="K174" s="14">
        <v>0</v>
      </c>
      <c r="L174" s="14">
        <v>0</v>
      </c>
      <c r="M174" s="14">
        <v>0</v>
      </c>
      <c r="N174" s="14">
        <v>1</v>
      </c>
      <c r="O174" s="14">
        <v>2</v>
      </c>
      <c r="P174" s="23">
        <v>66</v>
      </c>
    </row>
    <row r="175" spans="1:16" x14ac:dyDescent="0.25">
      <c r="A175" s="29" t="s">
        <v>659</v>
      </c>
      <c r="B175" s="29" t="s">
        <v>660</v>
      </c>
      <c r="C175" s="14">
        <v>10</v>
      </c>
      <c r="D175" s="14">
        <v>9</v>
      </c>
      <c r="E175" s="30">
        <v>0.11111111111111099</v>
      </c>
      <c r="F175" s="14">
        <v>0</v>
      </c>
      <c r="G175" s="14">
        <v>0</v>
      </c>
      <c r="H175" s="14">
        <v>6</v>
      </c>
      <c r="I175" s="14">
        <v>8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2</v>
      </c>
      <c r="P175" s="23">
        <v>5</v>
      </c>
    </row>
    <row r="176" spans="1:16" ht="22.5" x14ac:dyDescent="0.25">
      <c r="A176" s="29" t="s">
        <v>661</v>
      </c>
      <c r="B176" s="29" t="s">
        <v>662</v>
      </c>
      <c r="C176" s="14">
        <v>1</v>
      </c>
      <c r="D176" s="14">
        <v>7</v>
      </c>
      <c r="E176" s="30">
        <v>-0.85714285714285698</v>
      </c>
      <c r="F176" s="14">
        <v>1</v>
      </c>
      <c r="G176" s="14">
        <v>0</v>
      </c>
      <c r="H176" s="14">
        <v>2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0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609</v>
      </c>
      <c r="D178" s="26">
        <v>665</v>
      </c>
      <c r="E178" s="27">
        <v>-8.42105263157895E-2</v>
      </c>
      <c r="F178" s="26">
        <v>1202</v>
      </c>
      <c r="G178" s="26">
        <v>930</v>
      </c>
      <c r="H178" s="26">
        <v>276</v>
      </c>
      <c r="I178" s="26">
        <v>199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1</v>
      </c>
      <c r="P178" s="28">
        <v>1252</v>
      </c>
    </row>
    <row r="179" spans="1:16" ht="22.5" x14ac:dyDescent="0.25">
      <c r="A179" s="29" t="s">
        <v>666</v>
      </c>
      <c r="B179" s="29" t="s">
        <v>667</v>
      </c>
      <c r="C179" s="14">
        <v>8</v>
      </c>
      <c r="D179" s="14">
        <v>4</v>
      </c>
      <c r="E179" s="30">
        <v>1</v>
      </c>
      <c r="F179" s="14">
        <v>7</v>
      </c>
      <c r="G179" s="14">
        <v>7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8</v>
      </c>
    </row>
    <row r="180" spans="1:16" ht="22.5" x14ac:dyDescent="0.25">
      <c r="A180" s="29" t="s">
        <v>668</v>
      </c>
      <c r="B180" s="29" t="s">
        <v>669</v>
      </c>
      <c r="C180" s="14">
        <v>278</v>
      </c>
      <c r="D180" s="14">
        <v>308</v>
      </c>
      <c r="E180" s="30">
        <v>-9.7402597402597393E-2</v>
      </c>
      <c r="F180" s="14">
        <v>604</v>
      </c>
      <c r="G180" s="14">
        <v>492</v>
      </c>
      <c r="H180" s="14">
        <v>115</v>
      </c>
      <c r="I180" s="14">
        <v>87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645</v>
      </c>
    </row>
    <row r="181" spans="1:16" x14ac:dyDescent="0.25">
      <c r="A181" s="29" t="s">
        <v>670</v>
      </c>
      <c r="B181" s="29" t="s">
        <v>671</v>
      </c>
      <c r="C181" s="14">
        <v>43</v>
      </c>
      <c r="D181" s="14">
        <v>37</v>
      </c>
      <c r="E181" s="30">
        <v>0.162162162162162</v>
      </c>
      <c r="F181" s="14">
        <v>12</v>
      </c>
      <c r="G181" s="14">
        <v>5</v>
      </c>
      <c r="H181" s="14">
        <v>19</v>
      </c>
      <c r="I181" s="14">
        <v>9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1</v>
      </c>
      <c r="P181" s="23">
        <v>16</v>
      </c>
    </row>
    <row r="182" spans="1:16" ht="22.5" x14ac:dyDescent="0.25">
      <c r="A182" s="29" t="s">
        <v>672</v>
      </c>
      <c r="B182" s="29" t="s">
        <v>673</v>
      </c>
      <c r="C182" s="14">
        <v>1</v>
      </c>
      <c r="D182" s="14">
        <v>0</v>
      </c>
      <c r="E182" s="30">
        <v>0</v>
      </c>
      <c r="F182" s="14">
        <v>0</v>
      </c>
      <c r="G182" s="14">
        <v>3</v>
      </c>
      <c r="H182" s="14">
        <v>1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0</v>
      </c>
    </row>
    <row r="183" spans="1:16" ht="22.5" x14ac:dyDescent="0.25">
      <c r="A183" s="29" t="s">
        <v>674</v>
      </c>
      <c r="B183" s="29" t="s">
        <v>675</v>
      </c>
      <c r="C183" s="14">
        <v>8</v>
      </c>
      <c r="D183" s="14">
        <v>18</v>
      </c>
      <c r="E183" s="30">
        <v>-0.55555555555555503</v>
      </c>
      <c r="F183" s="14">
        <v>22</v>
      </c>
      <c r="G183" s="14">
        <v>20</v>
      </c>
      <c r="H183" s="14">
        <v>5</v>
      </c>
      <c r="I183" s="14">
        <v>11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30</v>
      </c>
    </row>
    <row r="184" spans="1:16" ht="22.5" x14ac:dyDescent="0.25">
      <c r="A184" s="29" t="s">
        <v>676</v>
      </c>
      <c r="B184" s="29" t="s">
        <v>677</v>
      </c>
      <c r="C184" s="14">
        <v>264</v>
      </c>
      <c r="D184" s="14">
        <v>293</v>
      </c>
      <c r="E184" s="30">
        <v>-9.8976109215017094E-2</v>
      </c>
      <c r="F184" s="14">
        <v>554</v>
      </c>
      <c r="G184" s="14">
        <v>403</v>
      </c>
      <c r="H184" s="14">
        <v>134</v>
      </c>
      <c r="I184" s="14">
        <v>90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553</v>
      </c>
    </row>
    <row r="185" spans="1:16" ht="22.5" x14ac:dyDescent="0.25">
      <c r="A185" s="29" t="s">
        <v>678</v>
      </c>
      <c r="B185" s="29" t="s">
        <v>679</v>
      </c>
      <c r="C185" s="14">
        <v>7</v>
      </c>
      <c r="D185" s="14">
        <v>5</v>
      </c>
      <c r="E185" s="30">
        <v>0.4</v>
      </c>
      <c r="F185" s="14">
        <v>3</v>
      </c>
      <c r="G185" s="14">
        <v>0</v>
      </c>
      <c r="H185" s="14">
        <v>2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0</v>
      </c>
    </row>
    <row r="186" spans="1:16" x14ac:dyDescent="0.25">
      <c r="A186" s="181" t="s">
        <v>680</v>
      </c>
      <c r="B186" s="182"/>
      <c r="C186" s="26">
        <v>398</v>
      </c>
      <c r="D186" s="26">
        <v>218</v>
      </c>
      <c r="E186" s="27">
        <v>0.82568807339449501</v>
      </c>
      <c r="F186" s="26">
        <v>14</v>
      </c>
      <c r="G186" s="26">
        <v>9</v>
      </c>
      <c r="H186" s="26">
        <v>74</v>
      </c>
      <c r="I186" s="26">
        <v>28</v>
      </c>
      <c r="J186" s="26">
        <v>0</v>
      </c>
      <c r="K186" s="26">
        <v>0</v>
      </c>
      <c r="L186" s="26">
        <v>0</v>
      </c>
      <c r="M186" s="26">
        <v>0</v>
      </c>
      <c r="N186" s="26">
        <v>8</v>
      </c>
      <c r="O186" s="26">
        <v>0</v>
      </c>
      <c r="P186" s="28">
        <v>59</v>
      </c>
    </row>
    <row r="187" spans="1:16" x14ac:dyDescent="0.25">
      <c r="A187" s="29" t="s">
        <v>681</v>
      </c>
      <c r="B187" s="29" t="s">
        <v>682</v>
      </c>
      <c r="C187" s="14">
        <v>2</v>
      </c>
      <c r="D187" s="14">
        <v>5</v>
      </c>
      <c r="E187" s="30">
        <v>-0.6</v>
      </c>
      <c r="F187" s="14">
        <v>0</v>
      </c>
      <c r="G187" s="14">
        <v>0</v>
      </c>
      <c r="H187" s="14">
        <v>1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3">
        <v>1</v>
      </c>
    </row>
    <row r="188" spans="1:16" ht="22.5" x14ac:dyDescent="0.25">
      <c r="A188" s="29" t="s">
        <v>683</v>
      </c>
      <c r="B188" s="29" t="s">
        <v>684</v>
      </c>
      <c r="C188" s="14">
        <v>0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194</v>
      </c>
      <c r="D189" s="14">
        <v>73</v>
      </c>
      <c r="E189" s="30">
        <v>1.65753424657534</v>
      </c>
      <c r="F189" s="14">
        <v>10</v>
      </c>
      <c r="G189" s="14">
        <v>2</v>
      </c>
      <c r="H189" s="14">
        <v>32</v>
      </c>
      <c r="I189" s="14">
        <v>11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3">
        <v>25</v>
      </c>
    </row>
    <row r="190" spans="1:16" ht="22.5" x14ac:dyDescent="0.25">
      <c r="A190" s="29" t="s">
        <v>687</v>
      </c>
      <c r="B190" s="29" t="s">
        <v>688</v>
      </c>
      <c r="C190" s="14">
        <v>0</v>
      </c>
      <c r="D190" s="14">
        <v>0</v>
      </c>
      <c r="E190" s="30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12</v>
      </c>
      <c r="D191" s="14">
        <v>12</v>
      </c>
      <c r="E191" s="30">
        <v>0</v>
      </c>
      <c r="F191" s="14">
        <v>1</v>
      </c>
      <c r="G191" s="14">
        <v>3</v>
      </c>
      <c r="H191" s="14">
        <v>7</v>
      </c>
      <c r="I191" s="14">
        <v>10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17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25</v>
      </c>
      <c r="D193" s="14">
        <v>14</v>
      </c>
      <c r="E193" s="30">
        <v>0.78571428571428603</v>
      </c>
      <c r="F193" s="14">
        <v>0</v>
      </c>
      <c r="G193" s="14">
        <v>0</v>
      </c>
      <c r="H193" s="14">
        <v>9</v>
      </c>
      <c r="I193" s="14">
        <v>6</v>
      </c>
      <c r="J193" s="14">
        <v>0</v>
      </c>
      <c r="K193" s="14">
        <v>0</v>
      </c>
      <c r="L193" s="14">
        <v>0</v>
      </c>
      <c r="M193" s="14">
        <v>0</v>
      </c>
      <c r="N193" s="14">
        <v>4</v>
      </c>
      <c r="O193" s="14">
        <v>0</v>
      </c>
      <c r="P193" s="23">
        <v>11</v>
      </c>
    </row>
    <row r="194" spans="1:16" x14ac:dyDescent="0.25">
      <c r="A194" s="29" t="s">
        <v>695</v>
      </c>
      <c r="B194" s="29" t="s">
        <v>696</v>
      </c>
      <c r="C194" s="14">
        <v>3</v>
      </c>
      <c r="D194" s="14">
        <v>0</v>
      </c>
      <c r="E194" s="30">
        <v>0</v>
      </c>
      <c r="F194" s="14">
        <v>0</v>
      </c>
      <c r="G194" s="14">
        <v>3</v>
      </c>
      <c r="H194" s="14">
        <v>0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2</v>
      </c>
    </row>
    <row r="195" spans="1:16" ht="22.5" x14ac:dyDescent="0.25">
      <c r="A195" s="29" t="s">
        <v>697</v>
      </c>
      <c r="B195" s="29" t="s">
        <v>698</v>
      </c>
      <c r="C195" s="14">
        <v>1</v>
      </c>
      <c r="D195" s="14">
        <v>0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0</v>
      </c>
    </row>
    <row r="196" spans="1:16" ht="22.5" x14ac:dyDescent="0.25">
      <c r="A196" s="29" t="s">
        <v>699</v>
      </c>
      <c r="B196" s="29" t="s">
        <v>700</v>
      </c>
      <c r="C196" s="14">
        <v>3</v>
      </c>
      <c r="D196" s="14">
        <v>2</v>
      </c>
      <c r="E196" s="30">
        <v>0.5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</v>
      </c>
      <c r="O196" s="14">
        <v>0</v>
      </c>
      <c r="P196" s="23">
        <v>1</v>
      </c>
    </row>
    <row r="197" spans="1:16" x14ac:dyDescent="0.25">
      <c r="A197" s="29" t="s">
        <v>701</v>
      </c>
      <c r="B197" s="29" t="s">
        <v>702</v>
      </c>
      <c r="C197" s="14">
        <v>153</v>
      </c>
      <c r="D197" s="14">
        <v>108</v>
      </c>
      <c r="E197" s="30">
        <v>0.41666666666666702</v>
      </c>
      <c r="F197" s="14">
        <v>2</v>
      </c>
      <c r="G197" s="14">
        <v>1</v>
      </c>
      <c r="H197" s="14">
        <v>25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2</v>
      </c>
    </row>
    <row r="198" spans="1:16" ht="22.5" x14ac:dyDescent="0.25">
      <c r="A198" s="29" t="s">
        <v>703</v>
      </c>
      <c r="B198" s="29" t="s">
        <v>704</v>
      </c>
      <c r="C198" s="14">
        <v>0</v>
      </c>
      <c r="D198" s="14">
        <v>2</v>
      </c>
      <c r="E198" s="30">
        <v>-1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2</v>
      </c>
      <c r="D199" s="14">
        <v>2</v>
      </c>
      <c r="E199" s="30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3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1" t="s">
        <v>709</v>
      </c>
      <c r="B201" s="182"/>
      <c r="C201" s="26">
        <v>88</v>
      </c>
      <c r="D201" s="26">
        <v>80</v>
      </c>
      <c r="E201" s="27">
        <v>0.1</v>
      </c>
      <c r="F201" s="26">
        <v>8</v>
      </c>
      <c r="G201" s="26">
        <v>4</v>
      </c>
      <c r="H201" s="26">
        <v>21</v>
      </c>
      <c r="I201" s="26">
        <v>15</v>
      </c>
      <c r="J201" s="26">
        <v>0</v>
      </c>
      <c r="K201" s="26">
        <v>0</v>
      </c>
      <c r="L201" s="26">
        <v>0</v>
      </c>
      <c r="M201" s="26">
        <v>0</v>
      </c>
      <c r="N201" s="26">
        <v>4</v>
      </c>
      <c r="O201" s="26">
        <v>0</v>
      </c>
      <c r="P201" s="28">
        <v>34</v>
      </c>
    </row>
    <row r="202" spans="1:16" x14ac:dyDescent="0.25">
      <c r="A202" s="29" t="s">
        <v>710</v>
      </c>
      <c r="B202" s="29" t="s">
        <v>711</v>
      </c>
      <c r="C202" s="14">
        <v>18</v>
      </c>
      <c r="D202" s="14">
        <v>10</v>
      </c>
      <c r="E202" s="30">
        <v>0.8</v>
      </c>
      <c r="F202" s="14">
        <v>0</v>
      </c>
      <c r="G202" s="14">
        <v>0</v>
      </c>
      <c r="H202" s="14">
        <v>5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4</v>
      </c>
      <c r="O202" s="14">
        <v>0</v>
      </c>
      <c r="P202" s="23">
        <v>2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0</v>
      </c>
      <c r="E203" s="30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1</v>
      </c>
      <c r="D205" s="14">
        <v>1</v>
      </c>
      <c r="E205" s="30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61</v>
      </c>
      <c r="D206" s="14">
        <v>65</v>
      </c>
      <c r="E206" s="30">
        <v>-6.15384615384615E-2</v>
      </c>
      <c r="F206" s="14">
        <v>8</v>
      </c>
      <c r="G206" s="14">
        <v>4</v>
      </c>
      <c r="H206" s="14">
        <v>16</v>
      </c>
      <c r="I206" s="14">
        <v>13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31</v>
      </c>
    </row>
    <row r="207" spans="1:16" ht="22.5" x14ac:dyDescent="0.25">
      <c r="A207" s="29" t="s">
        <v>720</v>
      </c>
      <c r="B207" s="29" t="s">
        <v>721</v>
      </c>
      <c r="C207" s="14">
        <v>2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0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0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1</v>
      </c>
      <c r="D210" s="14">
        <v>0</v>
      </c>
      <c r="E210" s="30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1</v>
      </c>
      <c r="D211" s="14">
        <v>0</v>
      </c>
      <c r="E211" s="30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1</v>
      </c>
      <c r="D212" s="14">
        <v>1</v>
      </c>
      <c r="E212" s="30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1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0</v>
      </c>
      <c r="D214" s="14">
        <v>2</v>
      </c>
      <c r="E214" s="30">
        <v>-1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3">
        <v>0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0</v>
      </c>
      <c r="E217" s="30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2</v>
      </c>
      <c r="D218" s="14">
        <v>1</v>
      </c>
      <c r="E218" s="30">
        <v>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1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1" t="s">
        <v>752</v>
      </c>
      <c r="B223" s="182"/>
      <c r="C223" s="26">
        <v>541</v>
      </c>
      <c r="D223" s="26">
        <v>482</v>
      </c>
      <c r="E223" s="27">
        <v>0.122406639004149</v>
      </c>
      <c r="F223" s="26">
        <v>213</v>
      </c>
      <c r="G223" s="26">
        <v>121</v>
      </c>
      <c r="H223" s="26">
        <v>192</v>
      </c>
      <c r="I223" s="26">
        <v>138</v>
      </c>
      <c r="J223" s="26">
        <v>0</v>
      </c>
      <c r="K223" s="26">
        <v>0</v>
      </c>
      <c r="L223" s="26">
        <v>0</v>
      </c>
      <c r="M223" s="26">
        <v>0</v>
      </c>
      <c r="N223" s="26">
        <v>3</v>
      </c>
      <c r="O223" s="26">
        <v>12</v>
      </c>
      <c r="P223" s="28">
        <v>235</v>
      </c>
    </row>
    <row r="224" spans="1:16" x14ac:dyDescent="0.25">
      <c r="A224" s="29" t="s">
        <v>753</v>
      </c>
      <c r="B224" s="29" t="s">
        <v>754</v>
      </c>
      <c r="C224" s="14">
        <v>3</v>
      </c>
      <c r="D224" s="14">
        <v>0</v>
      </c>
      <c r="E224" s="30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0</v>
      </c>
      <c r="D227" s="14">
        <v>1</v>
      </c>
      <c r="E227" s="30">
        <v>-1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0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2</v>
      </c>
      <c r="D229" s="14">
        <v>0</v>
      </c>
      <c r="E229" s="30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1</v>
      </c>
    </row>
    <row r="230" spans="1:16" ht="22.5" x14ac:dyDescent="0.25">
      <c r="A230" s="29" t="s">
        <v>765</v>
      </c>
      <c r="B230" s="29" t="s">
        <v>766</v>
      </c>
      <c r="C230" s="14">
        <v>0</v>
      </c>
      <c r="D230" s="14">
        <v>1</v>
      </c>
      <c r="E230" s="30">
        <v>-1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3">
        <v>2</v>
      </c>
    </row>
    <row r="231" spans="1:16" x14ac:dyDescent="0.25">
      <c r="A231" s="29" t="s">
        <v>767</v>
      </c>
      <c r="B231" s="29" t="s">
        <v>768</v>
      </c>
      <c r="C231" s="14">
        <v>27</v>
      </c>
      <c r="D231" s="14">
        <v>30</v>
      </c>
      <c r="E231" s="30">
        <v>-0.1</v>
      </c>
      <c r="F231" s="14">
        <v>3</v>
      </c>
      <c r="G231" s="14">
        <v>1</v>
      </c>
      <c r="H231" s="14">
        <v>12</v>
      </c>
      <c r="I231" s="14">
        <v>3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3">
        <v>5</v>
      </c>
    </row>
    <row r="232" spans="1:16" x14ac:dyDescent="0.25">
      <c r="A232" s="29" t="s">
        <v>769</v>
      </c>
      <c r="B232" s="29" t="s">
        <v>770</v>
      </c>
      <c r="C232" s="14">
        <v>62</v>
      </c>
      <c r="D232" s="14">
        <v>48</v>
      </c>
      <c r="E232" s="30">
        <v>0.29166666666666702</v>
      </c>
      <c r="F232" s="14">
        <v>7</v>
      </c>
      <c r="G232" s="14">
        <v>6</v>
      </c>
      <c r="H232" s="14">
        <v>9</v>
      </c>
      <c r="I232" s="14">
        <v>6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14</v>
      </c>
    </row>
    <row r="233" spans="1:16" x14ac:dyDescent="0.25">
      <c r="A233" s="29" t="s">
        <v>771</v>
      </c>
      <c r="B233" s="29" t="s">
        <v>772</v>
      </c>
      <c r="C233" s="14">
        <v>8</v>
      </c>
      <c r="D233" s="14">
        <v>4</v>
      </c>
      <c r="E233" s="30">
        <v>1</v>
      </c>
      <c r="F233" s="14">
        <v>0</v>
      </c>
      <c r="G233" s="14">
        <v>0</v>
      </c>
      <c r="H233" s="14">
        <v>4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2</v>
      </c>
      <c r="O233" s="14">
        <v>0</v>
      </c>
      <c r="P233" s="23">
        <v>2</v>
      </c>
    </row>
    <row r="234" spans="1:16" ht="22.5" x14ac:dyDescent="0.25">
      <c r="A234" s="29" t="s">
        <v>773</v>
      </c>
      <c r="B234" s="29" t="s">
        <v>774</v>
      </c>
      <c r="C234" s="14">
        <v>2</v>
      </c>
      <c r="D234" s="14">
        <v>2</v>
      </c>
      <c r="E234" s="30">
        <v>0</v>
      </c>
      <c r="F234" s="14">
        <v>0</v>
      </c>
      <c r="G234" s="14">
        <v>0</v>
      </c>
      <c r="H234" s="14">
        <v>0</v>
      </c>
      <c r="I234" s="14">
        <v>2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1</v>
      </c>
    </row>
    <row r="235" spans="1:16" ht="33.75" x14ac:dyDescent="0.25">
      <c r="A235" s="29" t="s">
        <v>775</v>
      </c>
      <c r="B235" s="29" t="s">
        <v>776</v>
      </c>
      <c r="C235" s="14">
        <v>1</v>
      </c>
      <c r="D235" s="14">
        <v>4</v>
      </c>
      <c r="E235" s="30">
        <v>-0.75</v>
      </c>
      <c r="F235" s="14">
        <v>0</v>
      </c>
      <c r="G235" s="14">
        <v>0</v>
      </c>
      <c r="H235" s="14">
        <v>1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1</v>
      </c>
    </row>
    <row r="236" spans="1:16" x14ac:dyDescent="0.25">
      <c r="A236" s="29" t="s">
        <v>777</v>
      </c>
      <c r="B236" s="29" t="s">
        <v>778</v>
      </c>
      <c r="C236" s="14">
        <v>1</v>
      </c>
      <c r="D236" s="14">
        <v>0</v>
      </c>
      <c r="E236" s="30">
        <v>0</v>
      </c>
      <c r="F236" s="14">
        <v>0</v>
      </c>
      <c r="G236" s="14">
        <v>0</v>
      </c>
      <c r="H236" s="14">
        <v>1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435</v>
      </c>
      <c r="D238" s="14">
        <v>392</v>
      </c>
      <c r="E238" s="30">
        <v>0.10969387755102</v>
      </c>
      <c r="F238" s="14">
        <v>203</v>
      </c>
      <c r="G238" s="14">
        <v>114</v>
      </c>
      <c r="H238" s="14">
        <v>164</v>
      </c>
      <c r="I238" s="14">
        <v>126</v>
      </c>
      <c r="J238" s="14">
        <v>0</v>
      </c>
      <c r="K238" s="14">
        <v>0</v>
      </c>
      <c r="L238" s="14">
        <v>0</v>
      </c>
      <c r="M238" s="14">
        <v>0</v>
      </c>
      <c r="N238" s="14">
        <v>1</v>
      </c>
      <c r="O238" s="14">
        <v>12</v>
      </c>
      <c r="P238" s="23">
        <v>208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1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1</v>
      </c>
    </row>
    <row r="244" spans="1:16" x14ac:dyDescent="0.25">
      <c r="A244" s="181" t="s">
        <v>793</v>
      </c>
      <c r="B244" s="182"/>
      <c r="C244" s="26">
        <v>1</v>
      </c>
      <c r="D244" s="26">
        <v>2</v>
      </c>
      <c r="E244" s="27">
        <v>-0.5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0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1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0</v>
      </c>
      <c r="D248" s="14">
        <v>0</v>
      </c>
      <c r="E248" s="30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0</v>
      </c>
      <c r="D249" s="14">
        <v>1</v>
      </c>
      <c r="E249" s="30">
        <v>-1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3">
        <v>0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0</v>
      </c>
      <c r="D252" s="14">
        <v>0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0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0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0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1</v>
      </c>
      <c r="E270" s="30">
        <v>-1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140</v>
      </c>
      <c r="D271" s="26">
        <v>183</v>
      </c>
      <c r="E271" s="27">
        <v>-0.23497267759562801</v>
      </c>
      <c r="F271" s="26">
        <v>51</v>
      </c>
      <c r="G271" s="26">
        <v>46</v>
      </c>
      <c r="H271" s="26">
        <v>122</v>
      </c>
      <c r="I271" s="26">
        <v>79</v>
      </c>
      <c r="J271" s="26">
        <v>0</v>
      </c>
      <c r="K271" s="26">
        <v>1</v>
      </c>
      <c r="L271" s="26">
        <v>0</v>
      </c>
      <c r="M271" s="26">
        <v>0</v>
      </c>
      <c r="N271" s="26">
        <v>3</v>
      </c>
      <c r="O271" s="26">
        <v>0</v>
      </c>
      <c r="P271" s="28">
        <v>106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71</v>
      </c>
      <c r="D273" s="14">
        <v>66</v>
      </c>
      <c r="E273" s="30">
        <v>7.5757575757575801E-2</v>
      </c>
      <c r="F273" s="14">
        <v>22</v>
      </c>
      <c r="G273" s="14">
        <v>15</v>
      </c>
      <c r="H273" s="14">
        <v>61</v>
      </c>
      <c r="I273" s="14">
        <v>53</v>
      </c>
      <c r="J273" s="14">
        <v>0</v>
      </c>
      <c r="K273" s="14">
        <v>1</v>
      </c>
      <c r="L273" s="14">
        <v>0</v>
      </c>
      <c r="M273" s="14">
        <v>0</v>
      </c>
      <c r="N273" s="14">
        <v>0</v>
      </c>
      <c r="O273" s="14">
        <v>0</v>
      </c>
      <c r="P273" s="23">
        <v>54</v>
      </c>
    </row>
    <row r="274" spans="1:16" ht="33.75" x14ac:dyDescent="0.25">
      <c r="A274" s="29" t="s">
        <v>851</v>
      </c>
      <c r="B274" s="29" t="s">
        <v>852</v>
      </c>
      <c r="C274" s="14">
        <v>44</v>
      </c>
      <c r="D274" s="14">
        <v>99</v>
      </c>
      <c r="E274" s="30">
        <v>-0.55555555555555503</v>
      </c>
      <c r="F274" s="14">
        <v>28</v>
      </c>
      <c r="G274" s="14">
        <v>31</v>
      </c>
      <c r="H274" s="14">
        <v>45</v>
      </c>
      <c r="I274" s="14">
        <v>13</v>
      </c>
      <c r="J274" s="14">
        <v>0</v>
      </c>
      <c r="K274" s="14">
        <v>0</v>
      </c>
      <c r="L274" s="14">
        <v>0</v>
      </c>
      <c r="M274" s="14">
        <v>0</v>
      </c>
      <c r="N274" s="14">
        <v>2</v>
      </c>
      <c r="O274" s="14">
        <v>0</v>
      </c>
      <c r="P274" s="23">
        <v>38</v>
      </c>
    </row>
    <row r="275" spans="1:16" ht="22.5" x14ac:dyDescent="0.25">
      <c r="A275" s="29" t="s">
        <v>853</v>
      </c>
      <c r="B275" s="29" t="s">
        <v>854</v>
      </c>
      <c r="C275" s="14">
        <v>0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1</v>
      </c>
    </row>
    <row r="276" spans="1:16" x14ac:dyDescent="0.25">
      <c r="A276" s="29" t="s">
        <v>855</v>
      </c>
      <c r="B276" s="29" t="s">
        <v>856</v>
      </c>
      <c r="C276" s="14">
        <v>7</v>
      </c>
      <c r="D276" s="14">
        <v>2</v>
      </c>
      <c r="E276" s="30">
        <v>2.5</v>
      </c>
      <c r="F276" s="14">
        <v>1</v>
      </c>
      <c r="G276" s="14">
        <v>0</v>
      </c>
      <c r="H276" s="14">
        <v>3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0</v>
      </c>
    </row>
    <row r="277" spans="1:16" ht="22.5" x14ac:dyDescent="0.25">
      <c r="A277" s="29" t="s">
        <v>857</v>
      </c>
      <c r="B277" s="29" t="s">
        <v>858</v>
      </c>
      <c r="C277" s="14">
        <v>3</v>
      </c>
      <c r="D277" s="14">
        <v>6</v>
      </c>
      <c r="E277" s="30">
        <v>-0.5</v>
      </c>
      <c r="F277" s="14">
        <v>0</v>
      </c>
      <c r="G277" s="14">
        <v>0</v>
      </c>
      <c r="H277" s="14">
        <v>3</v>
      </c>
      <c r="I277" s="14">
        <v>7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3">
        <v>5</v>
      </c>
    </row>
    <row r="278" spans="1:16" ht="22.5" x14ac:dyDescent="0.25">
      <c r="A278" s="29" t="s">
        <v>859</v>
      </c>
      <c r="B278" s="29" t="s">
        <v>860</v>
      </c>
      <c r="C278" s="14">
        <v>6</v>
      </c>
      <c r="D278" s="14">
        <v>8</v>
      </c>
      <c r="E278" s="30">
        <v>-0.25</v>
      </c>
      <c r="F278" s="14">
        <v>0</v>
      </c>
      <c r="G278" s="14">
        <v>0</v>
      </c>
      <c r="H278" s="14">
        <v>8</v>
      </c>
      <c r="I278" s="14">
        <v>5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7</v>
      </c>
    </row>
    <row r="279" spans="1:16" ht="22.5" x14ac:dyDescent="0.25">
      <c r="A279" s="29" t="s">
        <v>861</v>
      </c>
      <c r="B279" s="29" t="s">
        <v>862</v>
      </c>
      <c r="C279" s="14">
        <v>0</v>
      </c>
      <c r="D279" s="14">
        <v>0</v>
      </c>
      <c r="E279" s="30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1</v>
      </c>
    </row>
    <row r="280" spans="1:16" ht="22.5" x14ac:dyDescent="0.25">
      <c r="A280" s="29" t="s">
        <v>863</v>
      </c>
      <c r="B280" s="29" t="s">
        <v>864</v>
      </c>
      <c r="C280" s="14">
        <v>0</v>
      </c>
      <c r="D280" s="14">
        <v>0</v>
      </c>
      <c r="E280" s="30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1</v>
      </c>
      <c r="E283" s="30">
        <v>-1</v>
      </c>
      <c r="F283" s="14">
        <v>0</v>
      </c>
      <c r="G283" s="14">
        <v>0</v>
      </c>
      <c r="H283" s="14">
        <v>2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2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0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0</v>
      </c>
      <c r="D291" s="14">
        <v>0</v>
      </c>
      <c r="E291" s="30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887</v>
      </c>
      <c r="B292" s="29" t="s">
        <v>888</v>
      </c>
      <c r="C292" s="14">
        <v>0</v>
      </c>
      <c r="D292" s="14">
        <v>0</v>
      </c>
      <c r="E292" s="30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6</v>
      </c>
      <c r="D294" s="14">
        <v>1</v>
      </c>
      <c r="E294" s="30">
        <v>5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</v>
      </c>
      <c r="O294" s="14">
        <v>0</v>
      </c>
      <c r="P294" s="23">
        <v>0</v>
      </c>
    </row>
    <row r="295" spans="1:16" ht="22.5" x14ac:dyDescent="0.25">
      <c r="A295" s="29" t="s">
        <v>893</v>
      </c>
      <c r="B295" s="29" t="s">
        <v>894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1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0</v>
      </c>
      <c r="D312" s="26">
        <v>1</v>
      </c>
      <c r="E312" s="27">
        <v>-1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0</v>
      </c>
      <c r="D313" s="14">
        <v>1</v>
      </c>
      <c r="E313" s="30">
        <v>-1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0</v>
      </c>
      <c r="D314" s="14">
        <v>0</v>
      </c>
      <c r="E314" s="30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0</v>
      </c>
      <c r="D318" s="26">
        <v>2</v>
      </c>
      <c r="E318" s="27">
        <v>-1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</row>
    <row r="319" spans="1:16" x14ac:dyDescent="0.25">
      <c r="A319" s="29" t="s">
        <v>937</v>
      </c>
      <c r="B319" s="29" t="s">
        <v>938</v>
      </c>
      <c r="C319" s="14">
        <v>0</v>
      </c>
      <c r="D319" s="14">
        <v>2</v>
      </c>
      <c r="E319" s="30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181" t="s">
        <v>939</v>
      </c>
      <c r="B320" s="182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5697</v>
      </c>
      <c r="D323" s="26">
        <v>5083</v>
      </c>
      <c r="E323" s="27">
        <v>0.120794806216801</v>
      </c>
      <c r="F323" s="26">
        <v>40</v>
      </c>
      <c r="G323" s="26">
        <v>0</v>
      </c>
      <c r="H323" s="26">
        <v>94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32</v>
      </c>
      <c r="O323" s="26">
        <v>0</v>
      </c>
      <c r="P323" s="28">
        <v>0</v>
      </c>
    </row>
    <row r="324" spans="1:16" x14ac:dyDescent="0.25">
      <c r="A324" s="29" t="s">
        <v>945</v>
      </c>
      <c r="B324" s="29" t="s">
        <v>946</v>
      </c>
      <c r="C324" s="14">
        <v>5697</v>
      </c>
      <c r="D324" s="14">
        <v>5083</v>
      </c>
      <c r="E324" s="30">
        <v>0.120794806216801</v>
      </c>
      <c r="F324" s="14">
        <v>40</v>
      </c>
      <c r="G324" s="14">
        <v>0</v>
      </c>
      <c r="H324" s="14">
        <v>94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32</v>
      </c>
      <c r="O324" s="14">
        <v>0</v>
      </c>
      <c r="P324" s="23">
        <v>0</v>
      </c>
    </row>
    <row r="325" spans="1:16" x14ac:dyDescent="0.25">
      <c r="A325" s="181" t="s">
        <v>947</v>
      </c>
      <c r="B325" s="182"/>
      <c r="C325" s="26">
        <v>0</v>
      </c>
      <c r="D325" s="26">
        <v>0</v>
      </c>
      <c r="E325" s="27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</row>
    <row r="326" spans="1:16" ht="45" x14ac:dyDescent="0.25">
      <c r="A326" s="29" t="s">
        <v>948</v>
      </c>
      <c r="B326" s="29" t="s">
        <v>949</v>
      </c>
      <c r="C326" s="14">
        <v>0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0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0</v>
      </c>
      <c r="D328" s="14">
        <v>0</v>
      </c>
      <c r="E328" s="30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3">
        <v>0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17610</v>
      </c>
      <c r="D341" s="31">
        <v>16844</v>
      </c>
      <c r="E341" s="32">
        <v>4.54761339349323E-2</v>
      </c>
      <c r="F341" s="31">
        <v>2673</v>
      </c>
      <c r="G341" s="31">
        <v>1552</v>
      </c>
      <c r="H341" s="31">
        <v>2589</v>
      </c>
      <c r="I341" s="31">
        <v>1491</v>
      </c>
      <c r="J341" s="31">
        <v>27</v>
      </c>
      <c r="K341" s="31">
        <v>21</v>
      </c>
      <c r="L341" s="31">
        <v>8</v>
      </c>
      <c r="M341" s="31">
        <v>8</v>
      </c>
      <c r="N341" s="31">
        <v>139</v>
      </c>
      <c r="O341" s="31">
        <v>148</v>
      </c>
      <c r="P341" s="31">
        <v>2942</v>
      </c>
    </row>
  </sheetData>
  <sheetProtection algorithmName="SHA-512" hashValue="F1meQvu0X4WxSLDLt1hwLhXrjl1Z379qmiA1tHf7H8HbYPj9P1i6H5R1ZqxsHqX4xcJsqHWd+tZnmxxJ57D61w==" saltValue="JG3qAlKsN13F8DCMLZY17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4</v>
      </c>
    </row>
    <row r="6" spans="1:3" x14ac:dyDescent="0.25">
      <c r="A6" s="176"/>
      <c r="B6" s="13" t="s">
        <v>354</v>
      </c>
      <c r="C6" s="23">
        <v>22</v>
      </c>
    </row>
    <row r="7" spans="1:3" x14ac:dyDescent="0.25">
      <c r="A7" s="176"/>
      <c r="B7" s="13" t="s">
        <v>981</v>
      </c>
      <c r="C7" s="23">
        <v>5</v>
      </c>
    </row>
    <row r="8" spans="1:3" x14ac:dyDescent="0.25">
      <c r="A8" s="176"/>
      <c r="B8" s="13" t="s">
        <v>982</v>
      </c>
      <c r="C8" s="23">
        <v>7</v>
      </c>
    </row>
    <row r="9" spans="1:3" x14ac:dyDescent="0.25">
      <c r="A9" s="176"/>
      <c r="B9" s="13" t="s">
        <v>983</v>
      </c>
      <c r="C9" s="23">
        <v>25</v>
      </c>
    </row>
    <row r="10" spans="1:3" x14ac:dyDescent="0.25">
      <c r="A10" s="176"/>
      <c r="B10" s="13" t="s">
        <v>984</v>
      </c>
      <c r="C10" s="23">
        <v>24</v>
      </c>
    </row>
    <row r="11" spans="1:3" x14ac:dyDescent="0.25">
      <c r="A11" s="176"/>
      <c r="B11" s="13" t="s">
        <v>985</v>
      </c>
      <c r="C11" s="23">
        <v>18</v>
      </c>
    </row>
    <row r="12" spans="1:3" x14ac:dyDescent="0.25">
      <c r="A12" s="176"/>
      <c r="B12" s="13" t="s">
        <v>538</v>
      </c>
      <c r="C12" s="23">
        <v>6</v>
      </c>
    </row>
    <row r="13" spans="1:3" x14ac:dyDescent="0.25">
      <c r="A13" s="176"/>
      <c r="B13" s="13" t="s">
        <v>986</v>
      </c>
      <c r="C13" s="23">
        <v>3</v>
      </c>
    </row>
    <row r="14" spans="1:3" x14ac:dyDescent="0.25">
      <c r="A14" s="176"/>
      <c r="B14" s="13" t="s">
        <v>987</v>
      </c>
      <c r="C14" s="23">
        <v>1</v>
      </c>
    </row>
    <row r="15" spans="1:3" x14ac:dyDescent="0.25">
      <c r="A15" s="176"/>
      <c r="B15" s="13" t="s">
        <v>671</v>
      </c>
      <c r="C15" s="23">
        <v>1</v>
      </c>
    </row>
    <row r="16" spans="1:3" x14ac:dyDescent="0.25">
      <c r="A16" s="176"/>
      <c r="B16" s="13" t="s">
        <v>988</v>
      </c>
      <c r="C16" s="23">
        <v>29</v>
      </c>
    </row>
    <row r="17" spans="1:3" x14ac:dyDescent="0.25">
      <c r="A17" s="176"/>
      <c r="B17" s="13" t="s">
        <v>989</v>
      </c>
      <c r="C17" s="23">
        <v>34</v>
      </c>
    </row>
    <row r="18" spans="1:3" x14ac:dyDescent="0.25">
      <c r="A18" s="176"/>
      <c r="B18" s="13" t="s">
        <v>990</v>
      </c>
      <c r="C18" s="23">
        <v>2</v>
      </c>
    </row>
    <row r="19" spans="1:3" x14ac:dyDescent="0.25">
      <c r="A19" s="177"/>
      <c r="B19" s="13" t="s">
        <v>110</v>
      </c>
      <c r="C19" s="23">
        <v>42</v>
      </c>
    </row>
    <row r="20" spans="1:3" x14ac:dyDescent="0.25">
      <c r="A20" s="175" t="s">
        <v>991</v>
      </c>
      <c r="B20" s="13" t="s">
        <v>992</v>
      </c>
      <c r="C20" s="23">
        <v>5</v>
      </c>
    </row>
    <row r="21" spans="1:3" x14ac:dyDescent="0.25">
      <c r="A21" s="177"/>
      <c r="B21" s="13" t="s">
        <v>993</v>
      </c>
      <c r="C21" s="23">
        <v>0</v>
      </c>
    </row>
    <row r="22" spans="1:3" x14ac:dyDescent="0.25">
      <c r="A22" s="175" t="s">
        <v>994</v>
      </c>
      <c r="B22" s="13" t="s">
        <v>995</v>
      </c>
      <c r="C22" s="23">
        <v>42</v>
      </c>
    </row>
    <row r="23" spans="1:3" x14ac:dyDescent="0.25">
      <c r="A23" s="176"/>
      <c r="B23" s="13" t="s">
        <v>996</v>
      </c>
      <c r="C23" s="23">
        <v>90</v>
      </c>
    </row>
    <row r="24" spans="1:3" x14ac:dyDescent="0.25">
      <c r="A24" s="177"/>
      <c r="B24" s="13" t="s">
        <v>997</v>
      </c>
      <c r="C24" s="23">
        <v>37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218</v>
      </c>
    </row>
    <row r="29" spans="1:3" x14ac:dyDescent="0.25">
      <c r="A29" s="175" t="s">
        <v>316</v>
      </c>
      <c r="B29" s="13" t="s">
        <v>1000</v>
      </c>
      <c r="C29" s="23">
        <v>2</v>
      </c>
    </row>
    <row r="30" spans="1:3" x14ac:dyDescent="0.25">
      <c r="A30" s="176"/>
      <c r="B30" s="13" t="s">
        <v>1001</v>
      </c>
      <c r="C30" s="23">
        <v>17</v>
      </c>
    </row>
    <row r="31" spans="1:3" x14ac:dyDescent="0.25">
      <c r="A31" s="176"/>
      <c r="B31" s="13" t="s">
        <v>1002</v>
      </c>
      <c r="C31" s="23">
        <v>1</v>
      </c>
    </row>
    <row r="32" spans="1:3" x14ac:dyDescent="0.25">
      <c r="A32" s="177"/>
      <c r="B32" s="13" t="s">
        <v>1003</v>
      </c>
      <c r="C32" s="23">
        <v>16</v>
      </c>
    </row>
    <row r="33" spans="1:3" x14ac:dyDescent="0.25">
      <c r="A33" s="12" t="s">
        <v>1004</v>
      </c>
      <c r="B33" s="17"/>
      <c r="C33" s="23">
        <v>0</v>
      </c>
    </row>
    <row r="34" spans="1:3" x14ac:dyDescent="0.25">
      <c r="A34" s="12" t="s">
        <v>1005</v>
      </c>
      <c r="B34" s="17"/>
      <c r="C34" s="23">
        <v>170</v>
      </c>
    </row>
    <row r="35" spans="1:3" x14ac:dyDescent="0.25">
      <c r="A35" s="12" t="s">
        <v>1006</v>
      </c>
      <c r="B35" s="17"/>
      <c r="C35" s="23">
        <v>37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2</v>
      </c>
    </row>
    <row r="38" spans="1:3" x14ac:dyDescent="0.25">
      <c r="A38" s="12" t="s">
        <v>1009</v>
      </c>
      <c r="B38" s="17"/>
      <c r="C38" s="23">
        <v>6</v>
      </c>
    </row>
    <row r="39" spans="1:3" x14ac:dyDescent="0.25">
      <c r="A39" s="12" t="s">
        <v>997</v>
      </c>
      <c r="B39" s="17"/>
      <c r="C39" s="23">
        <v>85</v>
      </c>
    </row>
    <row r="40" spans="1:3" x14ac:dyDescent="0.25">
      <c r="A40" s="175" t="s">
        <v>1010</v>
      </c>
      <c r="B40" s="13" t="s">
        <v>1011</v>
      </c>
      <c r="C40" s="23">
        <v>15</v>
      </c>
    </row>
    <row r="41" spans="1:3" x14ac:dyDescent="0.25">
      <c r="A41" s="176"/>
      <c r="B41" s="13" t="s">
        <v>1012</v>
      </c>
      <c r="C41" s="23">
        <v>0</v>
      </c>
    </row>
    <row r="42" spans="1:3" x14ac:dyDescent="0.25">
      <c r="A42" s="176"/>
      <c r="B42" s="13" t="s">
        <v>1013</v>
      </c>
      <c r="C42" s="23">
        <v>65</v>
      </c>
    </row>
    <row r="43" spans="1:3" x14ac:dyDescent="0.25">
      <c r="A43" s="176"/>
      <c r="B43" s="13" t="s">
        <v>1014</v>
      </c>
      <c r="C43" s="23">
        <v>0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14</v>
      </c>
    </row>
    <row r="49" spans="1:3" x14ac:dyDescent="0.25">
      <c r="A49" s="175" t="s">
        <v>80</v>
      </c>
      <c r="B49" s="13" t="s">
        <v>1017</v>
      </c>
      <c r="C49" s="23">
        <v>20</v>
      </c>
    </row>
    <row r="50" spans="1:3" x14ac:dyDescent="0.25">
      <c r="A50" s="177"/>
      <c r="B50" s="13" t="s">
        <v>1018</v>
      </c>
      <c r="C50" s="23">
        <v>196</v>
      </c>
    </row>
    <row r="51" spans="1:3" x14ac:dyDescent="0.25">
      <c r="A51" s="175" t="s">
        <v>1019</v>
      </c>
      <c r="B51" s="13" t="s">
        <v>1020</v>
      </c>
      <c r="C51" s="23">
        <v>0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1017</v>
      </c>
    </row>
    <row r="57" spans="1:3" x14ac:dyDescent="0.25">
      <c r="A57" s="176"/>
      <c r="B57" s="13" t="s">
        <v>1023</v>
      </c>
      <c r="C57" s="23">
        <v>153</v>
      </c>
    </row>
    <row r="58" spans="1:3" x14ac:dyDescent="0.25">
      <c r="A58" s="176"/>
      <c r="B58" s="13" t="s">
        <v>1024</v>
      </c>
      <c r="C58" s="23">
        <v>6</v>
      </c>
    </row>
    <row r="59" spans="1:3" x14ac:dyDescent="0.25">
      <c r="A59" s="176"/>
      <c r="B59" s="13" t="s">
        <v>1025</v>
      </c>
      <c r="C59" s="23">
        <v>377</v>
      </c>
    </row>
    <row r="60" spans="1:3" x14ac:dyDescent="0.25">
      <c r="A60" s="177"/>
      <c r="B60" s="13" t="s">
        <v>1026</v>
      </c>
      <c r="C60" s="23">
        <v>0</v>
      </c>
    </row>
    <row r="61" spans="1:3" x14ac:dyDescent="0.25">
      <c r="A61" s="175" t="s">
        <v>1027</v>
      </c>
      <c r="B61" s="13" t="s">
        <v>1028</v>
      </c>
      <c r="C61" s="23">
        <v>397</v>
      </c>
    </row>
    <row r="62" spans="1:3" x14ac:dyDescent="0.25">
      <c r="A62" s="176"/>
      <c r="B62" s="13" t="s">
        <v>1029</v>
      </c>
      <c r="C62" s="23">
        <v>100</v>
      </c>
    </row>
    <row r="63" spans="1:3" x14ac:dyDescent="0.25">
      <c r="A63" s="176"/>
      <c r="B63" s="13" t="s">
        <v>1030</v>
      </c>
      <c r="C63" s="23">
        <v>4</v>
      </c>
    </row>
    <row r="64" spans="1:3" x14ac:dyDescent="0.25">
      <c r="A64" s="176"/>
      <c r="B64" s="13" t="s">
        <v>1031</v>
      </c>
      <c r="C64" s="23">
        <v>291</v>
      </c>
    </row>
    <row r="65" spans="1:3" x14ac:dyDescent="0.25">
      <c r="A65" s="177"/>
      <c r="B65" s="13" t="s">
        <v>1026</v>
      </c>
      <c r="C65" s="23">
        <v>89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159</v>
      </c>
    </row>
    <row r="70" spans="1:3" ht="22.5" x14ac:dyDescent="0.25">
      <c r="A70" s="12" t="s">
        <v>1034</v>
      </c>
      <c r="B70" s="17"/>
      <c r="C70" s="23">
        <v>17</v>
      </c>
    </row>
    <row r="71" spans="1:3" ht="22.5" x14ac:dyDescent="0.25">
      <c r="A71" s="12" t="s">
        <v>1035</v>
      </c>
      <c r="B71" s="17"/>
      <c r="C71" s="23">
        <v>288</v>
      </c>
    </row>
    <row r="72" spans="1:3" x14ac:dyDescent="0.25">
      <c r="A72" s="175" t="s">
        <v>1036</v>
      </c>
      <c r="B72" s="13" t="s">
        <v>1037</v>
      </c>
      <c r="C72" s="23">
        <v>0</v>
      </c>
    </row>
    <row r="73" spans="1:3" x14ac:dyDescent="0.25">
      <c r="A73" s="177"/>
      <c r="B73" s="13" t="s">
        <v>1038</v>
      </c>
      <c r="C73" s="23">
        <v>12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14</v>
      </c>
    </row>
    <row r="76" spans="1:3" ht="22.5" x14ac:dyDescent="0.25">
      <c r="A76" s="12" t="s">
        <v>1041</v>
      </c>
      <c r="B76" s="17"/>
      <c r="C76" s="23">
        <v>0</v>
      </c>
    </row>
    <row r="77" spans="1:3" x14ac:dyDescent="0.25">
      <c r="A77" s="12" t="s">
        <v>1042</v>
      </c>
      <c r="B77" s="17"/>
      <c r="C77" s="23">
        <v>2</v>
      </c>
    </row>
    <row r="78" spans="1:3" x14ac:dyDescent="0.25">
      <c r="A78" s="12" t="s">
        <v>1043</v>
      </c>
      <c r="B78" s="17"/>
      <c r="C78" s="23">
        <v>0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F0B12O1UdJQSUKD8x+8zXfShM3awMI/Wz8digyCARqEBAbQzG0U1foK7J6vcVqMIh05OajWANGADZYZFswINtw==" saltValue="u9Wz47j2Xl4MFGzMNfKyT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5</v>
      </c>
    </row>
    <row r="6" spans="1:3" x14ac:dyDescent="0.25">
      <c r="A6" s="188"/>
      <c r="B6" s="38" t="s">
        <v>325</v>
      </c>
      <c r="C6" s="39">
        <v>7</v>
      </c>
    </row>
    <row r="7" spans="1:3" x14ac:dyDescent="0.25">
      <c r="A7" s="188"/>
      <c r="B7" s="38" t="s">
        <v>1049</v>
      </c>
      <c r="C7" s="39">
        <v>2</v>
      </c>
    </row>
    <row r="8" spans="1:3" x14ac:dyDescent="0.25">
      <c r="A8" s="188"/>
      <c r="B8" s="38" t="s">
        <v>1050</v>
      </c>
      <c r="C8" s="39">
        <v>0</v>
      </c>
    </row>
    <row r="9" spans="1:3" x14ac:dyDescent="0.25">
      <c r="A9" s="188"/>
      <c r="B9" s="38" t="s">
        <v>1051</v>
      </c>
      <c r="C9" s="39">
        <v>0</v>
      </c>
    </row>
    <row r="10" spans="1:3" x14ac:dyDescent="0.25">
      <c r="A10" s="188"/>
      <c r="B10" s="38" t="s">
        <v>1052</v>
      </c>
      <c r="C10" s="39">
        <v>0</v>
      </c>
    </row>
    <row r="11" spans="1:3" x14ac:dyDescent="0.25">
      <c r="A11" s="189"/>
      <c r="B11" s="38" t="s">
        <v>1053</v>
      </c>
      <c r="C11" s="39">
        <v>0</v>
      </c>
    </row>
    <row r="12" spans="1:3" x14ac:dyDescent="0.25">
      <c r="A12" s="187" t="s">
        <v>1054</v>
      </c>
      <c r="B12" s="38" t="s">
        <v>64</v>
      </c>
      <c r="C12" s="39">
        <v>72</v>
      </c>
    </row>
    <row r="13" spans="1:3" x14ac:dyDescent="0.25">
      <c r="A13" s="188"/>
      <c r="B13" s="38" t="s">
        <v>1055</v>
      </c>
      <c r="C13" s="39">
        <v>5</v>
      </c>
    </row>
    <row r="14" spans="1:3" x14ac:dyDescent="0.25">
      <c r="A14" s="188"/>
      <c r="B14" s="38" t="s">
        <v>1056</v>
      </c>
      <c r="C14" s="39">
        <v>3</v>
      </c>
    </row>
    <row r="15" spans="1:3" x14ac:dyDescent="0.25">
      <c r="A15" s="189"/>
      <c r="B15" s="38" t="s">
        <v>1057</v>
      </c>
      <c r="C15" s="39">
        <v>8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2</v>
      </c>
    </row>
    <row r="20" spans="1:3" x14ac:dyDescent="0.25">
      <c r="A20" s="37" t="s">
        <v>1060</v>
      </c>
      <c r="B20" s="40"/>
      <c r="C20" s="39">
        <v>0</v>
      </c>
    </row>
    <row r="21" spans="1:3" x14ac:dyDescent="0.25">
      <c r="A21" s="37" t="s">
        <v>1061</v>
      </c>
      <c r="B21" s="40"/>
      <c r="C21" s="39">
        <v>0</v>
      </c>
    </row>
    <row r="22" spans="1:3" x14ac:dyDescent="0.25">
      <c r="A22" s="37" t="s">
        <v>1062</v>
      </c>
      <c r="B22" s="40"/>
      <c r="C22" s="39">
        <v>2</v>
      </c>
    </row>
    <row r="23" spans="1:3" x14ac:dyDescent="0.25">
      <c r="A23" s="37" t="s">
        <v>1063</v>
      </c>
      <c r="B23" s="40"/>
      <c r="C23" s="39">
        <v>14</v>
      </c>
    </row>
    <row r="24" spans="1:3" x14ac:dyDescent="0.25">
      <c r="A24" s="37" t="s">
        <v>1064</v>
      </c>
      <c r="B24" s="40"/>
      <c r="C24" s="39">
        <v>0</v>
      </c>
    </row>
    <row r="25" spans="1:3" x14ac:dyDescent="0.25">
      <c r="A25" s="37" t="s">
        <v>1065</v>
      </c>
      <c r="B25" s="40"/>
      <c r="C25" s="39">
        <v>2</v>
      </c>
    </row>
    <row r="26" spans="1:3" x14ac:dyDescent="0.25">
      <c r="A26" s="37" t="s">
        <v>1066</v>
      </c>
      <c r="B26" s="40"/>
      <c r="C26" s="39">
        <v>0</v>
      </c>
    </row>
    <row r="27" spans="1:3" x14ac:dyDescent="0.25">
      <c r="A27" s="37" t="s">
        <v>1067</v>
      </c>
      <c r="B27" s="40"/>
      <c r="C27" s="39">
        <v>1</v>
      </c>
    </row>
    <row r="28" spans="1:3" x14ac:dyDescent="0.25">
      <c r="A28" s="37" t="s">
        <v>1068</v>
      </c>
      <c r="B28" s="40"/>
      <c r="C28" s="39">
        <v>1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1</v>
      </c>
    </row>
    <row r="33" spans="1:6" x14ac:dyDescent="0.25">
      <c r="A33" s="37" t="s">
        <v>1071</v>
      </c>
      <c r="B33" s="40"/>
      <c r="C33" s="39">
        <v>0</v>
      </c>
    </row>
    <row r="34" spans="1:6" x14ac:dyDescent="0.25">
      <c r="A34" s="37" t="s">
        <v>1072</v>
      </c>
      <c r="B34" s="40"/>
      <c r="C34" s="39">
        <v>2</v>
      </c>
    </row>
    <row r="35" spans="1:6" x14ac:dyDescent="0.25">
      <c r="A35" s="37" t="s">
        <v>1073</v>
      </c>
      <c r="B35" s="40"/>
      <c r="C35" s="39">
        <v>2</v>
      </c>
    </row>
    <row r="36" spans="1:6" x14ac:dyDescent="0.25">
      <c r="A36" s="37" t="s">
        <v>1074</v>
      </c>
      <c r="B36" s="40"/>
      <c r="C36" s="39">
        <v>1</v>
      </c>
    </row>
    <row r="37" spans="1:6" x14ac:dyDescent="0.25">
      <c r="A37" s="37" t="s">
        <v>1075</v>
      </c>
      <c r="B37" s="40"/>
      <c r="C37" s="39">
        <v>1</v>
      </c>
    </row>
    <row r="38" spans="1:6" x14ac:dyDescent="0.25">
      <c r="A38" s="37" t="s">
        <v>1076</v>
      </c>
      <c r="B38" s="40"/>
      <c r="C38" s="39">
        <v>0</v>
      </c>
    </row>
    <row r="39" spans="1:6" x14ac:dyDescent="0.25">
      <c r="A39" s="37" t="s">
        <v>1077</v>
      </c>
      <c r="B39" s="40"/>
      <c r="C39" s="39">
        <v>0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0</v>
      </c>
    </row>
    <row r="44" spans="1:6" x14ac:dyDescent="0.25">
      <c r="A44" s="37" t="s">
        <v>113</v>
      </c>
      <c r="B44" s="40"/>
      <c r="C44" s="39">
        <v>0</v>
      </c>
    </row>
    <row r="45" spans="1:6" x14ac:dyDescent="0.25">
      <c r="A45" s="37" t="s">
        <v>1079</v>
      </c>
      <c r="B45" s="40"/>
      <c r="C45" s="39">
        <v>0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191"/>
      <c r="B51" s="42" t="s">
        <v>1085</v>
      </c>
      <c r="C51" s="43">
        <v>1</v>
      </c>
      <c r="D51" s="43">
        <v>0</v>
      </c>
      <c r="E51" s="43">
        <v>0</v>
      </c>
      <c r="F51" s="39">
        <v>0</v>
      </c>
    </row>
    <row r="52" spans="1:6" x14ac:dyDescent="0.25">
      <c r="A52" s="191"/>
      <c r="B52" s="42" t="s">
        <v>354</v>
      </c>
      <c r="C52" s="43">
        <v>1</v>
      </c>
      <c r="D52" s="43">
        <v>14</v>
      </c>
      <c r="E52" s="43">
        <v>0</v>
      </c>
      <c r="F52" s="39">
        <v>1</v>
      </c>
    </row>
    <row r="53" spans="1:6" x14ac:dyDescent="0.25">
      <c r="A53" s="191"/>
      <c r="B53" s="42" t="s">
        <v>1086</v>
      </c>
      <c r="C53" s="43">
        <v>11</v>
      </c>
      <c r="D53" s="43">
        <v>35</v>
      </c>
      <c r="E53" s="43">
        <v>2</v>
      </c>
      <c r="F53" s="39">
        <v>4</v>
      </c>
    </row>
    <row r="54" spans="1:6" x14ac:dyDescent="0.25">
      <c r="A54" s="191"/>
      <c r="B54" s="42" t="s">
        <v>1087</v>
      </c>
      <c r="C54" s="43">
        <v>5</v>
      </c>
      <c r="D54" s="43">
        <v>2</v>
      </c>
      <c r="E54" s="43">
        <v>0</v>
      </c>
      <c r="F54" s="39">
        <v>0</v>
      </c>
    </row>
    <row r="55" spans="1:6" x14ac:dyDescent="0.25">
      <c r="A55" s="191"/>
      <c r="B55" s="42" t="s">
        <v>1088</v>
      </c>
      <c r="C55" s="43">
        <v>0</v>
      </c>
      <c r="D55" s="43">
        <v>1</v>
      </c>
      <c r="E55" s="43">
        <v>0</v>
      </c>
      <c r="F55" s="39">
        <v>0</v>
      </c>
    </row>
    <row r="56" spans="1:6" x14ac:dyDescent="0.25">
      <c r="A56" s="191"/>
      <c r="B56" s="42" t="s">
        <v>1089</v>
      </c>
      <c r="C56" s="43">
        <v>0</v>
      </c>
      <c r="D56" s="43">
        <v>0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1</v>
      </c>
      <c r="D57" s="43">
        <v>2</v>
      </c>
      <c r="E57" s="43">
        <v>1</v>
      </c>
      <c r="F57" s="39">
        <v>1</v>
      </c>
    </row>
    <row r="58" spans="1:6" x14ac:dyDescent="0.25">
      <c r="A58" s="191"/>
      <c r="B58" s="42" t="s">
        <v>1091</v>
      </c>
      <c r="C58" s="43">
        <v>0</v>
      </c>
      <c r="D58" s="43">
        <v>0</v>
      </c>
      <c r="E58" s="43">
        <v>0</v>
      </c>
      <c r="F58" s="39">
        <v>0</v>
      </c>
    </row>
    <row r="59" spans="1:6" x14ac:dyDescent="0.25">
      <c r="A59" s="191"/>
      <c r="B59" s="42" t="s">
        <v>1092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0</v>
      </c>
      <c r="D60" s="43">
        <v>0</v>
      </c>
      <c r="E60" s="43">
        <v>0</v>
      </c>
      <c r="F60" s="39">
        <v>0</v>
      </c>
    </row>
    <row r="61" spans="1:6" x14ac:dyDescent="0.25">
      <c r="A61" s="191"/>
      <c r="B61" s="42" t="s">
        <v>1093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191"/>
      <c r="B62" s="42" t="s">
        <v>1094</v>
      </c>
      <c r="C62" s="43">
        <v>0</v>
      </c>
      <c r="D62" s="43">
        <v>0</v>
      </c>
      <c r="E62" s="43">
        <v>0</v>
      </c>
      <c r="F62" s="39">
        <v>0</v>
      </c>
    </row>
    <row r="63" spans="1:6" x14ac:dyDescent="0.25">
      <c r="A63" s="191"/>
      <c r="B63" s="42" t="s">
        <v>1095</v>
      </c>
      <c r="C63" s="43">
        <v>0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1</v>
      </c>
      <c r="D64" s="43">
        <v>7</v>
      </c>
      <c r="E64" s="43">
        <v>1</v>
      </c>
      <c r="F64" s="39">
        <v>1</v>
      </c>
    </row>
    <row r="65" spans="1:6" x14ac:dyDescent="0.25">
      <c r="A65" s="191"/>
      <c r="B65" s="42" t="s">
        <v>1097</v>
      </c>
      <c r="C65" s="43">
        <v>0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0</v>
      </c>
      <c r="D66" s="43">
        <v>0</v>
      </c>
      <c r="E66" s="43">
        <v>0</v>
      </c>
      <c r="F66" s="39">
        <v>0</v>
      </c>
    </row>
    <row r="67" spans="1:6" x14ac:dyDescent="0.25">
      <c r="A67" s="185" t="s">
        <v>1099</v>
      </c>
      <c r="B67" s="186"/>
      <c r="C67" s="44">
        <v>20</v>
      </c>
      <c r="D67" s="44">
        <v>61</v>
      </c>
      <c r="E67" s="44">
        <v>4</v>
      </c>
      <c r="F67" s="44">
        <v>7</v>
      </c>
    </row>
    <row r="68" spans="1:6" x14ac:dyDescent="0.25">
      <c r="A68" s="190" t="s">
        <v>994</v>
      </c>
      <c r="B68" s="42" t="s">
        <v>1100</v>
      </c>
      <c r="C68" s="43">
        <v>1</v>
      </c>
      <c r="D68" s="43">
        <v>0</v>
      </c>
      <c r="E68" s="43">
        <v>0</v>
      </c>
      <c r="F68" s="39">
        <v>0</v>
      </c>
    </row>
    <row r="69" spans="1:6" x14ac:dyDescent="0.25">
      <c r="A69" s="191"/>
      <c r="B69" s="42" t="s">
        <v>1101</v>
      </c>
      <c r="C69" s="43">
        <v>0</v>
      </c>
      <c r="D69" s="43">
        <v>0</v>
      </c>
      <c r="E69" s="43">
        <v>0</v>
      </c>
      <c r="F69" s="39">
        <v>0</v>
      </c>
    </row>
    <row r="70" spans="1:6" x14ac:dyDescent="0.25">
      <c r="A70" s="192"/>
      <c r="B70" s="42" t="s">
        <v>110</v>
      </c>
      <c r="C70" s="43">
        <v>1</v>
      </c>
      <c r="D70" s="43">
        <v>0</v>
      </c>
      <c r="E70" s="43">
        <v>0</v>
      </c>
      <c r="F70" s="39">
        <v>0</v>
      </c>
    </row>
    <row r="71" spans="1:6" x14ac:dyDescent="0.25">
      <c r="A71" s="185" t="s">
        <v>1102</v>
      </c>
      <c r="B71" s="186"/>
      <c r="C71" s="44">
        <v>2</v>
      </c>
      <c r="D71" s="44">
        <v>0</v>
      </c>
      <c r="E71" s="44">
        <v>0</v>
      </c>
      <c r="F71" s="44">
        <v>0</v>
      </c>
    </row>
  </sheetData>
  <sheetProtection algorithmName="SHA-512" hashValue="0VF1gt42R48Qj5CCrVO3+8HMGoCVFVT7kT2fquBaI3DGoesMK57bUs3/rHJlYw5+ClIr7SH13CNqfGE9m8View==" saltValue="noRwJMNJX9irxm/wYuMkV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250</v>
      </c>
    </row>
    <row r="6" spans="1:3" x14ac:dyDescent="0.25">
      <c r="A6" s="173"/>
      <c r="B6" s="13" t="s">
        <v>1048</v>
      </c>
      <c r="C6" s="23">
        <v>41</v>
      </c>
    </row>
    <row r="7" spans="1:3" x14ac:dyDescent="0.25">
      <c r="A7" s="173"/>
      <c r="B7" s="13" t="s">
        <v>1107</v>
      </c>
      <c r="C7" s="23">
        <v>99</v>
      </c>
    </row>
    <row r="8" spans="1:3" x14ac:dyDescent="0.25">
      <c r="A8" s="173"/>
      <c r="B8" s="13" t="s">
        <v>1108</v>
      </c>
      <c r="C8" s="23">
        <v>26</v>
      </c>
    </row>
    <row r="9" spans="1:3" x14ac:dyDescent="0.25">
      <c r="A9" s="173"/>
      <c r="B9" s="13" t="s">
        <v>1050</v>
      </c>
      <c r="C9" s="23">
        <v>2</v>
      </c>
    </row>
    <row r="10" spans="1:3" x14ac:dyDescent="0.25">
      <c r="A10" s="173"/>
      <c r="B10" s="13" t="s">
        <v>1051</v>
      </c>
      <c r="C10" s="23">
        <v>3</v>
      </c>
    </row>
    <row r="11" spans="1:3" x14ac:dyDescent="0.25">
      <c r="A11" s="173"/>
      <c r="B11" s="13" t="s">
        <v>1109</v>
      </c>
      <c r="C11" s="23">
        <v>0</v>
      </c>
    </row>
    <row r="12" spans="1:3" x14ac:dyDescent="0.25">
      <c r="A12" s="174"/>
      <c r="B12" s="13" t="s">
        <v>1110</v>
      </c>
      <c r="C12" s="23">
        <v>1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594</v>
      </c>
    </row>
    <row r="17" spans="1:3" x14ac:dyDescent="0.25">
      <c r="A17" s="22" t="s">
        <v>1113</v>
      </c>
      <c r="B17" s="17"/>
      <c r="C17" s="23">
        <v>29</v>
      </c>
    </row>
    <row r="18" spans="1:3" x14ac:dyDescent="0.25">
      <c r="A18" s="22" t="s">
        <v>1114</v>
      </c>
      <c r="B18" s="17"/>
      <c r="C18" s="23">
        <v>94</v>
      </c>
    </row>
    <row r="19" spans="1:3" x14ac:dyDescent="0.25">
      <c r="A19" s="22" t="s">
        <v>1115</v>
      </c>
      <c r="B19" s="17"/>
      <c r="C19" s="23">
        <v>27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0</v>
      </c>
    </row>
    <row r="24" spans="1:3" x14ac:dyDescent="0.25">
      <c r="A24" s="22" t="s">
        <v>1118</v>
      </c>
      <c r="B24" s="17"/>
      <c r="C24" s="23">
        <v>0</v>
      </c>
    </row>
    <row r="25" spans="1:3" x14ac:dyDescent="0.25">
      <c r="A25" s="22" t="s">
        <v>1119</v>
      </c>
      <c r="B25" s="17"/>
      <c r="C25" s="23">
        <v>0</v>
      </c>
    </row>
    <row r="26" spans="1:3" x14ac:dyDescent="0.25">
      <c r="A26" s="22" t="s">
        <v>1120</v>
      </c>
      <c r="B26" s="17"/>
      <c r="C26" s="23">
        <v>0</v>
      </c>
    </row>
    <row r="27" spans="1:3" x14ac:dyDescent="0.25">
      <c r="A27" s="22" t="s">
        <v>1121</v>
      </c>
      <c r="B27" s="17"/>
      <c r="C27" s="23">
        <v>0</v>
      </c>
    </row>
    <row r="28" spans="1:3" x14ac:dyDescent="0.25">
      <c r="A28" s="22" t="s">
        <v>1122</v>
      </c>
      <c r="B28" s="17"/>
      <c r="C28" s="23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2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6</v>
      </c>
    </row>
    <row r="38" spans="1:3" x14ac:dyDescent="0.25">
      <c r="A38" s="22" t="s">
        <v>1127</v>
      </c>
      <c r="B38" s="17"/>
      <c r="C38" s="23">
        <v>11</v>
      </c>
    </row>
    <row r="39" spans="1:3" x14ac:dyDescent="0.25">
      <c r="A39" s="22" t="s">
        <v>1128</v>
      </c>
      <c r="B39" s="17"/>
      <c r="C39" s="23">
        <v>84</v>
      </c>
    </row>
    <row r="40" spans="1:3" x14ac:dyDescent="0.25">
      <c r="A40" s="22" t="s">
        <v>1129</v>
      </c>
      <c r="B40" s="17"/>
      <c r="C40" s="23">
        <v>23</v>
      </c>
    </row>
    <row r="41" spans="1:3" x14ac:dyDescent="0.25">
      <c r="A41" s="22" t="s">
        <v>1130</v>
      </c>
      <c r="B41" s="17"/>
      <c r="C41" s="23">
        <v>39</v>
      </c>
    </row>
    <row r="42" spans="1:3" x14ac:dyDescent="0.25">
      <c r="A42" s="22" t="s">
        <v>1131</v>
      </c>
      <c r="B42" s="17"/>
      <c r="C42" s="23">
        <v>19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16</v>
      </c>
    </row>
    <row r="47" spans="1:3" x14ac:dyDescent="0.25">
      <c r="A47" s="22" t="s">
        <v>1134</v>
      </c>
      <c r="B47" s="17"/>
      <c r="C47" s="23">
        <v>3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21</v>
      </c>
    </row>
    <row r="52" spans="1:6" x14ac:dyDescent="0.25">
      <c r="A52" s="173"/>
      <c r="B52" s="13" t="s">
        <v>1138</v>
      </c>
      <c r="C52" s="23">
        <v>36</v>
      </c>
    </row>
    <row r="53" spans="1:6" x14ac:dyDescent="0.25">
      <c r="A53" s="173"/>
      <c r="B53" s="13" t="s">
        <v>1139</v>
      </c>
      <c r="C53" s="23">
        <v>6</v>
      </c>
    </row>
    <row r="54" spans="1:6" x14ac:dyDescent="0.25">
      <c r="A54" s="174"/>
      <c r="B54" s="13" t="s">
        <v>1140</v>
      </c>
      <c r="C54" s="23">
        <v>1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0</v>
      </c>
    </row>
    <row r="59" spans="1:6" x14ac:dyDescent="0.25">
      <c r="A59" s="22" t="s">
        <v>113</v>
      </c>
      <c r="B59" s="17"/>
      <c r="C59" s="23">
        <v>0</v>
      </c>
    </row>
    <row r="60" spans="1:6" x14ac:dyDescent="0.25">
      <c r="A60" s="22" t="s">
        <v>1079</v>
      </c>
      <c r="B60" s="17"/>
      <c r="C60" s="23">
        <v>0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0</v>
      </c>
      <c r="E63" s="14">
        <v>0</v>
      </c>
      <c r="F63" s="23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0</v>
      </c>
      <c r="D65" s="14">
        <v>0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0</v>
      </c>
      <c r="D66" s="14">
        <v>1</v>
      </c>
      <c r="E66" s="14">
        <v>0</v>
      </c>
      <c r="F66" s="23">
        <v>0</v>
      </c>
    </row>
    <row r="67" spans="1:6" x14ac:dyDescent="0.25">
      <c r="A67" s="173"/>
      <c r="B67" s="13" t="s">
        <v>354</v>
      </c>
      <c r="C67" s="14">
        <v>2</v>
      </c>
      <c r="D67" s="14">
        <v>64</v>
      </c>
      <c r="E67" s="14">
        <v>1</v>
      </c>
      <c r="F67" s="23">
        <v>5</v>
      </c>
    </row>
    <row r="68" spans="1:6" x14ac:dyDescent="0.25">
      <c r="A68" s="173"/>
      <c r="B68" s="13" t="s">
        <v>1141</v>
      </c>
      <c r="C68" s="14">
        <v>166</v>
      </c>
      <c r="D68" s="14">
        <v>237</v>
      </c>
      <c r="E68" s="14">
        <v>13</v>
      </c>
      <c r="F68" s="23">
        <v>54</v>
      </c>
    </row>
    <row r="69" spans="1:6" x14ac:dyDescent="0.25">
      <c r="A69" s="173"/>
      <c r="B69" s="13" t="s">
        <v>1142</v>
      </c>
      <c r="C69" s="14">
        <v>88</v>
      </c>
      <c r="D69" s="14">
        <v>19</v>
      </c>
      <c r="E69" s="14">
        <v>5</v>
      </c>
      <c r="F69" s="23">
        <v>11</v>
      </c>
    </row>
    <row r="70" spans="1:6" x14ac:dyDescent="0.25">
      <c r="A70" s="173"/>
      <c r="B70" s="13" t="s">
        <v>1088</v>
      </c>
      <c r="C70" s="14">
        <v>0</v>
      </c>
      <c r="D70" s="14">
        <v>8</v>
      </c>
      <c r="E70" s="14">
        <v>2</v>
      </c>
      <c r="F70" s="23">
        <v>1</v>
      </c>
    </row>
    <row r="71" spans="1:6" x14ac:dyDescent="0.25">
      <c r="A71" s="173"/>
      <c r="B71" s="13" t="s">
        <v>1143</v>
      </c>
      <c r="C71" s="14">
        <v>0</v>
      </c>
      <c r="D71" s="14">
        <v>0</v>
      </c>
      <c r="E71" s="14">
        <v>0</v>
      </c>
      <c r="F71" s="23">
        <v>0</v>
      </c>
    </row>
    <row r="72" spans="1:6" x14ac:dyDescent="0.25">
      <c r="A72" s="173"/>
      <c r="B72" s="13" t="s">
        <v>1144</v>
      </c>
      <c r="C72" s="14">
        <v>1</v>
      </c>
      <c r="D72" s="14">
        <v>47</v>
      </c>
      <c r="E72" s="14">
        <v>2</v>
      </c>
      <c r="F72" s="23">
        <v>3</v>
      </c>
    </row>
    <row r="73" spans="1:6" x14ac:dyDescent="0.25">
      <c r="A73" s="173"/>
      <c r="B73" s="13" t="s">
        <v>1145</v>
      </c>
      <c r="C73" s="14">
        <v>0</v>
      </c>
      <c r="D73" s="14">
        <v>6</v>
      </c>
      <c r="E73" s="14">
        <v>0</v>
      </c>
      <c r="F73" s="23">
        <v>1</v>
      </c>
    </row>
    <row r="74" spans="1:6" x14ac:dyDescent="0.25">
      <c r="A74" s="173"/>
      <c r="B74" s="13" t="s">
        <v>1092</v>
      </c>
      <c r="C74" s="14">
        <v>0</v>
      </c>
      <c r="D74" s="14">
        <v>0</v>
      </c>
      <c r="E74" s="14">
        <v>0</v>
      </c>
      <c r="F74" s="23">
        <v>0</v>
      </c>
    </row>
    <row r="75" spans="1:6" x14ac:dyDescent="0.25">
      <c r="A75" s="173"/>
      <c r="B75" s="13" t="s">
        <v>425</v>
      </c>
      <c r="C75" s="14">
        <v>0</v>
      </c>
      <c r="D75" s="14">
        <v>0</v>
      </c>
      <c r="E75" s="14">
        <v>0</v>
      </c>
      <c r="F75" s="23">
        <v>0</v>
      </c>
    </row>
    <row r="76" spans="1:6" x14ac:dyDescent="0.25">
      <c r="A76" s="173"/>
      <c r="B76" s="13" t="s">
        <v>1093</v>
      </c>
      <c r="C76" s="14">
        <v>0</v>
      </c>
      <c r="D76" s="14">
        <v>0</v>
      </c>
      <c r="E76" s="14">
        <v>0</v>
      </c>
      <c r="F76" s="23">
        <v>0</v>
      </c>
    </row>
    <row r="77" spans="1:6" x14ac:dyDescent="0.25">
      <c r="A77" s="173"/>
      <c r="B77" s="13" t="s">
        <v>1094</v>
      </c>
      <c r="C77" s="14">
        <v>0</v>
      </c>
      <c r="D77" s="14">
        <v>0</v>
      </c>
      <c r="E77" s="14">
        <v>0</v>
      </c>
      <c r="F77" s="23">
        <v>0</v>
      </c>
    </row>
    <row r="78" spans="1:6" x14ac:dyDescent="0.25">
      <c r="A78" s="173"/>
      <c r="B78" s="13" t="s">
        <v>1095</v>
      </c>
      <c r="C78" s="14">
        <v>0</v>
      </c>
      <c r="D78" s="14">
        <v>0</v>
      </c>
      <c r="E78" s="14">
        <v>0</v>
      </c>
      <c r="F78" s="23">
        <v>0</v>
      </c>
    </row>
    <row r="79" spans="1:6" x14ac:dyDescent="0.25">
      <c r="A79" s="173"/>
      <c r="B79" s="13" t="s">
        <v>1096</v>
      </c>
      <c r="C79" s="14">
        <v>37</v>
      </c>
      <c r="D79" s="14">
        <v>117</v>
      </c>
      <c r="E79" s="14">
        <v>10</v>
      </c>
      <c r="F79" s="23">
        <v>18</v>
      </c>
    </row>
    <row r="80" spans="1:6" x14ac:dyDescent="0.25">
      <c r="A80" s="173"/>
      <c r="B80" s="13" t="s">
        <v>1097</v>
      </c>
      <c r="C80" s="14">
        <v>0</v>
      </c>
      <c r="D80" s="14">
        <v>0</v>
      </c>
      <c r="E80" s="14">
        <v>0</v>
      </c>
      <c r="F80" s="23">
        <v>0</v>
      </c>
    </row>
    <row r="81" spans="1:6" x14ac:dyDescent="0.25">
      <c r="A81" s="174"/>
      <c r="B81" s="13" t="s">
        <v>1098</v>
      </c>
      <c r="C81" s="14">
        <v>0</v>
      </c>
      <c r="D81" s="14">
        <v>1</v>
      </c>
      <c r="E81" s="14">
        <v>0</v>
      </c>
      <c r="F81" s="23">
        <v>0</v>
      </c>
    </row>
    <row r="82" spans="1:6" x14ac:dyDescent="0.25">
      <c r="A82" s="193" t="s">
        <v>1099</v>
      </c>
      <c r="B82" s="194"/>
      <c r="C82" s="31">
        <v>294</v>
      </c>
      <c r="D82" s="31">
        <v>500</v>
      </c>
      <c r="E82" s="31">
        <v>33</v>
      </c>
      <c r="F82" s="31">
        <v>93</v>
      </c>
    </row>
    <row r="83" spans="1:6" x14ac:dyDescent="0.25">
      <c r="A83" s="172" t="s">
        <v>1146</v>
      </c>
      <c r="B83" s="13" t="s">
        <v>1100</v>
      </c>
      <c r="C83" s="14">
        <v>6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1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1</v>
      </c>
      <c r="D85" s="14">
        <v>0</v>
      </c>
      <c r="E85" s="14">
        <v>0</v>
      </c>
      <c r="F85" s="23">
        <v>0</v>
      </c>
    </row>
    <row r="86" spans="1:6" x14ac:dyDescent="0.25">
      <c r="A86" s="193" t="s">
        <v>1147</v>
      </c>
      <c r="B86" s="194"/>
      <c r="C86" s="31">
        <v>8</v>
      </c>
      <c r="D86" s="31">
        <v>0</v>
      </c>
      <c r="E86" s="31">
        <v>0</v>
      </c>
      <c r="F86" s="31">
        <v>0</v>
      </c>
    </row>
  </sheetData>
  <sheetProtection algorithmName="SHA-512" hashValue="A1ay/1DXlJ8FdqRmNQgqgBcGwuSeQeRkpmhdZpMV/j6yjZpy1+pm4r/wg+BnMy04JpraUx3VgyRJixUEbtzUpQ==" saltValue="QlezzXeluSs+zc/qu3d6d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4</v>
      </c>
    </row>
    <row r="6" spans="1:3" x14ac:dyDescent="0.25">
      <c r="A6" s="12" t="s">
        <v>1151</v>
      </c>
      <c r="B6" s="17"/>
      <c r="C6" s="23">
        <v>21</v>
      </c>
    </row>
    <row r="7" spans="1:3" x14ac:dyDescent="0.25">
      <c r="A7" s="12" t="s">
        <v>1152</v>
      </c>
      <c r="B7" s="17"/>
      <c r="C7" s="23">
        <v>6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18</v>
      </c>
    </row>
    <row r="14" spans="1:3" x14ac:dyDescent="0.25">
      <c r="A14" s="12" t="s">
        <v>1151</v>
      </c>
      <c r="B14" s="17"/>
      <c r="C14" s="23">
        <v>61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27</v>
      </c>
    </row>
    <row r="22" spans="1:3" x14ac:dyDescent="0.25">
      <c r="A22" s="12" t="s">
        <v>1158</v>
      </c>
      <c r="B22" s="17"/>
      <c r="C22" s="23">
        <v>23</v>
      </c>
    </row>
    <row r="23" spans="1:3" x14ac:dyDescent="0.25">
      <c r="A23" s="12" t="s">
        <v>1159</v>
      </c>
      <c r="B23" s="17"/>
      <c r="C23" s="23">
        <v>1</v>
      </c>
    </row>
    <row r="24" spans="1:3" x14ac:dyDescent="0.25">
      <c r="A24" s="12" t="s">
        <v>1160</v>
      </c>
      <c r="B24" s="17"/>
      <c r="C24" s="23">
        <v>3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7</v>
      </c>
    </row>
    <row r="29" spans="1:3" x14ac:dyDescent="0.25">
      <c r="A29" s="12" t="s">
        <v>1163</v>
      </c>
      <c r="B29" s="17"/>
      <c r="C29" s="23">
        <v>4</v>
      </c>
    </row>
    <row r="30" spans="1:3" x14ac:dyDescent="0.25">
      <c r="A30" s="12" t="s">
        <v>1164</v>
      </c>
      <c r="B30" s="17"/>
      <c r="C30" s="23">
        <v>4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4</v>
      </c>
    </row>
    <row r="36" spans="1:3" x14ac:dyDescent="0.25">
      <c r="A36" s="12" t="s">
        <v>1168</v>
      </c>
      <c r="B36" s="17"/>
      <c r="C36" s="23">
        <v>1</v>
      </c>
    </row>
  </sheetData>
  <sheetProtection algorithmName="SHA-512" hashValue="Os8o+ZndpfM5UB+2AqmZTPwCHlyBocBv07ooLsMSsBtH3lUendzELqeNW1jYFtSTDu3p7ZXX1BF5qp3iNHTizg==" saltValue="KkcfWkTVkPY39+9zqgDIe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9</v>
      </c>
    </row>
    <row r="6" spans="1:3" x14ac:dyDescent="0.25">
      <c r="A6" s="12" t="s">
        <v>1172</v>
      </c>
      <c r="B6" s="17"/>
      <c r="C6" s="23">
        <v>3</v>
      </c>
    </row>
    <row r="7" spans="1:3" x14ac:dyDescent="0.25">
      <c r="A7" s="12" t="s">
        <v>1173</v>
      </c>
      <c r="B7" s="17"/>
      <c r="C7" s="23">
        <v>5</v>
      </c>
    </row>
    <row r="8" spans="1:3" x14ac:dyDescent="0.25">
      <c r="A8" s="12" t="s">
        <v>1174</v>
      </c>
      <c r="B8" s="17"/>
      <c r="C8" s="23">
        <v>8</v>
      </c>
    </row>
    <row r="9" spans="1:3" x14ac:dyDescent="0.25">
      <c r="A9" s="12" t="s">
        <v>1175</v>
      </c>
      <c r="B9" s="17"/>
      <c r="C9" s="23">
        <v>1</v>
      </c>
    </row>
    <row r="10" spans="1:3" x14ac:dyDescent="0.25">
      <c r="A10" s="12" t="s">
        <v>1176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2</v>
      </c>
    </row>
    <row r="15" spans="1:3" x14ac:dyDescent="0.25">
      <c r="A15" s="12" t="s">
        <v>1179</v>
      </c>
      <c r="B15" s="17"/>
      <c r="C15" s="23">
        <v>0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5</v>
      </c>
    </row>
    <row r="21" spans="1:3" x14ac:dyDescent="0.25">
      <c r="A21" s="12" t="s">
        <v>1183</v>
      </c>
      <c r="B21" s="17"/>
      <c r="C21" s="23">
        <v>6</v>
      </c>
    </row>
    <row r="22" spans="1:3" x14ac:dyDescent="0.25">
      <c r="A22" s="12" t="s">
        <v>1184</v>
      </c>
      <c r="B22" s="17"/>
      <c r="C22" s="23">
        <v>2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1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1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2</v>
      </c>
    </row>
    <row r="37" spans="1:3" x14ac:dyDescent="0.25">
      <c r="A37" s="12" t="s">
        <v>1112</v>
      </c>
      <c r="B37" s="17"/>
      <c r="C37" s="23">
        <v>1</v>
      </c>
    </row>
    <row r="38" spans="1:3" x14ac:dyDescent="0.25">
      <c r="A38" s="12" t="s">
        <v>1195</v>
      </c>
      <c r="B38" s="17"/>
      <c r="C38" s="23">
        <v>1</v>
      </c>
    </row>
    <row r="39" spans="1:3" x14ac:dyDescent="0.25">
      <c r="A39" s="12" t="s">
        <v>1196</v>
      </c>
      <c r="B39" s="17"/>
      <c r="C39" s="23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0</v>
      </c>
    </row>
    <row r="44" spans="1:3" x14ac:dyDescent="0.25">
      <c r="A44" s="12" t="s">
        <v>1193</v>
      </c>
      <c r="B44" s="17"/>
      <c r="C44" s="23">
        <v>0</v>
      </c>
    </row>
    <row r="45" spans="1:3" x14ac:dyDescent="0.25">
      <c r="A45" s="12" t="s">
        <v>1194</v>
      </c>
      <c r="B45" s="17"/>
      <c r="C45" s="23">
        <v>2</v>
      </c>
    </row>
    <row r="46" spans="1:3" x14ac:dyDescent="0.25">
      <c r="A46" s="12" t="s">
        <v>1112</v>
      </c>
      <c r="B46" s="17"/>
      <c r="C46" s="23">
        <v>1</v>
      </c>
    </row>
    <row r="47" spans="1:3" x14ac:dyDescent="0.25">
      <c r="A47" s="12" t="s">
        <v>1195</v>
      </c>
      <c r="B47" s="17"/>
      <c r="C47" s="23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1</v>
      </c>
    </row>
    <row r="54" spans="1:3" x14ac:dyDescent="0.25">
      <c r="A54" s="12" t="s">
        <v>1112</v>
      </c>
      <c r="B54" s="17"/>
      <c r="C54" s="23">
        <v>1</v>
      </c>
    </row>
    <row r="55" spans="1:3" x14ac:dyDescent="0.25">
      <c r="A55" s="12" t="s">
        <v>1195</v>
      </c>
      <c r="B55" s="17"/>
      <c r="C55" s="23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0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0</v>
      </c>
    </row>
  </sheetData>
  <sheetProtection algorithmName="SHA-512" hashValue="A00rJC0CZP+DnWkacPOtVqzc2ZdXRWB/rlKRMP56xqXQ5WX7AGrFvOoa0hwBgOAy8LG0YDNFOBwXTYmlO6z6bQ==" saltValue="dAAKK+EVza0ZOsmsJUD4d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609</v>
      </c>
      <c r="D4" s="31">
        <v>665</v>
      </c>
      <c r="E4" s="32">
        <v>-1</v>
      </c>
      <c r="F4" s="31">
        <v>1202</v>
      </c>
      <c r="G4" s="31">
        <v>930</v>
      </c>
      <c r="H4" s="31">
        <v>276</v>
      </c>
      <c r="I4" s="31">
        <v>199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1</v>
      </c>
      <c r="P4" s="31">
        <v>1252</v>
      </c>
    </row>
    <row r="5" spans="1:16" ht="45" x14ac:dyDescent="0.25">
      <c r="A5" s="46" t="s">
        <v>666</v>
      </c>
      <c r="B5" s="46" t="s">
        <v>667</v>
      </c>
      <c r="C5" s="14">
        <v>8</v>
      </c>
      <c r="D5" s="14">
        <v>4</v>
      </c>
      <c r="E5" s="30">
        <v>1</v>
      </c>
      <c r="F5" s="14">
        <v>7</v>
      </c>
      <c r="G5" s="14">
        <v>7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8</v>
      </c>
    </row>
    <row r="6" spans="1:16" ht="33.75" x14ac:dyDescent="0.25">
      <c r="A6" s="46" t="s">
        <v>668</v>
      </c>
      <c r="B6" s="46" t="s">
        <v>669</v>
      </c>
      <c r="C6" s="14">
        <v>278</v>
      </c>
      <c r="D6" s="14">
        <v>308</v>
      </c>
      <c r="E6" s="30">
        <v>-1</v>
      </c>
      <c r="F6" s="14">
        <v>604</v>
      </c>
      <c r="G6" s="14">
        <v>492</v>
      </c>
      <c r="H6" s="14">
        <v>115</v>
      </c>
      <c r="I6" s="14">
        <v>87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645</v>
      </c>
    </row>
    <row r="7" spans="1:16" ht="22.5" x14ac:dyDescent="0.25">
      <c r="A7" s="46" t="s">
        <v>670</v>
      </c>
      <c r="B7" s="46" t="s">
        <v>671</v>
      </c>
      <c r="C7" s="14">
        <v>43</v>
      </c>
      <c r="D7" s="14">
        <v>37</v>
      </c>
      <c r="E7" s="30">
        <v>0</v>
      </c>
      <c r="F7" s="14">
        <v>12</v>
      </c>
      <c r="G7" s="14">
        <v>5</v>
      </c>
      <c r="H7" s="14">
        <v>19</v>
      </c>
      <c r="I7" s="14">
        <v>9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23">
        <v>16</v>
      </c>
    </row>
    <row r="8" spans="1:16" ht="33.75" x14ac:dyDescent="0.25">
      <c r="A8" s="46" t="s">
        <v>672</v>
      </c>
      <c r="B8" s="46" t="s">
        <v>673</v>
      </c>
      <c r="C8" s="14">
        <v>1</v>
      </c>
      <c r="D8" s="14">
        <v>0</v>
      </c>
      <c r="E8" s="30">
        <v>0</v>
      </c>
      <c r="F8" s="14">
        <v>0</v>
      </c>
      <c r="G8" s="14">
        <v>3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0</v>
      </c>
    </row>
    <row r="9" spans="1:16" ht="45" x14ac:dyDescent="0.25">
      <c r="A9" s="46" t="s">
        <v>674</v>
      </c>
      <c r="B9" s="46" t="s">
        <v>675</v>
      </c>
      <c r="C9" s="14">
        <v>8</v>
      </c>
      <c r="D9" s="14">
        <v>18</v>
      </c>
      <c r="E9" s="30">
        <v>-1</v>
      </c>
      <c r="F9" s="14">
        <v>22</v>
      </c>
      <c r="G9" s="14">
        <v>20</v>
      </c>
      <c r="H9" s="14">
        <v>5</v>
      </c>
      <c r="I9" s="14">
        <v>11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30</v>
      </c>
    </row>
    <row r="10" spans="1:16" ht="33.75" x14ac:dyDescent="0.25">
      <c r="A10" s="46" t="s">
        <v>676</v>
      </c>
      <c r="B10" s="46" t="s">
        <v>677</v>
      </c>
      <c r="C10" s="14">
        <v>264</v>
      </c>
      <c r="D10" s="14">
        <v>293</v>
      </c>
      <c r="E10" s="30">
        <v>-1</v>
      </c>
      <c r="F10" s="14">
        <v>554</v>
      </c>
      <c r="G10" s="14">
        <v>403</v>
      </c>
      <c r="H10" s="14">
        <v>134</v>
      </c>
      <c r="I10" s="14">
        <v>90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553</v>
      </c>
    </row>
    <row r="11" spans="1:16" ht="45" x14ac:dyDescent="0.25">
      <c r="A11" s="46" t="s">
        <v>678</v>
      </c>
      <c r="B11" s="46" t="s">
        <v>679</v>
      </c>
      <c r="C11" s="14">
        <v>7</v>
      </c>
      <c r="D11" s="14">
        <v>5</v>
      </c>
      <c r="E11" s="30">
        <v>0</v>
      </c>
      <c r="F11" s="14">
        <v>3</v>
      </c>
      <c r="G11" s="14">
        <v>0</v>
      </c>
      <c r="H11" s="14">
        <v>2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</sheetData>
  <sheetProtection algorithmName="SHA-512" hashValue="hdRWP7KYwx8nGS/wXB2AuAPUgLte+MvoZrs7WimJJVgRjRq77f/FHZZzbbRrtmyVo/KDTuLKujvFAGI7XxZmEw==" saltValue="/NE3+YDyw+xqxNAtxZnXm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2022-05-25T12:29:35Z</dcterms:created>
  <dcterms:modified xsi:type="dcterms:W3CDTF">2022-06-06T10:32:55Z</dcterms:modified>
</cp:coreProperties>
</file>