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9" documentId="13_ncr:1_{CD9A762D-DB98-4830-ABD5-F38ABE252EEB}" xr6:coauthVersionLast="47" xr6:coauthVersionMax="47" xr10:uidLastSave="{82F473D0-41C8-4436-953F-12C472091381}"/>
  <workbookProtection workbookAlgorithmName="SHA-512" workbookHashValue="AnvkIk6ox1+EGUP3qqPzFZBIaDE377lQm0UToHXrdAGRyycehk31vkcPY1WAZY1+TFEUjLzB2KzErXlTHP2exQ==" workbookSaltValue="aZ1/l9ryZAVBslS+/CtcF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F6341B7-1347-40B5-95FA-2CBC332BC1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E17FDF-DD31-4BEB-983C-FE271AD91A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68D857F-AEB7-490A-90A7-888BE1E5AF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035FB03-E566-49D0-AFD5-B0ED4538E2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2B97F62-5695-4DAB-BDF7-91104AA256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49B62DA-55C3-4C05-961D-20B8EB3F68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BD42B1D-9579-4C7C-B838-741108513C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1FF0F09-7535-4581-BF04-8EEA2A114D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81A2ADF-E5FC-4265-B0A5-5C87E148E3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24BC43A-04DD-4026-8491-5CD2458594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BEA8B53-9309-419A-8747-53F7669862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437EBAD-83C6-4CCC-A3F9-9A88532AB1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5706E62-F1AC-4AB3-9D0F-ACF20BEB13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D2126E-0C66-4E5B-88B3-A64DBFE0E7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9F97049-CCFF-4665-A43E-8195EB2417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1A62E45-A89C-4FC6-84E2-838B9FA3CC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927C25-9D5B-4B9D-A38F-FEDD46679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823DBB0-3F42-45D5-A47B-58B7F0153F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21042C8-976D-4948-9BDB-B2F15ABA2A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2D335E0-DAC5-4623-971A-CBC83C7285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CCBECAD-9E44-4529-9F8C-5F4F071316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A9B5CC2-D9B4-4D3C-8190-60BAFBE272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ED85B8B-9990-42AC-9404-EC654664E7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196DDB6-49B0-4F4C-A0BF-B7F17AD826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1FE2880-5D38-4C85-B9C4-6BD7E6C5B4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4B45C2B-4CE5-40A3-88BB-31012567DF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41DB88-F4AA-4D6F-B144-8A339059F6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7DEB59E-5F2B-4D7D-B4A9-E49B8A9533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A1C1B81-8745-4405-99E4-1C202F4F65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9919848-CC4C-43D6-B783-35F8E88BC5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5099AA-5566-4BAD-AC3C-8F5BBCEB4C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DB66D1A-F0B0-4FD3-A038-4470DFE4F8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<sst xmlns="http://schemas.openxmlformats.org/spreadsheetml/2006/main" count="2937" uniqueCount="1826">
  <si>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</si>
  <si>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</si>
  <si>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</si>
  <si>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</si>
  <si>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</si>
  <si>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</si>
  <si>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Santa Cruz De Tenerife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</si>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</sst>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745CB211-4BAB-4B5C-B6EA-BB129901B61C}"/>
    <cellStyle name="Normal" xfId="0" builtinId="0"/>
    <cellStyle name="Normal 2" xfId="1" xr:uid="{2C0D06D1-BF37-4674-ACCF-D71001E1F1E7}"/>
    <cellStyle name="Normal 3" xfId="3" xr:uid="{8998ADAD-AFE6-46A7-9569-A044998951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30-4164-A48A-32D5E01FD8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30-4164-A48A-32D5E01FD8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5602</c:v>
                </c:pt>
                <c:pt idx="1">
                  <c:v>37151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0-4164-A48A-32D5E01F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1B-45A4-B678-6073883BF3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1B-45A4-B678-6073883BF3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1B-45A4-B678-6073883BF33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1272</c:v>
                </c:pt>
                <c:pt idx="2">
                  <c:v>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1B-45A4-B678-6073883BF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37-4968-91F4-2DD62CECED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37-4968-91F4-2DD62CECED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37-4968-91F4-2DD62CECED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2345</c:v>
                </c:pt>
                <c:pt idx="1">
                  <c:v>875</c:v>
                </c:pt>
                <c:pt idx="2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37-4968-91F4-2DD62CECE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40-47A1-9D9B-D3D04DE358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40-47A1-9D9B-D3D04DE358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65</c:v>
                </c:pt>
                <c:pt idx="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0-47A1-9D9B-D3D04DE3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A2-4E3E-835A-F5E39CD726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A2-4E3E-835A-F5E39CD72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10114</c:v>
                </c:pt>
                <c:pt idx="1">
                  <c:v>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2-4E3E-835A-F5E39CD7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1500</c:v>
              </c:pt>
              <c:pt idx="1">
                <c:v>3243</c:v>
              </c:pt>
              <c:pt idx="2">
                <c:v>58</c:v>
              </c:pt>
              <c:pt idx="3">
                <c:v>8</c:v>
              </c:pt>
              <c:pt idx="4">
                <c:v>793</c:v>
              </c:pt>
            </c:numLit>
          </c:val>
          <c:extLst>
            <c:ext xmlns:c16="http://schemas.microsoft.com/office/drawing/2014/chart" uri="{C3380CC4-5D6E-409C-BE32-E72D297353CC}">
              <c16:uniqueId val="{00000003-93D9-4E6B-92EC-988FE255F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4000</c:v>
              </c:pt>
              <c:pt idx="1">
                <c:v>2347</c:v>
              </c:pt>
              <c:pt idx="2">
                <c:v>114</c:v>
              </c:pt>
              <c:pt idx="3">
                <c:v>59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5127-49DF-8DFD-64DBCD98D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222</c:v>
              </c:pt>
              <c:pt idx="2">
                <c:v>17</c:v>
              </c:pt>
              <c:pt idx="3">
                <c:v>128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96D3-46CA-941A-492303C5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203</c:v>
              </c:pt>
              <c:pt idx="1">
                <c:v>177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3-3CBF-447C-89E7-689FAFCD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3831</c:v>
              </c:pt>
              <c:pt idx="1">
                <c:v>126</c:v>
              </c:pt>
              <c:pt idx="2">
                <c:v>89</c:v>
              </c:pt>
              <c:pt idx="3">
                <c:v>55</c:v>
              </c:pt>
              <c:pt idx="4">
                <c:v>12</c:v>
              </c:pt>
              <c:pt idx="5">
                <c:v>27</c:v>
              </c:pt>
              <c:pt idx="6">
                <c:v>202</c:v>
              </c:pt>
              <c:pt idx="7">
                <c:v>857</c:v>
              </c:pt>
              <c:pt idx="8">
                <c:v>28</c:v>
              </c:pt>
              <c:pt idx="9">
                <c:v>2768</c:v>
              </c:pt>
            </c:numLit>
          </c:val>
          <c:extLst>
            <c:ext xmlns:c16="http://schemas.microsoft.com/office/drawing/2014/chart" uri="{C3380CC4-5D6E-409C-BE32-E72D297353CC}">
              <c16:uniqueId val="{00000003-EDF0-4B6A-AE0D-44A11397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585</c:v>
              </c:pt>
              <c:pt idx="1">
                <c:v>687</c:v>
              </c:pt>
              <c:pt idx="2">
                <c:v>56</c:v>
              </c:pt>
              <c:pt idx="3">
                <c:v>293</c:v>
              </c:pt>
              <c:pt idx="4">
                <c:v>57</c:v>
              </c:pt>
              <c:pt idx="5">
                <c:v>41</c:v>
              </c:pt>
              <c:pt idx="6">
                <c:v>1065</c:v>
              </c:pt>
              <c:pt idx="7">
                <c:v>1017</c:v>
              </c:pt>
              <c:pt idx="8">
                <c:v>20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23BE-403A-8D0C-37155AD5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F6-4FDC-B0C3-4F4271B6A1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F6-4FDC-B0C3-4F4271B6A1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F6-4FDC-B0C3-4F4271B6A1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1155</c:v>
                </c:pt>
                <c:pt idx="1">
                  <c:v>1261</c:v>
                </c:pt>
                <c:pt idx="2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FDC-B0C3-4F4271B6A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13699</c:v>
              </c:pt>
              <c:pt idx="1">
                <c:v>2921</c:v>
              </c:pt>
              <c:pt idx="2">
                <c:v>2291</c:v>
              </c:pt>
              <c:pt idx="3">
                <c:v>724</c:v>
              </c:pt>
              <c:pt idx="4">
                <c:v>146</c:v>
              </c:pt>
              <c:pt idx="5">
                <c:v>181</c:v>
              </c:pt>
              <c:pt idx="6">
                <c:v>974</c:v>
              </c:pt>
              <c:pt idx="7">
                <c:v>9719</c:v>
              </c:pt>
              <c:pt idx="8">
                <c:v>101</c:v>
              </c:pt>
              <c:pt idx="9">
                <c:v>151</c:v>
              </c:pt>
              <c:pt idx="10">
                <c:v>440</c:v>
              </c:pt>
              <c:pt idx="11">
                <c:v>983</c:v>
              </c:pt>
              <c:pt idx="12">
                <c:v>499</c:v>
              </c:pt>
              <c:pt idx="13">
                <c:v>109</c:v>
              </c:pt>
              <c:pt idx="14">
                <c:v>1535</c:v>
              </c:pt>
              <c:pt idx="15">
                <c:v>519</c:v>
              </c:pt>
              <c:pt idx="16">
                <c:v>8888</c:v>
              </c:pt>
              <c:pt idx="17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156A-4BEA-BE9D-BBC4DB497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301</c:v>
              </c:pt>
              <c:pt idx="1">
                <c:v>2618</c:v>
              </c:pt>
              <c:pt idx="2">
                <c:v>1089</c:v>
              </c:pt>
              <c:pt idx="3">
                <c:v>51</c:v>
              </c:pt>
              <c:pt idx="4">
                <c:v>384</c:v>
              </c:pt>
              <c:pt idx="5">
                <c:v>2636</c:v>
              </c:pt>
              <c:pt idx="6">
                <c:v>92</c:v>
              </c:pt>
              <c:pt idx="7">
                <c:v>633</c:v>
              </c:pt>
              <c:pt idx="8">
                <c:v>298</c:v>
              </c:pt>
              <c:pt idx="9">
                <c:v>74</c:v>
              </c:pt>
              <c:pt idx="10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7365-4A74-88E7-B00D8FFED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157</c:v>
              </c:pt>
              <c:pt idx="1">
                <c:v>778</c:v>
              </c:pt>
              <c:pt idx="2">
                <c:v>528</c:v>
              </c:pt>
              <c:pt idx="3">
                <c:v>11</c:v>
              </c:pt>
              <c:pt idx="4">
                <c:v>148</c:v>
              </c:pt>
              <c:pt idx="5">
                <c:v>142</c:v>
              </c:pt>
              <c:pt idx="6">
                <c:v>2258</c:v>
              </c:pt>
              <c:pt idx="7">
                <c:v>67</c:v>
              </c:pt>
              <c:pt idx="8">
                <c:v>355</c:v>
              </c:pt>
              <c:pt idx="9">
                <c:v>150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62E-4573-A6EA-A6766960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413</c:v>
              </c:pt>
              <c:pt idx="1">
                <c:v>262</c:v>
              </c:pt>
              <c:pt idx="2">
                <c:v>210</c:v>
              </c:pt>
              <c:pt idx="3">
                <c:v>83</c:v>
              </c:pt>
              <c:pt idx="4">
                <c:v>238</c:v>
              </c:pt>
              <c:pt idx="5">
                <c:v>1175</c:v>
              </c:pt>
              <c:pt idx="6">
                <c:v>56</c:v>
              </c:pt>
              <c:pt idx="7">
                <c:v>136</c:v>
              </c:pt>
              <c:pt idx="8">
                <c:v>132</c:v>
              </c:pt>
              <c:pt idx="9">
                <c:v>153</c:v>
              </c:pt>
              <c:pt idx="10">
                <c:v>284</c:v>
              </c:pt>
              <c:pt idx="11">
                <c:v>210</c:v>
              </c:pt>
              <c:pt idx="12">
                <c:v>353</c:v>
              </c:pt>
              <c:pt idx="13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3162-433D-8EE6-DA101577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339</c:v>
              </c:pt>
              <c:pt idx="1">
                <c:v>56</c:v>
              </c:pt>
              <c:pt idx="2">
                <c:v>170</c:v>
              </c:pt>
              <c:pt idx="3">
                <c:v>58</c:v>
              </c:pt>
              <c:pt idx="4">
                <c:v>161</c:v>
              </c:pt>
              <c:pt idx="5">
                <c:v>894</c:v>
              </c:pt>
              <c:pt idx="6">
                <c:v>118</c:v>
              </c:pt>
              <c:pt idx="7">
                <c:v>282</c:v>
              </c:pt>
              <c:pt idx="8">
                <c:v>119</c:v>
              </c:pt>
              <c:pt idx="9">
                <c:v>208</c:v>
              </c:pt>
              <c:pt idx="10">
                <c:v>186</c:v>
              </c:pt>
              <c:pt idx="11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75BE-4CAE-9349-1FE2CF9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</c:v>
              </c:pt>
              <c:pt idx="1">
                <c:v>7</c:v>
              </c:pt>
              <c:pt idx="2">
                <c:v>9</c:v>
              </c:pt>
              <c:pt idx="3">
                <c:v>100</c:v>
              </c:pt>
              <c:pt idx="4">
                <c:v>9</c:v>
              </c:pt>
              <c:pt idx="5">
                <c:v>3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993-415D-A28B-414E1F59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17988031496063"/>
          <c:w val="0.27392224409448818"/>
          <c:h val="0.656023622047244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0FC-4EE6-AE13-A197DAC84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B9-4811-AC3B-452B0E7A9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FFB-4563-972C-0507E38C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Libertad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</c:v>
              </c:pt>
              <c:pt idx="1">
                <c:v>34</c:v>
              </c:pt>
              <c:pt idx="2">
                <c:v>16</c:v>
              </c:pt>
              <c:pt idx="3">
                <c:v>12</c:v>
              </c:pt>
              <c:pt idx="4">
                <c:v>58</c:v>
              </c:pt>
              <c:pt idx="5">
                <c:v>105</c:v>
              </c:pt>
              <c:pt idx="6">
                <c:v>24</c:v>
              </c:pt>
              <c:pt idx="7">
                <c:v>45</c:v>
              </c:pt>
              <c:pt idx="8">
                <c:v>25</c:v>
              </c:pt>
              <c:pt idx="9">
                <c:v>16</c:v>
              </c:pt>
              <c:pt idx="10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AC87-4D8F-980D-F54BFD10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01-4ED2-AAAE-22AD42B7A9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01-4ED2-AAAE-22AD42B7A9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2859</c:v>
                </c:pt>
                <c:pt idx="1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1-4ED2-AAAE-22AD42B7A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</c:v>
              </c:pt>
              <c:pt idx="2">
                <c:v>4</c:v>
              </c:pt>
              <c:pt idx="3">
                <c:v>30</c:v>
              </c:pt>
              <c:pt idx="4">
                <c:v>29</c:v>
              </c:pt>
              <c:pt idx="5">
                <c:v>16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9CA-4036-A0CA-FD637FF10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109</c:v>
              </c:pt>
              <c:pt idx="1">
                <c:v>530</c:v>
              </c:pt>
              <c:pt idx="2">
                <c:v>351</c:v>
              </c:pt>
              <c:pt idx="3">
                <c:v>191</c:v>
              </c:pt>
              <c:pt idx="4">
                <c:v>1622</c:v>
              </c:pt>
              <c:pt idx="5">
                <c:v>66</c:v>
              </c:pt>
              <c:pt idx="6">
                <c:v>198</c:v>
              </c:pt>
              <c:pt idx="7">
                <c:v>108</c:v>
              </c:pt>
              <c:pt idx="8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323E-443E-BA4A-99D25F99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55-44E2-B652-A36B99F093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55-44E2-B652-A36B99F093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55-44E2-B652-A36B99F093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55-44E2-B652-A36B99F0933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55-44E2-B652-A36B99F093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5-44E2-B652-A36B99F09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A1-4441-BC8C-4403A76838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A1-4441-BC8C-4403A76838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A1-4441-BC8C-4403A76838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A1-4441-BC8C-4403A76838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8A1-4441-BC8C-4403A76838C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A1-4441-BC8C-4403A76838C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A1-4441-BC8C-4403A76838CA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A1-4441-BC8C-4403A76838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79</c:v>
                </c:pt>
                <c:pt idx="1">
                  <c:v>130</c:v>
                </c:pt>
                <c:pt idx="2">
                  <c:v>54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A1-4441-BC8C-4403A768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2117</c:v>
              </c:pt>
              <c:pt idx="1">
                <c:v>201</c:v>
              </c:pt>
              <c:pt idx="2">
                <c:v>1121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24F7-4F33-8F07-8F82E9B65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538</c:v>
              </c:pt>
              <c:pt idx="1">
                <c:v>6</c:v>
              </c:pt>
              <c:pt idx="2">
                <c:v>18</c:v>
              </c:pt>
              <c:pt idx="3">
                <c:v>420</c:v>
              </c:pt>
              <c:pt idx="4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9E81-4DA7-8FF0-718986398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38</c:v>
              </c:pt>
              <c:pt idx="2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B502-4DCE-835E-56805F72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AA2-4430-B515-F9B5264D9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349</c:v>
              </c:pt>
              <c:pt idx="1">
                <c:v>44</c:v>
              </c:pt>
              <c:pt idx="2">
                <c:v>212</c:v>
              </c:pt>
              <c:pt idx="3">
                <c:v>30</c:v>
              </c:pt>
              <c:pt idx="4">
                <c:v>22</c:v>
              </c:pt>
              <c:pt idx="5">
                <c:v>23</c:v>
              </c:pt>
              <c:pt idx="6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9D30-43CA-9A9B-B48CDF498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526</c:v>
              </c:pt>
              <c:pt idx="2">
                <c:v>13</c:v>
              </c:pt>
              <c:pt idx="3">
                <c:v>93</c:v>
              </c:pt>
              <c:pt idx="4">
                <c:v>41</c:v>
              </c:pt>
              <c:pt idx="5">
                <c:v>41</c:v>
              </c:pt>
              <c:pt idx="6">
                <c:v>222</c:v>
              </c:pt>
              <c:pt idx="7">
                <c:v>91</c:v>
              </c:pt>
              <c:pt idx="8">
                <c:v>24</c:v>
              </c:pt>
              <c:pt idx="9">
                <c:v>1</c:v>
              </c:pt>
              <c:pt idx="10">
                <c:v>41</c:v>
              </c:pt>
              <c:pt idx="11">
                <c:v>215</c:v>
              </c:pt>
              <c:pt idx="12">
                <c:v>12</c:v>
              </c:pt>
              <c:pt idx="13">
                <c:v>888</c:v>
              </c:pt>
              <c:pt idx="14">
                <c:v>43</c:v>
              </c:pt>
              <c:pt idx="1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3F6F-48E3-ABFE-43E6EF28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90-43FD-8202-1325820783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90-43FD-8202-132582078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2461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0-43FD-8202-13258207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1123</c:v>
              </c:pt>
              <c:pt idx="1">
                <c:v>5</c:v>
              </c:pt>
              <c:pt idx="2">
                <c:v>402</c:v>
              </c:pt>
              <c:pt idx="3">
                <c:v>47</c:v>
              </c:pt>
              <c:pt idx="4">
                <c:v>5</c:v>
              </c:pt>
              <c:pt idx="5">
                <c:v>70</c:v>
              </c:pt>
              <c:pt idx="6">
                <c:v>50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F15-470D-9F77-8C7ACC3BE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89-46A1-9941-9AA0D31E29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89-46A1-9941-9AA0D31E29B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89-46A1-9941-9AA0D31E29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9-46A1-9941-9AA0D31E2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853</c:v>
              </c:pt>
              <c:pt idx="1">
                <c:v>279</c:v>
              </c:pt>
              <c:pt idx="2">
                <c:v>2</c:v>
              </c:pt>
              <c:pt idx="3">
                <c:v>2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E6C1-48BF-AFFF-3CBE73751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</c:v>
              </c:pt>
              <c:pt idx="1">
                <c:v>68</c:v>
              </c:pt>
              <c:pt idx="2">
                <c:v>1</c:v>
              </c:pt>
              <c:pt idx="3">
                <c:v>1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18D6-459B-AB8A-93DC5591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2F-4962-BC7C-9CB206D945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2F-4962-BC7C-9CB206D945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266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F-4962-BC7C-9CB206D9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4-41C6-A99D-0EB2508B7E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84-41C6-A99D-0EB2508B7E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84-41C6-A99D-0EB2508B7E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84-41C6-A99D-0EB2508B7E9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84-41C6-A99D-0EB2508B7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89</c:v>
                </c:pt>
                <c:pt idx="1">
                  <c:v>100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84-41C6-A99D-0EB2508B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2035</c:v>
              </c:pt>
              <c:pt idx="1">
                <c:v>711</c:v>
              </c:pt>
              <c:pt idx="2">
                <c:v>12</c:v>
              </c:pt>
              <c:pt idx="3">
                <c:v>12</c:v>
              </c:pt>
              <c:pt idx="4">
                <c:v>748</c:v>
              </c:pt>
            </c:numLit>
          </c:val>
          <c:extLst>
            <c:ext xmlns:c16="http://schemas.microsoft.com/office/drawing/2014/chart" uri="{C3380CC4-5D6E-409C-BE32-E72D297353CC}">
              <c16:uniqueId val="{00000000-467D-4A52-ADFA-7356D6E1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747</c:v>
              </c:pt>
              <c:pt idx="1">
                <c:v>326</c:v>
              </c:pt>
              <c:pt idx="2">
                <c:v>6</c:v>
              </c:pt>
              <c:pt idx="3">
                <c:v>9</c:v>
              </c:pt>
              <c:pt idx="4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6130-4823-B78D-15DCD44D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CE-49BE-958F-444C87C9B1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CE-49BE-958F-444C87C9B1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1188</c:v>
                </c:pt>
                <c:pt idx="1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E-49BE-958F-444C87C9B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9.3210629921259835E-3"/>
                  <c:y val="-4.8715275590551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4-49D5-B5F0-8F20EF969D56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25</c:v>
              </c:pt>
              <c:pt idx="2">
                <c:v>851</c:v>
              </c:pt>
            </c:numLit>
          </c:val>
          <c:extLst>
            <c:ext xmlns:c16="http://schemas.microsoft.com/office/drawing/2014/chart" uri="{C3380CC4-5D6E-409C-BE32-E72D297353CC}">
              <c16:uniqueId val="{00000000-0467-45DA-B247-43DC0C18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CD62-444E-ADDF-5D57647D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8A-43C8-8E93-B81A433B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221-474D-97C7-EA344D6D7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9C-41F7-AA85-CD5281B29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473</c:v>
              </c:pt>
              <c:pt idx="2">
                <c:v>64</c:v>
              </c:pt>
              <c:pt idx="3">
                <c:v>68</c:v>
              </c:pt>
              <c:pt idx="4">
                <c:v>355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99-40B4-929E-3BF5F5238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60</c:v>
              </c:pt>
              <c:pt idx="1">
                <c:v>1301</c:v>
              </c:pt>
              <c:pt idx="2">
                <c:v>54</c:v>
              </c:pt>
              <c:pt idx="3">
                <c:v>4</c:v>
              </c:pt>
              <c:pt idx="4">
                <c:v>52</c:v>
              </c:pt>
              <c:pt idx="5">
                <c:v>1164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53-45C8-A28E-A06F62C8C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1122</c:v>
              </c:pt>
              <c:pt idx="2">
                <c:v>50</c:v>
              </c:pt>
              <c:pt idx="3">
                <c:v>5</c:v>
              </c:pt>
              <c:pt idx="4">
                <c:v>32</c:v>
              </c:pt>
              <c:pt idx="5">
                <c:v>1025</c:v>
              </c:pt>
            </c:numLit>
          </c:val>
          <c:extLst>
            <c:ext xmlns:c16="http://schemas.microsoft.com/office/drawing/2014/chart" uri="{C3380CC4-5D6E-409C-BE32-E72D297353CC}">
              <c16:uniqueId val="{00000000-FC48-4096-A9FF-1AFD3B40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47</c:v>
              </c:pt>
              <c:pt idx="2">
                <c:v>19</c:v>
              </c:pt>
              <c:pt idx="3">
                <c:v>1</c:v>
              </c:pt>
              <c:pt idx="4">
                <c:v>6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60DE-4438-A866-2801A4F98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113</c:v>
              </c:pt>
              <c:pt idx="2">
                <c:v>23</c:v>
              </c:pt>
              <c:pt idx="3">
                <c:v>2</c:v>
              </c:pt>
              <c:pt idx="4">
                <c:v>7</c:v>
              </c:pt>
              <c:pt idx="5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A904-4252-8BD4-BBA8CCE8B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93-450A-8675-75E8A29AB9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93-450A-8675-75E8A29AB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108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3-450A-8675-75E8A29AB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1AA9-42DD-B612-09023EEB1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1166</c:v>
              </c:pt>
              <c:pt idx="2">
                <c:v>13</c:v>
              </c:pt>
              <c:pt idx="3">
                <c:v>8</c:v>
              </c:pt>
              <c:pt idx="4">
                <c:v>57</c:v>
              </c:pt>
              <c:pt idx="5">
                <c:v>367</c:v>
              </c:pt>
            </c:numLit>
          </c:val>
          <c:extLst>
            <c:ext xmlns:c16="http://schemas.microsoft.com/office/drawing/2014/chart" uri="{C3380CC4-5D6E-409C-BE32-E72D297353CC}">
              <c16:uniqueId val="{00000000-1A98-417B-841D-BE5CD30F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16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356-4885-B630-26F02A569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168</c:v>
              </c:pt>
              <c:pt idx="3">
                <c:v>12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2-985C-4BEE-B270-DCE1E22E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F6C3-4E9A-B6A4-B4FD4D5E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23A-4E86-8C45-FF029920F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3-4158-929B-4512607B13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B3-4158-929B-4512607B13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3-4158-929B-4512607B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B-46CA-AD95-9B461C630E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9B-46CA-AD95-9B461C630E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9B-46CA-AD95-9B461C630E9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B-46CA-AD95-9B461C630E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B-46CA-AD95-9B461C630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04-49B2-B693-B5E76E2DAE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04-49B2-B693-B5E76E2DAE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1656</c:v>
                </c:pt>
                <c:pt idx="1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4-49B2-B693-B5E76E2D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28574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1BC0207-5F51-4915-8E34-F6F3C2E97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E3E88D6-7DCD-4E87-81E2-E6A2A765D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A1428E4-B788-4542-97C6-2B3E12D76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21</xdr:row>
      <xdr:rowOff>95249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2E6D663-53F0-48E9-919A-5CD3DC07E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0F94AD9-D574-43B3-97FA-DC59571CE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C5F8161-E860-4EBC-AF42-74A79A1E6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C14E5AD-4AAC-470B-961C-F9997035C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94E9DD2-C928-4888-ADF3-5EB3E4FF1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A5ABFE2-93BA-4682-9F8C-8214352D2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A24DA40-242D-445E-A7B1-DEED0FE26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7800E34-928F-49C0-8142-86A146A63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7516AB4-F081-43B8-933C-D3F4C011A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25120D-C0E6-4CE2-8222-99B60E82E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435313-B90E-4795-B911-96BE616AE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C169D37-8CD2-43CD-B3CE-35FF4D279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4DB9A41-A39E-4614-81BA-615930DAA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B931931-B136-4CC9-9B44-64CA7CD58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4EE4B98-EB9E-4EB1-9E36-B5D13F685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275498B-DEE3-4F41-84B0-CAB7FD330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D4BFF1F-3509-4A44-AA36-B87672827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871EA1B-569D-4BF4-9F35-6F906447E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E67178F-6052-4A84-9B42-E1123356F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01D923D-7EC4-4CAA-8B43-7918C3EEE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AE774E7-ECA2-4D1D-A542-D6044BCAE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463EBA2-A754-4459-AD45-C2EE9F0FB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4215354-D44A-44D0-B114-564A94CB4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E0885FD-0DCA-48AE-A77D-18F521A4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9E0CF5B-A63D-41E5-A373-730B93E88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C762E84-B3A8-44A6-8377-0AF551A21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E73240F-56D8-4CC4-9CC4-2D0229B44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F2BF5D3-641B-4DBA-9AFB-306CCB446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900A634-3A87-4BD8-AE56-F698FD5A6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C3AE617-AB25-455A-A57B-2EA9F1589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20BB3D2-410B-45A3-B64E-BAA5CF8FC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5BB5671-BFD2-4DDC-8706-047B7A952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355600</xdr:colOff>
      <xdr:row>6</xdr:row>
      <xdr:rowOff>114300</xdr:rowOff>
    </xdr:from>
    <xdr:to>
      <xdr:col>22</xdr:col>
      <xdr:colOff>38100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47D3656-1472-4D0B-8490-29F03A653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</xdr:colOff>
      <xdr:row>8</xdr:row>
      <xdr:rowOff>9525</xdr:rowOff>
    </xdr:from>
    <xdr:to>
      <xdr:col>53</xdr:col>
      <xdr:colOff>146050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0DB49D0-B8C2-4579-8EFB-B7B00B696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BB3AA26-5B05-4C35-A813-159015E94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19630D1-A615-4FD1-A17A-ABAFC89E8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152399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7A7A00B-BD2F-4C47-A553-02A991CC9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A75D9BC-C29B-4C37-9718-048E6F50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B42C491-73D5-4F7D-B867-CFED1AA25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43C1C47-38F0-4915-BE6A-6EDC94398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FEADD6A-A9E0-40AB-B0E3-A0A76EA47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C7D0512-3D31-4F62-9B17-0F6F37AF2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67E844A-7C50-43E3-BB9D-E5BE1050D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4F2E92D-8A82-42D0-8DD7-C81E75886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0ABE4D-7D58-4863-A4D4-295A1FC04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EADB2D7-C2E1-46C1-97C5-D47B4222D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B8605BD-1BEA-4B63-A284-F9347E8F7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86F9479-F7AF-41CC-AFB6-AA56ADB24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AFA1CAD-3510-4432-8AB6-0552322FF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9F5CE05-D84B-44C7-B3C9-B20CD3026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D94738E-87B8-4E32-81A8-D39311932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8785907-0DD3-4281-81C8-7F3FA96F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CC7949E-4A3F-4126-BC1C-BE9C9D9B0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C3CC026-4F55-431C-950F-12FA81B86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04A62D2-9FE0-431C-907D-E5E67FCCF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ECB5B9B-FD9A-445D-B523-7700F95B5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9A3EB3E-18DC-408C-BAC5-15CF6DA54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26E7FCA-08DA-411B-8383-8F2A1F3A8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029F5A1-912F-4FC0-BEBF-6CFF1A32A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8ED87CF-1017-46AE-AF3F-938228BCA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C836F0A-CA2C-4BCE-9EF5-B91F9D884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00D0AE2-585A-4E24-A29E-DED49BD1B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4.5703125" customWidth="1"/>
    <col min="2" max="2" width="43.140625" customWidth="1"/>
    <col min="3" max="3" width="20.7109375" customWidth="1"/>
    <col min="4" max="4" width="28" customWidth="1"/>
    <col min="5" max="5" width="14.42578125" customWidth="1"/>
    <col min="6" max="6" width="0.7109375" customWidth="1"/>
    <col min="7" max="15" width="6.140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XqVhgD7Lqy7Twvjtj+h0uQhqb33EgCDgD5ho+M/j33kwFCm0m3zqWc/YiAlwdsAEK+eCyjj0cNchGclT/MZhEg==" saltValue="7jTJ7e1rjakiAdyLsQ0kT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7</v>
      </c>
      <c r="D5" s="14">
        <v>0</v>
      </c>
      <c r="E5" s="24">
        <v>4</v>
      </c>
    </row>
    <row r="6" spans="1:5" x14ac:dyDescent="0.25">
      <c r="A6" s="22" t="s">
        <v>1204</v>
      </c>
      <c r="B6" s="17"/>
      <c r="C6" s="14">
        <v>16</v>
      </c>
      <c r="D6" s="14">
        <v>5</v>
      </c>
      <c r="E6" s="24">
        <v>5</v>
      </c>
    </row>
    <row r="7" spans="1:5" x14ac:dyDescent="0.25">
      <c r="A7" s="22" t="s">
        <v>1205</v>
      </c>
      <c r="B7" s="17"/>
      <c r="C7" s="14">
        <v>2</v>
      </c>
      <c r="D7" s="14">
        <v>0</v>
      </c>
      <c r="E7" s="24">
        <v>0</v>
      </c>
    </row>
    <row r="8" spans="1:5" x14ac:dyDescent="0.25">
      <c r="A8" s="22" t="s">
        <v>1206</v>
      </c>
      <c r="B8" s="17"/>
      <c r="C8" s="14">
        <v>2</v>
      </c>
      <c r="D8" s="14">
        <v>0</v>
      </c>
      <c r="E8" s="24">
        <v>2</v>
      </c>
    </row>
    <row r="9" spans="1:5" x14ac:dyDescent="0.25">
      <c r="A9" s="22" t="s">
        <v>635</v>
      </c>
      <c r="B9" s="17"/>
      <c r="C9" s="14">
        <v>1</v>
      </c>
      <c r="D9" s="14">
        <v>0</v>
      </c>
      <c r="E9" s="24">
        <v>1</v>
      </c>
    </row>
    <row r="10" spans="1:5" x14ac:dyDescent="0.25">
      <c r="A10" s="22" t="s">
        <v>1207</v>
      </c>
      <c r="B10" s="17"/>
      <c r="C10" s="14">
        <v>3</v>
      </c>
      <c r="D10" s="14">
        <v>0</v>
      </c>
      <c r="E10" s="24">
        <v>2</v>
      </c>
    </row>
    <row r="11" spans="1:5" x14ac:dyDescent="0.25">
      <c r="A11" s="197" t="s">
        <v>976</v>
      </c>
      <c r="B11" s="198"/>
      <c r="C11" s="32">
        <v>31</v>
      </c>
      <c r="D11" s="32">
        <v>5</v>
      </c>
      <c r="E11" s="32">
        <v>14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>
        <v>11</v>
      </c>
    </row>
    <row r="15" spans="1:5" x14ac:dyDescent="0.25">
      <c r="A15" s="22" t="s">
        <v>1210</v>
      </c>
      <c r="B15" s="17"/>
      <c r="C15" s="24">
        <v>0</v>
      </c>
    </row>
    <row r="16" spans="1:5" x14ac:dyDescent="0.25">
      <c r="A16" s="22" t="s">
        <v>1211</v>
      </c>
      <c r="B16" s="17"/>
      <c r="C16" s="24">
        <v>0</v>
      </c>
    </row>
    <row r="17" spans="1:3" x14ac:dyDescent="0.25">
      <c r="A17" s="197" t="s">
        <v>976</v>
      </c>
      <c r="B17" s="198"/>
      <c r="C17" s="32">
        <v>11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40</v>
      </c>
    </row>
    <row r="22" spans="1:3" x14ac:dyDescent="0.25">
      <c r="A22" s="22" t="s">
        <v>1204</v>
      </c>
      <c r="B22" s="17"/>
      <c r="C22" s="24">
        <v>62</v>
      </c>
    </row>
    <row r="23" spans="1:3" x14ac:dyDescent="0.25">
      <c r="A23" s="22" t="s">
        <v>1205</v>
      </c>
      <c r="B23" s="17"/>
      <c r="C23" s="24">
        <v>2</v>
      </c>
    </row>
    <row r="24" spans="1:3" x14ac:dyDescent="0.25">
      <c r="A24" s="22" t="s">
        <v>1206</v>
      </c>
      <c r="B24" s="17"/>
      <c r="C24" s="24">
        <v>13</v>
      </c>
    </row>
    <row r="25" spans="1:3" x14ac:dyDescent="0.25">
      <c r="A25" s="22" t="s">
        <v>635</v>
      </c>
      <c r="B25" s="17"/>
      <c r="C25" s="24">
        <v>4</v>
      </c>
    </row>
    <row r="26" spans="1:3" x14ac:dyDescent="0.25">
      <c r="A26" s="22" t="s">
        <v>1207</v>
      </c>
      <c r="B26" s="17"/>
      <c r="C26" s="24">
        <v>32</v>
      </c>
    </row>
    <row r="27" spans="1:3" x14ac:dyDescent="0.25">
      <c r="A27" s="197" t="s">
        <v>976</v>
      </c>
      <c r="B27" s="198"/>
      <c r="C27" s="32">
        <v>153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3</v>
      </c>
    </row>
    <row r="32" spans="1:3" x14ac:dyDescent="0.25">
      <c r="A32" s="22" t="s">
        <v>1048</v>
      </c>
      <c r="B32" s="17"/>
      <c r="C32" s="24">
        <v>3</v>
      </c>
    </row>
    <row r="33" spans="1:3" x14ac:dyDescent="0.25">
      <c r="A33" s="22" t="s">
        <v>1213</v>
      </c>
      <c r="B33" s="17"/>
      <c r="C33" s="24">
        <v>168</v>
      </c>
    </row>
    <row r="34" spans="1:3" x14ac:dyDescent="0.25">
      <c r="A34" s="22" t="s">
        <v>1146</v>
      </c>
      <c r="B34" s="17"/>
      <c r="C34" s="24">
        <v>12</v>
      </c>
    </row>
    <row r="35" spans="1:3" x14ac:dyDescent="0.25">
      <c r="A35" s="22" t="s">
        <v>1214</v>
      </c>
      <c r="B35" s="17"/>
      <c r="C35" s="24">
        <v>45</v>
      </c>
    </row>
    <row r="36" spans="1:3" x14ac:dyDescent="0.25">
      <c r="A36" s="22" t="s">
        <v>1050</v>
      </c>
      <c r="B36" s="17"/>
      <c r="C36" s="24">
        <v>0</v>
      </c>
    </row>
    <row r="37" spans="1:3" x14ac:dyDescent="0.25">
      <c r="A37" s="22" t="s">
        <v>1051</v>
      </c>
      <c r="B37" s="17"/>
      <c r="C37" s="24">
        <v>0</v>
      </c>
    </row>
    <row r="38" spans="1:3" x14ac:dyDescent="0.25">
      <c r="A38" s="22" t="s">
        <v>1109</v>
      </c>
      <c r="B38" s="17"/>
      <c r="C38" s="24">
        <v>0</v>
      </c>
    </row>
    <row r="39" spans="1:3" x14ac:dyDescent="0.25">
      <c r="A39" s="22" t="s">
        <v>1110</v>
      </c>
      <c r="B39" s="17"/>
      <c r="C39" s="24">
        <v>0</v>
      </c>
    </row>
    <row r="40" spans="1:3" x14ac:dyDescent="0.25">
      <c r="A40" s="197" t="s">
        <v>976</v>
      </c>
      <c r="B40" s="198"/>
      <c r="C40" s="32">
        <v>231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2</v>
      </c>
    </row>
    <row r="45" spans="1:3" x14ac:dyDescent="0.25">
      <c r="A45" s="22" t="s">
        <v>1204</v>
      </c>
      <c r="B45" s="17"/>
      <c r="C45" s="24">
        <v>8</v>
      </c>
    </row>
    <row r="46" spans="1:3" x14ac:dyDescent="0.25">
      <c r="A46" s="22" t="s">
        <v>1205</v>
      </c>
      <c r="B46" s="17"/>
      <c r="C46" s="24">
        <v>0</v>
      </c>
    </row>
    <row r="47" spans="1:3" x14ac:dyDescent="0.25">
      <c r="A47" s="22" t="s">
        <v>1206</v>
      </c>
      <c r="B47" s="17"/>
      <c r="C47" s="24">
        <v>1</v>
      </c>
    </row>
    <row r="48" spans="1:3" x14ac:dyDescent="0.25">
      <c r="A48" s="22" t="s">
        <v>635</v>
      </c>
      <c r="B48" s="17"/>
      <c r="C48" s="24">
        <v>1</v>
      </c>
    </row>
    <row r="49" spans="1:3" x14ac:dyDescent="0.25">
      <c r="A49" s="22" t="s">
        <v>1207</v>
      </c>
      <c r="B49" s="17"/>
      <c r="C49" s="24">
        <v>19</v>
      </c>
    </row>
    <row r="50" spans="1:3" x14ac:dyDescent="0.25">
      <c r="A50" s="197" t="s">
        <v>976</v>
      </c>
      <c r="B50" s="198"/>
      <c r="C50" s="32">
        <v>31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4">
        <v>0</v>
      </c>
    </row>
    <row r="54" spans="1:3" x14ac:dyDescent="0.25">
      <c r="A54" s="176"/>
      <c r="B54" s="13" t="s">
        <v>81</v>
      </c>
      <c r="C54" s="24">
        <v>1</v>
      </c>
    </row>
    <row r="55" spans="1:3" x14ac:dyDescent="0.25">
      <c r="A55" s="174" t="s">
        <v>1204</v>
      </c>
      <c r="B55" s="13" t="s">
        <v>80</v>
      </c>
      <c r="C55" s="24">
        <v>4</v>
      </c>
    </row>
    <row r="56" spans="1:3" x14ac:dyDescent="0.25">
      <c r="A56" s="176"/>
      <c r="B56" s="13" t="s">
        <v>81</v>
      </c>
      <c r="C56" s="24">
        <v>1</v>
      </c>
    </row>
    <row r="57" spans="1:3" x14ac:dyDescent="0.25">
      <c r="A57" s="174" t="s">
        <v>1205</v>
      </c>
      <c r="B57" s="13" t="s">
        <v>80</v>
      </c>
      <c r="C57" s="24">
        <v>0</v>
      </c>
    </row>
    <row r="58" spans="1:3" x14ac:dyDescent="0.25">
      <c r="A58" s="176"/>
      <c r="B58" s="13" t="s">
        <v>81</v>
      </c>
      <c r="C58" s="24">
        <v>1</v>
      </c>
    </row>
    <row r="59" spans="1:3" x14ac:dyDescent="0.25">
      <c r="A59" s="174" t="s">
        <v>1206</v>
      </c>
      <c r="B59" s="13" t="s">
        <v>80</v>
      </c>
      <c r="C59" s="24">
        <v>1</v>
      </c>
    </row>
    <row r="60" spans="1:3" x14ac:dyDescent="0.25">
      <c r="A60" s="176"/>
      <c r="B60" s="13" t="s">
        <v>81</v>
      </c>
      <c r="C60" s="24">
        <v>2</v>
      </c>
    </row>
    <row r="61" spans="1:3" x14ac:dyDescent="0.25">
      <c r="A61" s="174" t="s">
        <v>635</v>
      </c>
      <c r="B61" s="13" t="s">
        <v>80</v>
      </c>
      <c r="C61" s="24">
        <v>1</v>
      </c>
    </row>
    <row r="62" spans="1:3" x14ac:dyDescent="0.25">
      <c r="A62" s="176"/>
      <c r="B62" s="13" t="s">
        <v>81</v>
      </c>
      <c r="C62" s="24">
        <v>0</v>
      </c>
    </row>
    <row r="63" spans="1:3" x14ac:dyDescent="0.25">
      <c r="A63" s="174" t="s">
        <v>1207</v>
      </c>
      <c r="B63" s="13" t="s">
        <v>80</v>
      </c>
      <c r="C63" s="24">
        <v>9</v>
      </c>
    </row>
    <row r="64" spans="1:3" x14ac:dyDescent="0.25">
      <c r="A64" s="176"/>
      <c r="B64" s="13" t="s">
        <v>81</v>
      </c>
      <c r="C64" s="24">
        <v>1</v>
      </c>
    </row>
    <row r="65" spans="1:3" x14ac:dyDescent="0.25">
      <c r="A65" s="197" t="s">
        <v>976</v>
      </c>
      <c r="B65" s="198"/>
      <c r="C65" s="32">
        <v>21</v>
      </c>
    </row>
  </sheetData>
  <sheetProtection algorithmName="SHA-512" hashValue="YxJ42OcrbhMzkRs12L9nkQtS+QnRNey//bYWXNIxlORPcT7sLYUq2+vvGsxTdnd+wF1PDwbTSjlWcHXfNxOhyA==" saltValue="Rb+RV8Zhzj3Nnu7saWVLu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12</v>
      </c>
      <c r="D5" s="14">
        <v>3</v>
      </c>
      <c r="E5" s="19"/>
      <c r="F5" s="23"/>
    </row>
    <row r="6" spans="1:6" x14ac:dyDescent="0.25">
      <c r="A6" s="179"/>
      <c r="B6" s="49" t="s">
        <v>1223</v>
      </c>
      <c r="C6" s="14">
        <v>3</v>
      </c>
      <c r="D6" s="19"/>
      <c r="E6" s="19"/>
      <c r="F6" s="23"/>
    </row>
    <row r="7" spans="1:6" x14ac:dyDescent="0.25">
      <c r="A7" s="12" t="s">
        <v>1224</v>
      </c>
      <c r="B7" s="49" t="s">
        <v>1225</v>
      </c>
      <c r="C7" s="14">
        <v>2</v>
      </c>
      <c r="D7" s="19"/>
      <c r="E7" s="19"/>
      <c r="F7" s="23"/>
    </row>
    <row r="8" spans="1:6" ht="22.5" x14ac:dyDescent="0.25">
      <c r="A8" s="177" t="s">
        <v>1226</v>
      </c>
      <c r="B8" s="49" t="s">
        <v>1227</v>
      </c>
      <c r="C8" s="14">
        <v>24</v>
      </c>
      <c r="D8" s="14">
        <v>14</v>
      </c>
      <c r="E8" s="14">
        <v>13</v>
      </c>
      <c r="F8" s="23"/>
    </row>
    <row r="9" spans="1:6" x14ac:dyDescent="0.25">
      <c r="A9" s="178"/>
      <c r="B9" s="49" t="s">
        <v>1228</v>
      </c>
      <c r="C9" s="14">
        <v>7</v>
      </c>
      <c r="D9" s="14">
        <v>1</v>
      </c>
      <c r="E9" s="14">
        <v>1</v>
      </c>
      <c r="F9" s="23"/>
    </row>
    <row r="10" spans="1:6" ht="22.5" x14ac:dyDescent="0.25">
      <c r="A10" s="179"/>
      <c r="B10" s="49" t="s">
        <v>1229</v>
      </c>
      <c r="C10" s="14">
        <v>3</v>
      </c>
      <c r="D10" s="19"/>
      <c r="E10" s="14">
        <v>1</v>
      </c>
      <c r="F10" s="23"/>
    </row>
    <row r="11" spans="1:6" ht="22.5" x14ac:dyDescent="0.25">
      <c r="A11" s="177" t="s">
        <v>1230</v>
      </c>
      <c r="B11" s="49" t="s">
        <v>1231</v>
      </c>
      <c r="C11" s="19"/>
      <c r="D11" s="19"/>
      <c r="E11" s="19"/>
      <c r="F11" s="23"/>
    </row>
    <row r="12" spans="1:6" x14ac:dyDescent="0.25">
      <c r="A12" s="178"/>
      <c r="B12" s="49" t="s">
        <v>1232</v>
      </c>
      <c r="C12" s="14">
        <v>5</v>
      </c>
      <c r="D12" s="14">
        <v>4</v>
      </c>
      <c r="E12" s="14">
        <v>1</v>
      </c>
      <c r="F12" s="23"/>
    </row>
    <row r="13" spans="1:6" ht="22.5" x14ac:dyDescent="0.25">
      <c r="A13" s="179"/>
      <c r="B13" s="49" t="s">
        <v>1233</v>
      </c>
      <c r="C13" s="14">
        <v>7</v>
      </c>
      <c r="D13" s="14">
        <v>3</v>
      </c>
      <c r="E13" s="14">
        <v>1</v>
      </c>
      <c r="F13" s="23"/>
    </row>
    <row r="14" spans="1:6" ht="22.5" x14ac:dyDescent="0.25">
      <c r="A14" s="12" t="s">
        <v>1234</v>
      </c>
      <c r="B14" s="49" t="s">
        <v>1235</v>
      </c>
      <c r="C14" s="19"/>
      <c r="D14" s="19"/>
      <c r="E14" s="19"/>
      <c r="F14" s="23"/>
    </row>
    <row r="15" spans="1:6" x14ac:dyDescent="0.25">
      <c r="A15" s="177" t="s">
        <v>1236</v>
      </c>
      <c r="B15" s="49" t="s">
        <v>1237</v>
      </c>
      <c r="C15" s="14">
        <v>73</v>
      </c>
      <c r="D15" s="14">
        <v>22</v>
      </c>
      <c r="E15" s="14">
        <v>2</v>
      </c>
      <c r="F15" s="23"/>
    </row>
    <row r="16" spans="1:6" x14ac:dyDescent="0.25">
      <c r="A16" s="178"/>
      <c r="B16" s="49" t="s">
        <v>1238</v>
      </c>
      <c r="C16" s="19"/>
      <c r="D16" s="19"/>
      <c r="E16" s="19"/>
      <c r="F16" s="23"/>
    </row>
    <row r="17" spans="1:6" ht="22.5" x14ac:dyDescent="0.25">
      <c r="A17" s="178"/>
      <c r="B17" s="49" t="s">
        <v>1239</v>
      </c>
      <c r="C17" s="19"/>
      <c r="D17" s="19"/>
      <c r="E17" s="19"/>
      <c r="F17" s="23"/>
    </row>
    <row r="18" spans="1:6" x14ac:dyDescent="0.25">
      <c r="A18" s="178"/>
      <c r="B18" s="49" t="s">
        <v>1240</v>
      </c>
      <c r="C18" s="19"/>
      <c r="D18" s="19"/>
      <c r="E18" s="19"/>
      <c r="F18" s="23"/>
    </row>
    <row r="19" spans="1:6" ht="22.5" x14ac:dyDescent="0.25">
      <c r="A19" s="179"/>
      <c r="B19" s="49" t="s">
        <v>1241</v>
      </c>
      <c r="C19" s="19"/>
      <c r="D19" s="19"/>
      <c r="E19" s="19"/>
      <c r="F19" s="23"/>
    </row>
    <row r="20" spans="1:6" x14ac:dyDescent="0.25">
      <c r="A20" s="12" t="s">
        <v>1242</v>
      </c>
      <c r="B20" s="49" t="s">
        <v>1243</v>
      </c>
      <c r="C20" s="19"/>
      <c r="D20" s="19"/>
      <c r="E20" s="19"/>
      <c r="F20" s="23"/>
    </row>
    <row r="21" spans="1:6" ht="22.5" x14ac:dyDescent="0.25">
      <c r="A21" s="12" t="s">
        <v>1244</v>
      </c>
      <c r="B21" s="49" t="s">
        <v>1245</v>
      </c>
      <c r="C21" s="19"/>
      <c r="D21" s="19"/>
      <c r="E21" s="19"/>
      <c r="F21" s="23"/>
    </row>
    <row r="22" spans="1:6" x14ac:dyDescent="0.25">
      <c r="A22" s="197" t="s">
        <v>976</v>
      </c>
      <c r="B22" s="198"/>
      <c r="C22" s="32">
        <v>136</v>
      </c>
      <c r="D22" s="32">
        <v>47</v>
      </c>
      <c r="E22" s="32">
        <v>19</v>
      </c>
      <c r="F22" s="46"/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0</v>
      </c>
    </row>
    <row r="26" spans="1:6" x14ac:dyDescent="0.25">
      <c r="A26" s="22" t="s">
        <v>113</v>
      </c>
      <c r="B26" s="17"/>
      <c r="C26" s="24">
        <v>0</v>
      </c>
    </row>
    <row r="27" spans="1:6" x14ac:dyDescent="0.25">
      <c r="A27" s="22" t="s">
        <v>1079</v>
      </c>
      <c r="B27" s="17"/>
      <c r="C27" s="24">
        <v>0</v>
      </c>
    </row>
    <row r="28" spans="1:6" x14ac:dyDescent="0.25">
      <c r="A28" s="197" t="s">
        <v>976</v>
      </c>
      <c r="B28" s="198"/>
      <c r="C28" s="32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1</v>
      </c>
    </row>
    <row r="33" spans="1:3" x14ac:dyDescent="0.25">
      <c r="A33" s="22" t="s">
        <v>1248</v>
      </c>
      <c r="B33" s="17"/>
      <c r="C33" s="24">
        <v>17</v>
      </c>
    </row>
    <row r="34" spans="1:3" x14ac:dyDescent="0.25">
      <c r="A34" s="22" t="s">
        <v>81</v>
      </c>
      <c r="B34" s="17"/>
      <c r="C34" s="24">
        <v>1</v>
      </c>
    </row>
    <row r="35" spans="1:3" x14ac:dyDescent="0.25">
      <c r="A35" s="197" t="s">
        <v>976</v>
      </c>
      <c r="B35" s="198"/>
      <c r="C35" s="32">
        <v>19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19</v>
      </c>
    </row>
    <row r="40" spans="1:3" x14ac:dyDescent="0.25">
      <c r="A40" s="22" t="s">
        <v>1251</v>
      </c>
      <c r="B40" s="17"/>
      <c r="C40" s="24">
        <v>18</v>
      </c>
    </row>
    <row r="41" spans="1:3" x14ac:dyDescent="0.25">
      <c r="A41" s="197" t="s">
        <v>976</v>
      </c>
      <c r="B41" s="198"/>
      <c r="C41" s="32">
        <v>37</v>
      </c>
    </row>
    <row r="42" spans="1:3" ht="15.95" customHeight="1" x14ac:dyDescent="0.25"/>
  </sheetData>
  <sheetProtection algorithmName="SHA-512" hashValue="UTYppFG2HEqjbvlYHDqKVslILnyfkBhx/JetG/juivP2G/+v99/Bt50id0m9mS8qKg1ttoxUiPWTMuGhMRYRJw==" saltValue="KtrW0Wo6VVG4U/Ohaydp3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2266</v>
      </c>
      <c r="D5" s="19"/>
      <c r="E5" s="15">
        <v>0</v>
      </c>
    </row>
    <row r="6" spans="1:5" x14ac:dyDescent="0.25">
      <c r="A6" s="178"/>
      <c r="B6" s="13" t="s">
        <v>1256</v>
      </c>
      <c r="C6" s="14">
        <v>430</v>
      </c>
      <c r="D6" s="19"/>
      <c r="E6" s="15">
        <v>0</v>
      </c>
    </row>
    <row r="7" spans="1:5" x14ac:dyDescent="0.25">
      <c r="A7" s="179"/>
      <c r="B7" s="13" t="s">
        <v>1257</v>
      </c>
      <c r="C7" s="14">
        <v>432</v>
      </c>
      <c r="D7" s="19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7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0</v>
      </c>
      <c r="D11" s="19"/>
      <c r="E11" s="15">
        <v>0</v>
      </c>
    </row>
    <row r="12" spans="1:5" x14ac:dyDescent="0.25">
      <c r="A12" s="178"/>
      <c r="B12" s="13" t="s">
        <v>1261</v>
      </c>
      <c r="C12" s="14">
        <v>3</v>
      </c>
      <c r="D12" s="19"/>
      <c r="E12" s="15">
        <v>0</v>
      </c>
    </row>
    <row r="13" spans="1:5" x14ac:dyDescent="0.25">
      <c r="A13" s="178"/>
      <c r="B13" s="13" t="s">
        <v>1262</v>
      </c>
      <c r="C13" s="14">
        <v>496</v>
      </c>
      <c r="D13" s="19"/>
      <c r="E13" s="15">
        <v>0</v>
      </c>
    </row>
    <row r="14" spans="1:5" x14ac:dyDescent="0.25">
      <c r="A14" s="178"/>
      <c r="B14" s="13" t="s">
        <v>1263</v>
      </c>
      <c r="C14" s="14">
        <v>1130</v>
      </c>
      <c r="D14" s="19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9"/>
      <c r="E15" s="15">
        <v>0</v>
      </c>
    </row>
    <row r="16" spans="1:5" x14ac:dyDescent="0.25">
      <c r="A16" s="178"/>
      <c r="B16" s="13" t="s">
        <v>1265</v>
      </c>
      <c r="C16" s="14">
        <v>0</v>
      </c>
      <c r="D16" s="19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9"/>
      <c r="B19" s="13" t="s">
        <v>1268</v>
      </c>
      <c r="C19" s="14">
        <v>0</v>
      </c>
      <c r="D19" s="19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7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9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9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7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1</v>
      </c>
      <c r="D30" s="19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9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9"/>
      <c r="E32" s="15">
        <v>0</v>
      </c>
    </row>
  </sheetData>
  <sheetProtection algorithmName="SHA-512" hashValue="bVMQB1U8J8r8eXbDqm4/iQfKwUdXNSEfU7SbTzKT6Eqn63Twx8jqzVCXwK3zu8P5Ip+dZaK0dbokSXt9iYxD4w==" saltValue="DPZOox8wfBS3EAVnDK4b1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9"/>
      <c r="E5" s="15">
        <v>0</v>
      </c>
    </row>
    <row r="6" spans="1:5" x14ac:dyDescent="0.25">
      <c r="A6" s="178"/>
      <c r="B6" s="13" t="s">
        <v>1283</v>
      </c>
      <c r="C6" s="14">
        <v>0</v>
      </c>
      <c r="D6" s="19"/>
      <c r="E6" s="15">
        <v>0</v>
      </c>
    </row>
    <row r="7" spans="1:5" x14ac:dyDescent="0.25">
      <c r="A7" s="178"/>
      <c r="B7" s="13" t="s">
        <v>1284</v>
      </c>
      <c r="C7" s="14">
        <v>0</v>
      </c>
      <c r="D7" s="19"/>
      <c r="E7" s="15">
        <v>0</v>
      </c>
    </row>
    <row r="8" spans="1:5" x14ac:dyDescent="0.25">
      <c r="A8" s="178"/>
      <c r="B8" s="13" t="s">
        <v>1285</v>
      </c>
      <c r="C8" s="14">
        <v>0</v>
      </c>
      <c r="D8" s="19"/>
      <c r="E8" s="15">
        <v>0</v>
      </c>
    </row>
    <row r="9" spans="1:5" x14ac:dyDescent="0.25">
      <c r="A9" s="178"/>
      <c r="B9" s="13" t="s">
        <v>1286</v>
      </c>
      <c r="C9" s="14">
        <v>0</v>
      </c>
      <c r="D9" s="19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8"/>
      <c r="B11" s="13" t="s">
        <v>1288</v>
      </c>
      <c r="C11" s="14">
        <v>18</v>
      </c>
      <c r="D11" s="19"/>
      <c r="E11" s="15">
        <v>0</v>
      </c>
    </row>
    <row r="12" spans="1:5" x14ac:dyDescent="0.25">
      <c r="A12" s="178"/>
      <c r="B12" s="13" t="s">
        <v>1289</v>
      </c>
      <c r="C12" s="14">
        <v>0</v>
      </c>
      <c r="D12" s="19"/>
      <c r="E12" s="15">
        <v>0</v>
      </c>
    </row>
    <row r="13" spans="1:5" x14ac:dyDescent="0.25">
      <c r="A13" s="178"/>
      <c r="B13" s="13" t="s">
        <v>1290</v>
      </c>
      <c r="C13" s="14">
        <v>5</v>
      </c>
      <c r="D13" s="19"/>
      <c r="E13" s="15">
        <v>0</v>
      </c>
    </row>
    <row r="14" spans="1:5" x14ac:dyDescent="0.25">
      <c r="A14" s="178"/>
      <c r="B14" s="13" t="s">
        <v>1291</v>
      </c>
      <c r="C14" s="14">
        <v>0</v>
      </c>
      <c r="D14" s="19"/>
      <c r="E14" s="15">
        <v>0</v>
      </c>
    </row>
    <row r="15" spans="1:5" x14ac:dyDescent="0.25">
      <c r="A15" s="178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9"/>
      <c r="B16" s="13" t="s">
        <v>110</v>
      </c>
      <c r="C16" s="14">
        <v>0</v>
      </c>
      <c r="D16" s="19"/>
      <c r="E16" s="15">
        <v>0</v>
      </c>
    </row>
  </sheetData>
  <sheetProtection algorithmName="SHA-512" hashValue="RhgJ9/uDL7o6TSUcgYH07RTF3T/BQWoZ1h9s9szGDBiVY0qnUgnm1+k1/JKV0RRLBqRArGu7b0yLYPnQmPzDfA==" saltValue="ekzJcAbPLYyhneN5ZTIkz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3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18</v>
      </c>
      <c r="D5" s="53">
        <v>0</v>
      </c>
      <c r="E5" s="53">
        <v>15</v>
      </c>
      <c r="F5" s="53">
        <v>2</v>
      </c>
      <c r="G5" s="53">
        <v>0</v>
      </c>
      <c r="H5" s="53">
        <v>54</v>
      </c>
      <c r="I5" s="53">
        <v>0</v>
      </c>
      <c r="J5" s="53">
        <v>5</v>
      </c>
      <c r="K5" s="53">
        <v>0</v>
      </c>
      <c r="L5" s="54">
        <v>1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1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7</v>
      </c>
      <c r="D10" s="53">
        <v>0</v>
      </c>
      <c r="E10" s="53">
        <v>1</v>
      </c>
      <c r="F10" s="53">
        <v>0</v>
      </c>
      <c r="G10" s="53">
        <v>0</v>
      </c>
      <c r="H10" s="53">
        <v>23</v>
      </c>
      <c r="I10" s="53">
        <v>0</v>
      </c>
      <c r="J10" s="53">
        <v>1</v>
      </c>
      <c r="K10" s="53">
        <v>0</v>
      </c>
      <c r="L10" s="54">
        <v>1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6</v>
      </c>
      <c r="D24" s="53">
        <v>0</v>
      </c>
      <c r="E24" s="53">
        <v>4</v>
      </c>
      <c r="F24" s="53">
        <v>2</v>
      </c>
      <c r="G24" s="53">
        <v>0</v>
      </c>
      <c r="H24" s="53">
        <v>2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3</v>
      </c>
      <c r="F30" s="53">
        <v>0</v>
      </c>
      <c r="G30" s="53">
        <v>0</v>
      </c>
      <c r="H30" s="53">
        <v>1</v>
      </c>
      <c r="I30" s="53">
        <v>0</v>
      </c>
      <c r="J30" s="53">
        <v>1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1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1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1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1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2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1</v>
      </c>
      <c r="F80" s="53">
        <v>0</v>
      </c>
      <c r="G80" s="53">
        <v>0</v>
      </c>
      <c r="H80" s="53">
        <v>2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1</v>
      </c>
      <c r="F129" s="53">
        <v>0</v>
      </c>
      <c r="G129" s="53">
        <v>0</v>
      </c>
      <c r="H129" s="53">
        <v>0</v>
      </c>
      <c r="I129" s="53">
        <v>0</v>
      </c>
      <c r="J129" s="53">
        <v>2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1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9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2</v>
      </c>
      <c r="D187" s="53">
        <v>0</v>
      </c>
      <c r="E187" s="53">
        <v>0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3</v>
      </c>
      <c r="F190" s="53">
        <v>0</v>
      </c>
      <c r="G190" s="53">
        <v>0</v>
      </c>
      <c r="H190" s="53">
        <v>5</v>
      </c>
      <c r="I190" s="53">
        <v>0</v>
      </c>
      <c r="J190" s="53">
        <v>1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3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1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17</v>
      </c>
      <c r="D262" s="53">
        <v>0</v>
      </c>
      <c r="E262" s="53">
        <v>7</v>
      </c>
      <c r="F262" s="53">
        <v>2</v>
      </c>
      <c r="G262" s="53">
        <v>0</v>
      </c>
      <c r="H262" s="53">
        <v>43</v>
      </c>
      <c r="I262" s="53">
        <v>0</v>
      </c>
      <c r="J262" s="53">
        <v>1</v>
      </c>
      <c r="K262" s="53">
        <v>0</v>
      </c>
      <c r="L262" s="54">
        <v>1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1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1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1</v>
      </c>
      <c r="F267" s="53">
        <v>0</v>
      </c>
      <c r="G267" s="53">
        <v>0</v>
      </c>
      <c r="H267" s="53">
        <v>2</v>
      </c>
      <c r="I267" s="53">
        <v>0</v>
      </c>
      <c r="J267" s="53">
        <v>1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2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2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2</v>
      </c>
      <c r="F271" s="53">
        <v>0</v>
      </c>
      <c r="G271" s="53">
        <v>0</v>
      </c>
      <c r="H271" s="53">
        <v>1</v>
      </c>
      <c r="I271" s="53">
        <v>0</v>
      </c>
      <c r="J271" s="53">
        <v>2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1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3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1</v>
      </c>
      <c r="F278" s="53">
        <v>0</v>
      </c>
      <c r="G278" s="53">
        <v>0</v>
      </c>
      <c r="H278" s="53">
        <v>1</v>
      </c>
      <c r="I278" s="53">
        <v>0</v>
      </c>
      <c r="J278" s="53">
        <v>1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2</v>
      </c>
      <c r="F284" s="53">
        <v>0</v>
      </c>
      <c r="G284" s="53">
        <v>0</v>
      </c>
      <c r="H284" s="53">
        <v>1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1</v>
      </c>
      <c r="I285" s="53">
        <v>0</v>
      </c>
      <c r="J285" s="53">
        <v>1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26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2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1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5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3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gOigF/CY9aLtD053dZAsHxgFEppdQymrI2iBlhHDucbkTry/jRVFwD8CQz3Cvxfnw6sct6kSFrlpS4BNIWIsCg==" saltValue="y9PSRN7oc0/r/DXVV7YEs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6382-86B4-4702-9580-F163447AD4E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42033</v>
      </c>
      <c r="D7" s="121">
        <f>SUM(DatosGenerales!C15:C19)</f>
        <v>5602</v>
      </c>
      <c r="E7" s="120">
        <f>SUM(DatosGenerales!C12:C14)</f>
        <v>37151</v>
      </c>
      <c r="I7" s="122">
        <f>DatosGenerales!C31</f>
        <v>7321</v>
      </c>
      <c r="J7" s="121">
        <f>DatosGenerales!C32</f>
        <v>1155</v>
      </c>
      <c r="K7" s="120">
        <f>SUM(DatosGenerales!C33:C34)</f>
        <v>1261</v>
      </c>
      <c r="L7" s="121">
        <f>DatosGenerales!C36</f>
        <v>4000</v>
      </c>
      <c r="M7" s="120">
        <f>DatosGenerales!C95</f>
        <v>2859</v>
      </c>
      <c r="N7" s="123">
        <f>L7-M7</f>
        <v>1141</v>
      </c>
      <c r="O7" s="123"/>
      <c r="Q7" s="122">
        <f>DatosGenerales!C36</f>
        <v>4000</v>
      </c>
      <c r="R7" s="121">
        <f>DatosGenerales!C49</f>
        <v>2347</v>
      </c>
      <c r="S7" s="121">
        <f>DatosGenerales!C50</f>
        <v>114</v>
      </c>
      <c r="T7" s="121">
        <f>DatosGenerales!C62</f>
        <v>59</v>
      </c>
      <c r="U7" s="121">
        <f>DatosGenerales!C78</f>
        <v>16</v>
      </c>
      <c r="V7" s="124">
        <f>SUM(Q7:U7)</f>
        <v>6536</v>
      </c>
      <c r="Z7" s="122">
        <f>SUM(DatosGenerales!C106,DatosGenerales!C107,DatosGenerales!C109)</f>
        <v>2461</v>
      </c>
      <c r="AA7" s="121">
        <f>SUM(DatosGenerales!C108,DatosGenerales!C110)</f>
        <v>244</v>
      </c>
      <c r="AB7" s="121">
        <f>DatosGenerales!C106</f>
        <v>1188</v>
      </c>
      <c r="AC7" s="124">
        <f>DatosGenerales!C107</f>
        <v>913</v>
      </c>
      <c r="AH7" s="122">
        <f>SUM(DatosGenerales!C115,DatosGenerales!C116,DatosGenerales!C118)</f>
        <v>175</v>
      </c>
      <c r="AI7" s="121">
        <f>SUM(DatosGenerales!C117,DatosGenerales!C119)</f>
        <v>24</v>
      </c>
      <c r="AJ7" s="121">
        <f>DatosGenerales!C115</f>
        <v>108</v>
      </c>
      <c r="AK7" s="124">
        <f>DatosGenerales!C116</f>
        <v>43</v>
      </c>
      <c r="AP7" s="122">
        <f>SUM(DatosGenerales!C135:C136)</f>
        <v>90</v>
      </c>
      <c r="AQ7" s="121">
        <f>SUM(DatosGenerales!C137:C138)</f>
        <v>0</v>
      </c>
      <c r="AR7" s="124">
        <f>SUM(DatosGenerales!C139:C140)</f>
        <v>5</v>
      </c>
      <c r="AV7" s="122">
        <f>DatosGenerales!C145</f>
        <v>22</v>
      </c>
      <c r="AW7" s="121">
        <f>DatosGenerales!C146</f>
        <v>222</v>
      </c>
      <c r="AX7" s="121">
        <f>DatosGenerales!C147</f>
        <v>17</v>
      </c>
      <c r="AY7" s="121">
        <f>DatosGenerales!C148</f>
        <v>0</v>
      </c>
      <c r="AZ7" s="121">
        <f>DatosGenerales!C149</f>
        <v>128</v>
      </c>
      <c r="BA7" s="124">
        <f>DatosGenerales!C150</f>
        <v>1</v>
      </c>
      <c r="BE7" s="122">
        <f>DatosGenerales!C151</f>
        <v>203</v>
      </c>
      <c r="BF7" s="121">
        <f>DatosGenerales!C152</f>
        <v>177</v>
      </c>
      <c r="BG7" s="124">
        <f>DatosGenerales!C154</f>
        <v>85</v>
      </c>
      <c r="BK7" s="122">
        <f>SUM(DatosGenerales!C307:C321)</f>
        <v>3831</v>
      </c>
      <c r="BL7" s="121">
        <f>SUM(DatosGenerales!C304:C306)</f>
        <v>126</v>
      </c>
      <c r="BM7" s="121">
        <f>SUM(DatosGenerales!C322:C354)</f>
        <v>89</v>
      </c>
      <c r="BN7" s="121">
        <f>SUM(DatosGenerales!C299)</f>
        <v>55</v>
      </c>
      <c r="BO7" s="121">
        <f>SUM(DatosGenerales!C366:C374)</f>
        <v>12</v>
      </c>
      <c r="BP7" s="121">
        <f>SUM(DatosGenerales!C296:C298)</f>
        <v>0</v>
      </c>
      <c r="BQ7" s="121">
        <f>SUM(DatosGenerales!C355:C365)</f>
        <v>27</v>
      </c>
      <c r="BR7" s="121">
        <f>SUM(DatosGenerales!C300:C302)</f>
        <v>202</v>
      </c>
      <c r="BS7" s="124">
        <f>SUM(DatosGenerales!C293:C295)</f>
        <v>857</v>
      </c>
      <c r="BT7" s="124">
        <f>SUM(DatosGenerales!C303)</f>
        <v>0</v>
      </c>
      <c r="BU7" s="124">
        <f>SUM(DatosGenerales!C375:C387)</f>
        <v>28</v>
      </c>
      <c r="BV7" s="124">
        <f>SUM(DatosGenerales!C388:C409)</f>
        <v>2768</v>
      </c>
      <c r="BY7" s="122">
        <f>DatosGenerales!C246</f>
        <v>2345</v>
      </c>
      <c r="BZ7" s="121">
        <f>DatosGenerales!C247</f>
        <v>875</v>
      </c>
      <c r="CA7" s="124">
        <f>DatosGenerales!C248</f>
        <v>885</v>
      </c>
      <c r="CF7" s="122">
        <f>DatosGenerales!C255</f>
        <v>65</v>
      </c>
      <c r="CG7" s="124">
        <f>DatosGenerales!C258</f>
        <v>348</v>
      </c>
      <c r="CM7" s="122">
        <f>DatosGenerales!C40</f>
        <v>10114</v>
      </c>
      <c r="CN7" s="124">
        <f>DatosGenerales!C41</f>
        <v>4807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1656</v>
      </c>
      <c r="BL53" s="132">
        <f>SUM(DatosGenerales!C321,DatosGenerales!C310,DatosGenerales!C319)</f>
        <v>1724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26</v>
      </c>
      <c r="BL66" s="132">
        <f>SUM(DatosGenerales!C309:C310)</f>
        <v>1272</v>
      </c>
      <c r="BM66" s="132">
        <f>SUM(DatosGenerales!C318:C319)</f>
        <v>2082</v>
      </c>
      <c r="BN66" s="132"/>
      <c r="BO66" s="119"/>
      <c r="BP66" s="119"/>
      <c r="BQ66" s="119"/>
      <c r="BR66" s="119"/>
      <c r="BS66" s="119"/>
    </row>
  </sheetData>
  <sheetProtection algorithmName="SHA-512" hashValue="HimnoaS606n4fmu8nPrZMRnL4PlpmPBR8lU4Bf5Wps0flpkNhN36etD9cf8O+uJNQCwS+xwVU4m1hep2PKHd2g==" saltValue="V3jyHjzse8KqHRfY1CNAC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519A-334D-44B4-A728-4FA06F4A86B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ll3J5yxfSJMV93GFdau6SfPzqCn0r6WlizrOiPxB5mmxCxVAaSdAx1vFmTPHmolXU4UMmPn9lHqaWIdJifXoXA==" saltValue="YjYkF8VGzIHDpXbBVnaxA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DA01-CB65-4DC9-A050-1CAD0972A11E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1123</v>
      </c>
    </row>
    <row r="8" spans="1:50" s="119" customFormat="1" ht="14.85" customHeight="1" x14ac:dyDescent="0.25">
      <c r="C8" s="206"/>
      <c r="D8" s="121">
        <f>DatosMenores!C56</f>
        <v>2117</v>
      </c>
      <c r="E8" s="121">
        <f>DatosMenores!C57</f>
        <v>201</v>
      </c>
      <c r="F8" s="121">
        <f>DatosMenores!C58</f>
        <v>0</v>
      </c>
      <c r="G8" s="121">
        <f>DatosMenores!C59</f>
        <v>1121</v>
      </c>
      <c r="H8" s="120">
        <f>DatosMenores!C60</f>
        <v>36</v>
      </c>
      <c r="I8" s="103"/>
      <c r="L8" s="120">
        <f>DatosMenores!C48</f>
        <v>46</v>
      </c>
      <c r="M8" s="121">
        <f>DatosMenores!C49</f>
        <v>38</v>
      </c>
      <c r="N8" s="121">
        <f>DatosMenores!C50</f>
        <v>295</v>
      </c>
      <c r="O8" s="121">
        <f>DatosMenores!C51</f>
        <v>7</v>
      </c>
      <c r="P8" s="120">
        <f>DatosMenores!C52</f>
        <v>0</v>
      </c>
      <c r="S8" s="120">
        <f>DatosMenores!C28</f>
        <v>349</v>
      </c>
      <c r="T8" s="121">
        <f>SUM(DatosMenores!C29:C32)</f>
        <v>44</v>
      </c>
      <c r="U8" s="121">
        <f>DatosMenores!C33</f>
        <v>0</v>
      </c>
      <c r="V8" s="121">
        <f>DatosMenores!C34</f>
        <v>212</v>
      </c>
      <c r="W8" s="121">
        <f>DatosMenores!C35</f>
        <v>30</v>
      </c>
      <c r="X8" s="121">
        <f>DatosMenores!C36</f>
        <v>0</v>
      </c>
      <c r="Y8" s="121">
        <f>DatosMenores!C38</f>
        <v>22</v>
      </c>
      <c r="Z8" s="121">
        <f>DatosMenores!C37</f>
        <v>23</v>
      </c>
      <c r="AA8" s="120">
        <f>DatosMenores!C39</f>
        <v>187</v>
      </c>
      <c r="AC8" s="105"/>
      <c r="AE8" s="122">
        <f>DatosMenores!C5</f>
        <v>1</v>
      </c>
      <c r="AF8" s="121">
        <f>DatosMenores!C6</f>
        <v>526</v>
      </c>
      <c r="AG8" s="121">
        <f>DatosMenores!C7</f>
        <v>13</v>
      </c>
      <c r="AH8" s="121">
        <f>DatosMenores!C8</f>
        <v>93</v>
      </c>
      <c r="AI8" s="121">
        <f>DatosMenores!C9</f>
        <v>41</v>
      </c>
      <c r="AJ8" s="120">
        <f>DatosMenores!C10</f>
        <v>41</v>
      </c>
      <c r="AK8" s="121">
        <f>DatosMenores!C11</f>
        <v>222</v>
      </c>
      <c r="AL8" s="121">
        <f>DatosMenores!C12</f>
        <v>91</v>
      </c>
      <c r="AM8" s="120">
        <f>DatosMenores!C13</f>
        <v>24</v>
      </c>
      <c r="AN8" s="105"/>
      <c r="AP8" s="122">
        <f>DatosMenores!C69</f>
        <v>1123</v>
      </c>
      <c r="AQ8" s="122">
        <f>DatosMenores!C70</f>
        <v>5</v>
      </c>
      <c r="AR8" s="121">
        <f>DatosMenores!C71</f>
        <v>402</v>
      </c>
      <c r="AS8" s="121">
        <f>DatosMenores!C74</f>
        <v>5</v>
      </c>
      <c r="AT8" s="121">
        <f>DatosMenores!C75</f>
        <v>70</v>
      </c>
      <c r="AU8" s="120">
        <f>DatosMenores!C76</f>
        <v>0</v>
      </c>
      <c r="AW8" s="143" t="s">
        <v>1657</v>
      </c>
      <c r="AX8" s="144">
        <f>DatosMenores!C70</f>
        <v>5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402</v>
      </c>
    </row>
    <row r="10" spans="1:50" ht="29.85" customHeight="1" x14ac:dyDescent="0.25">
      <c r="C10" s="206"/>
      <c r="D10" s="120">
        <f>DatosMenores!C61</f>
        <v>538</v>
      </c>
      <c r="E10" s="121">
        <f>DatosMenores!C62</f>
        <v>6</v>
      </c>
      <c r="F10" s="124">
        <f>DatosMenores!C63</f>
        <v>18</v>
      </c>
      <c r="G10" s="124">
        <f>DatosMenores!C64</f>
        <v>420</v>
      </c>
      <c r="H10" s="124">
        <f>DatosMenores!C65</f>
        <v>136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41</v>
      </c>
      <c r="AH11" s="121">
        <f>DatosMenores!C17</f>
        <v>215</v>
      </c>
      <c r="AI11" s="121">
        <f>DatosMenores!C18</f>
        <v>12</v>
      </c>
      <c r="AJ11" s="121">
        <f>DatosMenores!C20</f>
        <v>43</v>
      </c>
      <c r="AK11" s="121">
        <f>DatosMenores!C21</f>
        <v>26</v>
      </c>
      <c r="AL11" s="120">
        <f>DatosMenores!C19</f>
        <v>888</v>
      </c>
      <c r="AP11" s="122">
        <f>DatosMenores!C78</f>
        <v>5</v>
      </c>
      <c r="AQ11" s="121">
        <f>DatosMenores!C77</f>
        <v>50</v>
      </c>
      <c r="AR11" s="121">
        <f>DatosMenores!C79</f>
        <v>0</v>
      </c>
      <c r="AS11" s="122">
        <f>DatosMenores!C72</f>
        <v>0</v>
      </c>
      <c r="AT11" s="120">
        <f>DatosMenores!C73</f>
        <v>47</v>
      </c>
      <c r="AW11" s="143" t="s">
        <v>1799</v>
      </c>
      <c r="AX11" s="144">
        <f>DatosMenores!C73</f>
        <v>47</v>
      </c>
    </row>
    <row r="12" spans="1:50" ht="12.75" customHeight="1" x14ac:dyDescent="0.25">
      <c r="AW12" s="143" t="s">
        <v>1659</v>
      </c>
      <c r="AX12" s="144">
        <f>DatosMenores!C74</f>
        <v>5</v>
      </c>
    </row>
    <row r="13" spans="1:50" ht="12.75" customHeight="1" x14ac:dyDescent="0.25">
      <c r="AW13" s="143" t="s">
        <v>1040</v>
      </c>
      <c r="AX13" s="144">
        <f>DatosMenores!C75</f>
        <v>70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50</v>
      </c>
    </row>
    <row r="16" spans="1:50" ht="12.75" customHeight="1" x14ac:dyDescent="0.25">
      <c r="AW16" s="143" t="s">
        <v>272</v>
      </c>
      <c r="AX16" s="144">
        <f>DatosMenores!C78</f>
        <v>5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TpdB5CHNwqutofNqLGMppRX3dfv9qQmdiqbZm7VUWP7mmqXRjJIAqvV90Zu0ANql199MCsPW9Recp2hpPdxOpg==" saltValue="3q5YnE4NS4UJFjnY8h5bS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5CFF-7FE5-4283-BD4C-DD8C98666EF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430</v>
      </c>
      <c r="F4" s="157" t="s">
        <v>1807</v>
      </c>
      <c r="G4" s="159">
        <f>DatosViolenciaDoméstica!E67</f>
        <v>237</v>
      </c>
      <c r="H4" s="160"/>
    </row>
    <row r="5" spans="1:30" x14ac:dyDescent="0.2">
      <c r="C5" s="157" t="s">
        <v>12</v>
      </c>
      <c r="D5" s="158">
        <f>DatosViolenciaDoméstica!C6</f>
        <v>808</v>
      </c>
      <c r="F5" s="157" t="s">
        <v>1808</v>
      </c>
      <c r="G5" s="161">
        <f>DatosViolenciaDoméstica!F67</f>
        <v>0</v>
      </c>
      <c r="H5" s="160"/>
    </row>
    <row r="6" spans="1:30" x14ac:dyDescent="0.2">
      <c r="C6" s="157" t="s">
        <v>1809</v>
      </c>
      <c r="D6" s="158">
        <f>DatosViolenciaDoméstica!C7</f>
        <v>75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58">
        <f>SUM(DatosViolenciaDoméstica!C10:C11)</f>
        <v>4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KAEBybiIvJ+GQiOaH0rbIB49Vg9OwQ+VDrXSevJL/P9XJjvGOsPI+BTS++5bN5Grt+kig8I0Y+Rp2D/uJlBOUQ==" saltValue="3NjwgGWq+fKwAwHVv2Vrx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A064-24C0-4E6A-9C14-40CBC226B225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1110</v>
      </c>
      <c r="F4" s="157" t="s">
        <v>1807</v>
      </c>
      <c r="G4" s="159">
        <f>DatosViolenciaGénero!E82</f>
        <v>625</v>
      </c>
      <c r="H4" s="160"/>
    </row>
    <row r="5" spans="1:30" x14ac:dyDescent="0.2">
      <c r="C5" s="157" t="s">
        <v>39</v>
      </c>
      <c r="D5" s="158">
        <f>DatosViolenciaGénero!C5</f>
        <v>966</v>
      </c>
      <c r="F5" s="157" t="s">
        <v>1808</v>
      </c>
      <c r="G5" s="159">
        <f>DatosViolenciaGénero!F82</f>
        <v>753</v>
      </c>
      <c r="H5" s="160"/>
    </row>
    <row r="6" spans="1:30" x14ac:dyDescent="0.2">
      <c r="C6" s="157" t="s">
        <v>1809</v>
      </c>
      <c r="D6" s="167">
        <f>DatosViolenciaGénero!C8</f>
        <v>192</v>
      </c>
    </row>
    <row r="7" spans="1:30" x14ac:dyDescent="0.2">
      <c r="C7" s="157" t="s">
        <v>59</v>
      </c>
      <c r="D7" s="167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7">
        <f>DatosViolenciaGénero!C6</f>
        <v>1078</v>
      </c>
    </row>
    <row r="11" spans="1:30" x14ac:dyDescent="0.2">
      <c r="C11" s="157" t="s">
        <v>1810</v>
      </c>
      <c r="D11" s="167">
        <f>DatosViolenciaGénero!C10</f>
        <v>0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CkInodCW+aKSKN8nQk3zcojsbMaYBwDNcgl23PZZwuYkasUN0MMyOxqhDkGtZ9CBM7WeffO+ribaO8Cf6dHgTg==" saltValue="MrhZvYiRptRZ1YGVzpI6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20475</v>
      </c>
      <c r="D7" s="14">
        <v>18341</v>
      </c>
      <c r="E7" s="15">
        <v>0.116351343983425</v>
      </c>
    </row>
    <row r="8" spans="1:5" x14ac:dyDescent="0.25">
      <c r="A8" s="178"/>
      <c r="B8" s="13" t="s">
        <v>19</v>
      </c>
      <c r="C8" s="14">
        <v>42033</v>
      </c>
      <c r="D8" s="14">
        <v>40608</v>
      </c>
      <c r="E8" s="15">
        <v>3.5091607565011798E-2</v>
      </c>
    </row>
    <row r="9" spans="1:5" x14ac:dyDescent="0.25">
      <c r="A9" s="178"/>
      <c r="B9" s="13" t="s">
        <v>20</v>
      </c>
      <c r="C9" s="14">
        <v>30346</v>
      </c>
      <c r="D9" s="14">
        <v>27532</v>
      </c>
      <c r="E9" s="15">
        <v>0.102208339386895</v>
      </c>
    </row>
    <row r="10" spans="1:5" x14ac:dyDescent="0.25">
      <c r="A10" s="178"/>
      <c r="B10" s="13" t="s">
        <v>21</v>
      </c>
      <c r="C10" s="14">
        <v>1299</v>
      </c>
      <c r="D10" s="14">
        <v>819</v>
      </c>
      <c r="E10" s="15">
        <v>0.586080586080586</v>
      </c>
    </row>
    <row r="11" spans="1:5" x14ac:dyDescent="0.25">
      <c r="A11" s="179"/>
      <c r="B11" s="13" t="s">
        <v>22</v>
      </c>
      <c r="C11" s="14">
        <v>21054</v>
      </c>
      <c r="D11" s="14">
        <v>20475</v>
      </c>
      <c r="E11" s="15">
        <v>2.82783882783883E-2</v>
      </c>
    </row>
    <row r="12" spans="1:5" x14ac:dyDescent="0.25">
      <c r="A12" s="177" t="s">
        <v>23</v>
      </c>
      <c r="B12" s="13" t="s">
        <v>24</v>
      </c>
      <c r="C12" s="14">
        <v>9715</v>
      </c>
      <c r="D12" s="14">
        <v>8703</v>
      </c>
      <c r="E12" s="15">
        <v>0.116281741928071</v>
      </c>
    </row>
    <row r="13" spans="1:5" x14ac:dyDescent="0.25">
      <c r="A13" s="178"/>
      <c r="B13" s="13" t="s">
        <v>25</v>
      </c>
      <c r="C13" s="14">
        <v>5706</v>
      </c>
      <c r="D13" s="14">
        <v>5602</v>
      </c>
      <c r="E13" s="15">
        <v>1.85647982863263E-2</v>
      </c>
    </row>
    <row r="14" spans="1:5" x14ac:dyDescent="0.25">
      <c r="A14" s="179"/>
      <c r="B14" s="13" t="s">
        <v>26</v>
      </c>
      <c r="C14" s="14">
        <v>21730</v>
      </c>
      <c r="D14" s="14">
        <v>19555</v>
      </c>
      <c r="E14" s="15">
        <v>0.111224750703145</v>
      </c>
    </row>
    <row r="15" spans="1:5" x14ac:dyDescent="0.25">
      <c r="A15" s="177" t="s">
        <v>27</v>
      </c>
      <c r="B15" s="13" t="s">
        <v>28</v>
      </c>
      <c r="C15" s="14">
        <v>1500</v>
      </c>
      <c r="D15" s="14">
        <v>1704</v>
      </c>
      <c r="E15" s="15">
        <v>-0.11971830985915501</v>
      </c>
    </row>
    <row r="16" spans="1:5" x14ac:dyDescent="0.25">
      <c r="A16" s="178"/>
      <c r="B16" s="13" t="s">
        <v>29</v>
      </c>
      <c r="C16" s="14">
        <v>3243</v>
      </c>
      <c r="D16" s="14">
        <v>2715</v>
      </c>
      <c r="E16" s="15">
        <v>0.19447513812154699</v>
      </c>
    </row>
    <row r="17" spans="1:5" x14ac:dyDescent="0.25">
      <c r="A17" s="178"/>
      <c r="B17" s="13" t="s">
        <v>30</v>
      </c>
      <c r="C17" s="14">
        <v>58</v>
      </c>
      <c r="D17" s="14">
        <v>49</v>
      </c>
      <c r="E17" s="15">
        <v>0.183673469387755</v>
      </c>
    </row>
    <row r="18" spans="1:5" x14ac:dyDescent="0.25">
      <c r="A18" s="178"/>
      <c r="B18" s="13" t="s">
        <v>31</v>
      </c>
      <c r="C18" s="14">
        <v>8</v>
      </c>
      <c r="D18" s="14">
        <v>11</v>
      </c>
      <c r="E18" s="15">
        <v>-0.27272727272727298</v>
      </c>
    </row>
    <row r="19" spans="1:5" x14ac:dyDescent="0.25">
      <c r="A19" s="179"/>
      <c r="B19" s="13" t="s">
        <v>32</v>
      </c>
      <c r="C19" s="14">
        <v>793</v>
      </c>
      <c r="D19" s="14">
        <v>954</v>
      </c>
      <c r="E19" s="15">
        <v>-0.16876310272536699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830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36</v>
      </c>
      <c r="B25" s="17"/>
      <c r="C25" s="14">
        <v>843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840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3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7321</v>
      </c>
      <c r="D31" s="14">
        <v>6114</v>
      </c>
      <c r="E31" s="15">
        <v>0.19741576709191999</v>
      </c>
    </row>
    <row r="32" spans="1:5" x14ac:dyDescent="0.25">
      <c r="A32" s="177" t="s">
        <v>41</v>
      </c>
      <c r="B32" s="13" t="s">
        <v>42</v>
      </c>
      <c r="C32" s="14">
        <v>1155</v>
      </c>
      <c r="D32" s="14">
        <v>955</v>
      </c>
      <c r="E32" s="15">
        <v>0.20942408376963401</v>
      </c>
    </row>
    <row r="33" spans="1:5" x14ac:dyDescent="0.25">
      <c r="A33" s="178"/>
      <c r="B33" s="13" t="s">
        <v>43</v>
      </c>
      <c r="C33" s="14">
        <v>868</v>
      </c>
      <c r="D33" s="14">
        <v>757</v>
      </c>
      <c r="E33" s="15">
        <v>0.14663143989432001</v>
      </c>
    </row>
    <row r="34" spans="1:5" x14ac:dyDescent="0.25">
      <c r="A34" s="178"/>
      <c r="B34" s="13" t="s">
        <v>44</v>
      </c>
      <c r="C34" s="14">
        <v>393</v>
      </c>
      <c r="D34" s="14">
        <v>322</v>
      </c>
      <c r="E34" s="15">
        <v>0.220496894409938</v>
      </c>
    </row>
    <row r="35" spans="1:5" x14ac:dyDescent="0.25">
      <c r="A35" s="178"/>
      <c r="B35" s="13" t="s">
        <v>45</v>
      </c>
      <c r="C35" s="14">
        <v>30</v>
      </c>
      <c r="D35" s="14">
        <v>3</v>
      </c>
      <c r="E35" s="15">
        <v>9</v>
      </c>
    </row>
    <row r="36" spans="1:5" x14ac:dyDescent="0.25">
      <c r="A36" s="179"/>
      <c r="B36" s="13" t="s">
        <v>46</v>
      </c>
      <c r="C36" s="14">
        <v>4000</v>
      </c>
      <c r="D36" s="14">
        <v>3223</v>
      </c>
      <c r="E36" s="15">
        <v>0.241079739373255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10114</v>
      </c>
      <c r="D40" s="14">
        <v>10577</v>
      </c>
      <c r="E40" s="15">
        <v>-4.3774227096530199E-2</v>
      </c>
    </row>
    <row r="41" spans="1:5" x14ac:dyDescent="0.25">
      <c r="A41" s="12" t="s">
        <v>49</v>
      </c>
      <c r="B41" s="17"/>
      <c r="C41" s="14">
        <v>4807</v>
      </c>
      <c r="D41" s="14">
        <v>3698</v>
      </c>
      <c r="E41" s="15">
        <v>0.29989183342347198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296</v>
      </c>
      <c r="D45" s="14">
        <v>303</v>
      </c>
      <c r="E45" s="15">
        <v>-2.3102310231023101E-2</v>
      </c>
    </row>
    <row r="46" spans="1:5" x14ac:dyDescent="0.25">
      <c r="A46" s="178"/>
      <c r="B46" s="13" t="s">
        <v>52</v>
      </c>
      <c r="C46" s="14">
        <v>2923</v>
      </c>
      <c r="D46" s="14">
        <v>194</v>
      </c>
      <c r="E46" s="15">
        <v>14.0670103092784</v>
      </c>
    </row>
    <row r="47" spans="1:5" x14ac:dyDescent="0.25">
      <c r="A47" s="178"/>
      <c r="B47" s="13" t="s">
        <v>53</v>
      </c>
      <c r="C47" s="14">
        <v>3251</v>
      </c>
      <c r="D47" s="14">
        <v>2736</v>
      </c>
      <c r="E47" s="15">
        <v>0.188230994152047</v>
      </c>
    </row>
    <row r="48" spans="1:5" x14ac:dyDescent="0.25">
      <c r="A48" s="179"/>
      <c r="B48" s="13" t="s">
        <v>22</v>
      </c>
      <c r="C48" s="14">
        <v>1583</v>
      </c>
      <c r="D48" s="14">
        <v>296</v>
      </c>
      <c r="E48" s="15">
        <v>4.3479729729729701</v>
      </c>
    </row>
    <row r="49" spans="1:5" x14ac:dyDescent="0.25">
      <c r="A49" s="177" t="s">
        <v>54</v>
      </c>
      <c r="B49" s="13" t="s">
        <v>55</v>
      </c>
      <c r="C49" s="14">
        <v>2347</v>
      </c>
      <c r="D49" s="14">
        <v>2128</v>
      </c>
      <c r="E49" s="15">
        <v>0.102913533834586</v>
      </c>
    </row>
    <row r="50" spans="1:5" x14ac:dyDescent="0.25">
      <c r="A50" s="178"/>
      <c r="B50" s="13" t="s">
        <v>56</v>
      </c>
      <c r="C50" s="14">
        <v>114</v>
      </c>
      <c r="D50" s="14">
        <v>129</v>
      </c>
      <c r="E50" s="15">
        <v>-0.116279069767442</v>
      </c>
    </row>
    <row r="51" spans="1:5" x14ac:dyDescent="0.25">
      <c r="A51" s="178"/>
      <c r="B51" s="13" t="s">
        <v>57</v>
      </c>
      <c r="C51" s="14">
        <v>612</v>
      </c>
      <c r="D51" s="14">
        <v>463</v>
      </c>
      <c r="E51" s="15">
        <v>0.32181425485961102</v>
      </c>
    </row>
    <row r="52" spans="1:5" x14ac:dyDescent="0.25">
      <c r="A52" s="179"/>
      <c r="B52" s="13" t="s">
        <v>58</v>
      </c>
      <c r="C52" s="14">
        <v>267</v>
      </c>
      <c r="D52" s="14">
        <v>217</v>
      </c>
      <c r="E52" s="15">
        <v>0.230414746543779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86</v>
      </c>
      <c r="D56" s="14">
        <v>59</v>
      </c>
      <c r="E56" s="15">
        <v>0.45762711864406802</v>
      </c>
    </row>
    <row r="57" spans="1:5" x14ac:dyDescent="0.25">
      <c r="A57" s="178"/>
      <c r="B57" s="13" t="s">
        <v>52</v>
      </c>
      <c r="C57" s="14">
        <v>68</v>
      </c>
      <c r="D57" s="14">
        <v>44</v>
      </c>
      <c r="E57" s="15">
        <v>0.54545454545454497</v>
      </c>
    </row>
    <row r="58" spans="1:5" x14ac:dyDescent="0.25">
      <c r="A58" s="178"/>
      <c r="B58" s="13" t="s">
        <v>18</v>
      </c>
      <c r="C58" s="14">
        <v>56</v>
      </c>
      <c r="D58" s="14">
        <v>67</v>
      </c>
      <c r="E58" s="15">
        <v>-0.164179104477612</v>
      </c>
    </row>
    <row r="59" spans="1:5" x14ac:dyDescent="0.25">
      <c r="A59" s="178"/>
      <c r="B59" s="13" t="s">
        <v>22</v>
      </c>
      <c r="C59" s="14">
        <v>92</v>
      </c>
      <c r="D59" s="14">
        <v>56</v>
      </c>
      <c r="E59" s="15">
        <v>0.64285714285714302</v>
      </c>
    </row>
    <row r="60" spans="1:5" x14ac:dyDescent="0.25">
      <c r="A60" s="178"/>
      <c r="B60" s="13" t="s">
        <v>61</v>
      </c>
      <c r="C60" s="14">
        <v>97</v>
      </c>
      <c r="D60" s="14">
        <v>53</v>
      </c>
      <c r="E60" s="15">
        <v>0.83018867924528295</v>
      </c>
    </row>
    <row r="61" spans="1:5" x14ac:dyDescent="0.25">
      <c r="A61" s="179"/>
      <c r="B61" s="13" t="s">
        <v>62</v>
      </c>
      <c r="C61" s="14">
        <v>13</v>
      </c>
      <c r="D61" s="14">
        <v>4</v>
      </c>
      <c r="E61" s="15">
        <v>2.25</v>
      </c>
    </row>
    <row r="62" spans="1:5" x14ac:dyDescent="0.25">
      <c r="A62" s="177" t="s">
        <v>63</v>
      </c>
      <c r="B62" s="13" t="s">
        <v>64</v>
      </c>
      <c r="C62" s="14">
        <v>59</v>
      </c>
      <c r="D62" s="14">
        <v>53</v>
      </c>
      <c r="E62" s="15">
        <v>0.113207547169811</v>
      </c>
    </row>
    <row r="63" spans="1:5" x14ac:dyDescent="0.25">
      <c r="A63" s="178"/>
      <c r="B63" s="13" t="s">
        <v>57</v>
      </c>
      <c r="C63" s="14">
        <v>8</v>
      </c>
      <c r="D63" s="14">
        <v>3</v>
      </c>
      <c r="E63" s="15">
        <v>1.6666666666666701</v>
      </c>
    </row>
    <row r="64" spans="1:5" x14ac:dyDescent="0.25">
      <c r="A64" s="179"/>
      <c r="B64" s="13" t="s">
        <v>65</v>
      </c>
      <c r="C64" s="14">
        <v>4</v>
      </c>
      <c r="D64" s="14">
        <v>1</v>
      </c>
      <c r="E64" s="15">
        <v>3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13</v>
      </c>
      <c r="D76" s="14">
        <v>20</v>
      </c>
      <c r="E76" s="15">
        <v>-0.35</v>
      </c>
    </row>
    <row r="77" spans="1:5" x14ac:dyDescent="0.25">
      <c r="A77" s="181"/>
      <c r="B77" s="13" t="s">
        <v>57</v>
      </c>
      <c r="C77" s="14">
        <v>0</v>
      </c>
      <c r="D77" s="14">
        <v>2</v>
      </c>
      <c r="E77" s="15">
        <v>-1</v>
      </c>
    </row>
    <row r="78" spans="1:5" x14ac:dyDescent="0.25">
      <c r="A78" s="181"/>
      <c r="B78" s="13" t="s">
        <v>64</v>
      </c>
      <c r="C78" s="14">
        <v>16</v>
      </c>
      <c r="D78" s="14">
        <v>10</v>
      </c>
      <c r="E78" s="15">
        <v>0.6</v>
      </c>
    </row>
    <row r="79" spans="1:5" x14ac:dyDescent="0.25">
      <c r="A79" s="181"/>
      <c r="B79" s="13" t="s">
        <v>68</v>
      </c>
      <c r="C79" s="14">
        <v>13</v>
      </c>
      <c r="D79" s="14">
        <v>13</v>
      </c>
      <c r="E79" s="15">
        <v>0</v>
      </c>
    </row>
    <row r="80" spans="1:5" x14ac:dyDescent="0.25">
      <c r="A80" s="182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4807</v>
      </c>
      <c r="D84" s="14">
        <v>3698</v>
      </c>
      <c r="E84" s="15">
        <v>0.29989183342347198</v>
      </c>
    </row>
    <row r="85" spans="1:5" x14ac:dyDescent="0.25">
      <c r="A85" s="179"/>
      <c r="B85" s="13" t="s">
        <v>73</v>
      </c>
      <c r="C85" s="14">
        <v>811</v>
      </c>
      <c r="D85" s="14">
        <v>576</v>
      </c>
      <c r="E85" s="15">
        <v>0.40798611111111099</v>
      </c>
    </row>
    <row r="86" spans="1:5" x14ac:dyDescent="0.25">
      <c r="A86" s="177" t="s">
        <v>74</v>
      </c>
      <c r="B86" s="13" t="s">
        <v>72</v>
      </c>
      <c r="C86" s="14">
        <v>3024</v>
      </c>
      <c r="D86" s="14">
        <v>1720</v>
      </c>
      <c r="E86" s="15">
        <v>0.75813953488372099</v>
      </c>
    </row>
    <row r="87" spans="1:5" x14ac:dyDescent="0.25">
      <c r="A87" s="179"/>
      <c r="B87" s="13" t="s">
        <v>73</v>
      </c>
      <c r="C87" s="14">
        <v>1071</v>
      </c>
      <c r="D87" s="14">
        <v>864</v>
      </c>
      <c r="E87" s="15">
        <v>0.23958333333333301</v>
      </c>
    </row>
    <row r="88" spans="1:5" x14ac:dyDescent="0.25">
      <c r="A88" s="177" t="s">
        <v>75</v>
      </c>
      <c r="B88" s="13" t="s">
        <v>72</v>
      </c>
      <c r="C88" s="14">
        <v>273</v>
      </c>
      <c r="D88" s="14">
        <v>186</v>
      </c>
      <c r="E88" s="15">
        <v>0.467741935483871</v>
      </c>
    </row>
    <row r="89" spans="1:5" x14ac:dyDescent="0.25">
      <c r="A89" s="179"/>
      <c r="B89" s="13" t="s">
        <v>73</v>
      </c>
      <c r="C89" s="14">
        <v>30</v>
      </c>
      <c r="D89" s="14">
        <v>41</v>
      </c>
      <c r="E89" s="15">
        <v>-0.26829268292682901</v>
      </c>
    </row>
    <row r="90" spans="1:5" x14ac:dyDescent="0.25">
      <c r="A90" s="177" t="s">
        <v>76</v>
      </c>
      <c r="B90" s="13" t="s">
        <v>72</v>
      </c>
      <c r="C90" s="14">
        <v>0</v>
      </c>
      <c r="D90" s="19"/>
      <c r="E90" s="15">
        <v>0</v>
      </c>
    </row>
    <row r="91" spans="1:5" x14ac:dyDescent="0.25">
      <c r="A91" s="179"/>
      <c r="B91" s="13" t="s">
        <v>73</v>
      </c>
      <c r="C91" s="14">
        <v>0</v>
      </c>
      <c r="D91" s="19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2859</v>
      </c>
      <c r="D95" s="14">
        <v>2308</v>
      </c>
      <c r="E95" s="15">
        <v>0.238734835355286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1440</v>
      </c>
      <c r="D100" s="14">
        <v>1037</v>
      </c>
      <c r="E100" s="15">
        <v>0.38862102217936401</v>
      </c>
    </row>
    <row r="101" spans="1:5" x14ac:dyDescent="0.25">
      <c r="A101" s="12" t="s">
        <v>81</v>
      </c>
      <c r="B101" s="17"/>
      <c r="C101" s="14">
        <v>1438</v>
      </c>
      <c r="D101" s="14">
        <v>1063</v>
      </c>
      <c r="E101" s="15">
        <v>0.35277516462841002</v>
      </c>
    </row>
    <row r="102" spans="1:5" x14ac:dyDescent="0.25">
      <c r="A102" s="12" t="s">
        <v>78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1188</v>
      </c>
      <c r="D106" s="14">
        <v>767</v>
      </c>
      <c r="E106" s="15">
        <v>0.54889178617992196</v>
      </c>
    </row>
    <row r="107" spans="1:5" x14ac:dyDescent="0.25">
      <c r="A107" s="178"/>
      <c r="B107" s="13" t="s">
        <v>84</v>
      </c>
      <c r="C107" s="14">
        <v>913</v>
      </c>
      <c r="D107" s="14">
        <v>483</v>
      </c>
      <c r="E107" s="15">
        <v>0.89026915113871596</v>
      </c>
    </row>
    <row r="108" spans="1:5" x14ac:dyDescent="0.25">
      <c r="A108" s="179"/>
      <c r="B108" s="13" t="s">
        <v>85</v>
      </c>
      <c r="C108" s="14">
        <v>173</v>
      </c>
      <c r="D108" s="14">
        <v>44</v>
      </c>
      <c r="E108" s="15">
        <v>2.9318181818181799</v>
      </c>
    </row>
    <row r="109" spans="1:5" x14ac:dyDescent="0.25">
      <c r="A109" s="177" t="s">
        <v>81</v>
      </c>
      <c r="B109" s="13" t="s">
        <v>86</v>
      </c>
      <c r="C109" s="14">
        <v>360</v>
      </c>
      <c r="D109" s="14">
        <v>300</v>
      </c>
      <c r="E109" s="15">
        <v>0.2</v>
      </c>
    </row>
    <row r="110" spans="1:5" x14ac:dyDescent="0.25">
      <c r="A110" s="179"/>
      <c r="B110" s="13" t="s">
        <v>85</v>
      </c>
      <c r="C110" s="14">
        <v>71</v>
      </c>
      <c r="D110" s="14">
        <v>126</v>
      </c>
      <c r="E110" s="15">
        <v>-0.43650793650793701</v>
      </c>
    </row>
    <row r="111" spans="1:5" x14ac:dyDescent="0.25">
      <c r="A111" s="12" t="s">
        <v>78</v>
      </c>
      <c r="B111" s="17"/>
      <c r="C111" s="14">
        <v>138</v>
      </c>
      <c r="D111" s="14">
        <v>143</v>
      </c>
      <c r="E111" s="15">
        <v>-3.4965034965035002E-2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108</v>
      </c>
      <c r="D115" s="14">
        <v>78</v>
      </c>
      <c r="E115" s="15">
        <v>0.38461538461538503</v>
      </c>
    </row>
    <row r="116" spans="1:5" x14ac:dyDescent="0.25">
      <c r="A116" s="178"/>
      <c r="B116" s="13" t="s">
        <v>84</v>
      </c>
      <c r="C116" s="14">
        <v>43</v>
      </c>
      <c r="D116" s="14">
        <v>55</v>
      </c>
      <c r="E116" s="15">
        <v>-0.218181818181818</v>
      </c>
    </row>
    <row r="117" spans="1:5" x14ac:dyDescent="0.25">
      <c r="A117" s="179"/>
      <c r="B117" s="13" t="s">
        <v>85</v>
      </c>
      <c r="C117" s="14">
        <v>14</v>
      </c>
      <c r="D117" s="14">
        <v>7</v>
      </c>
      <c r="E117" s="15">
        <v>1</v>
      </c>
    </row>
    <row r="118" spans="1:5" x14ac:dyDescent="0.25">
      <c r="A118" s="177" t="s">
        <v>81</v>
      </c>
      <c r="B118" s="13" t="s">
        <v>86</v>
      </c>
      <c r="C118" s="14">
        <v>24</v>
      </c>
      <c r="D118" s="14">
        <v>17</v>
      </c>
      <c r="E118" s="15">
        <v>0.41176470588235298</v>
      </c>
    </row>
    <row r="119" spans="1:5" x14ac:dyDescent="0.25">
      <c r="A119" s="179"/>
      <c r="B119" s="13" t="s">
        <v>85</v>
      </c>
      <c r="C119" s="14">
        <v>10</v>
      </c>
      <c r="D119" s="14">
        <v>16</v>
      </c>
      <c r="E119" s="15">
        <v>-0.375</v>
      </c>
    </row>
    <row r="120" spans="1:5" x14ac:dyDescent="0.25">
      <c r="A120" s="12" t="s">
        <v>78</v>
      </c>
      <c r="B120" s="17"/>
      <c r="C120" s="14">
        <v>33</v>
      </c>
      <c r="D120" s="14">
        <v>31</v>
      </c>
      <c r="E120" s="15">
        <v>6.4516129032258104E-2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4">
        <v>0</v>
      </c>
      <c r="D124" s="19"/>
      <c r="E124" s="15">
        <v>0</v>
      </c>
    </row>
    <row r="125" spans="1:5" x14ac:dyDescent="0.25">
      <c r="A125" s="179"/>
      <c r="B125" s="13" t="s">
        <v>91</v>
      </c>
      <c r="C125" s="14">
        <v>0</v>
      </c>
      <c r="D125" s="19"/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254</v>
      </c>
      <c r="D126" s="14">
        <v>285</v>
      </c>
      <c r="E126" s="15">
        <v>-0.10877192982456101</v>
      </c>
    </row>
    <row r="127" spans="1:5" x14ac:dyDescent="0.25">
      <c r="A127" s="179"/>
      <c r="B127" s="13" t="s">
        <v>91</v>
      </c>
      <c r="C127" s="14">
        <v>575</v>
      </c>
      <c r="D127" s="14">
        <v>514</v>
      </c>
      <c r="E127" s="15">
        <v>0.118677042801556</v>
      </c>
    </row>
    <row r="128" spans="1:5" x14ac:dyDescent="0.25">
      <c r="A128" s="177" t="s">
        <v>93</v>
      </c>
      <c r="B128" s="13" t="s">
        <v>90</v>
      </c>
      <c r="C128" s="14">
        <v>4719</v>
      </c>
      <c r="D128" s="14">
        <v>5004</v>
      </c>
      <c r="E128" s="15">
        <v>-5.6954436450839301E-2</v>
      </c>
    </row>
    <row r="129" spans="1:5" x14ac:dyDescent="0.25">
      <c r="A129" s="179"/>
      <c r="B129" s="13" t="s">
        <v>91</v>
      </c>
      <c r="C129" s="14">
        <v>7820</v>
      </c>
      <c r="D129" s="14">
        <v>7279</v>
      </c>
      <c r="E129" s="15">
        <v>7.4323396070888906E-2</v>
      </c>
    </row>
    <row r="130" spans="1:5" x14ac:dyDescent="0.25">
      <c r="A130" s="177" t="s">
        <v>94</v>
      </c>
      <c r="B130" s="13" t="s">
        <v>90</v>
      </c>
      <c r="C130" s="14">
        <v>0</v>
      </c>
      <c r="D130" s="14">
        <v>425</v>
      </c>
      <c r="E130" s="15">
        <v>-1</v>
      </c>
    </row>
    <row r="131" spans="1:5" x14ac:dyDescent="0.25">
      <c r="A131" s="179"/>
      <c r="B131" s="13" t="s">
        <v>91</v>
      </c>
      <c r="C131" s="14">
        <v>0</v>
      </c>
      <c r="D131" s="14">
        <v>867</v>
      </c>
      <c r="E131" s="15">
        <v>-1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89</v>
      </c>
      <c r="D135" s="14">
        <v>119</v>
      </c>
      <c r="E135" s="15">
        <v>-0.252100840336134</v>
      </c>
    </row>
    <row r="136" spans="1:5" x14ac:dyDescent="0.25">
      <c r="A136" s="179"/>
      <c r="B136" s="13" t="s">
        <v>98</v>
      </c>
      <c r="C136" s="14">
        <v>1</v>
      </c>
      <c r="D136" s="14">
        <v>4</v>
      </c>
      <c r="E136" s="15">
        <v>-0.75</v>
      </c>
    </row>
    <row r="137" spans="1:5" x14ac:dyDescent="0.25">
      <c r="A137" s="177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98</v>
      </c>
      <c r="C138" s="14">
        <v>0</v>
      </c>
      <c r="D138" s="14">
        <v>1</v>
      </c>
      <c r="E138" s="15">
        <v>-1</v>
      </c>
    </row>
    <row r="139" spans="1:5" x14ac:dyDescent="0.25">
      <c r="A139" s="177" t="s">
        <v>100</v>
      </c>
      <c r="B139" s="13" t="s">
        <v>97</v>
      </c>
      <c r="C139" s="14">
        <v>5</v>
      </c>
      <c r="D139" s="14">
        <v>7</v>
      </c>
      <c r="E139" s="15">
        <v>-0.28571428571428598</v>
      </c>
    </row>
    <row r="140" spans="1:5" x14ac:dyDescent="0.25">
      <c r="A140" s="179"/>
      <c r="B140" s="13" t="s">
        <v>101</v>
      </c>
      <c r="C140" s="14">
        <v>0</v>
      </c>
      <c r="D140" s="14">
        <v>1</v>
      </c>
      <c r="E140" s="15">
        <v>-1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390</v>
      </c>
      <c r="D144" s="14">
        <v>326</v>
      </c>
      <c r="E144" s="15">
        <v>0.19631901840490801</v>
      </c>
    </row>
    <row r="145" spans="1:5" x14ac:dyDescent="0.25">
      <c r="A145" s="177" t="s">
        <v>104</v>
      </c>
      <c r="B145" s="13" t="s">
        <v>105</v>
      </c>
      <c r="C145" s="14">
        <v>22</v>
      </c>
      <c r="D145" s="14">
        <v>9</v>
      </c>
      <c r="E145" s="15">
        <v>1.44444444444444</v>
      </c>
    </row>
    <row r="146" spans="1:5" x14ac:dyDescent="0.25">
      <c r="A146" s="178"/>
      <c r="B146" s="13" t="s">
        <v>106</v>
      </c>
      <c r="C146" s="14">
        <v>222</v>
      </c>
      <c r="D146" s="14">
        <v>218</v>
      </c>
      <c r="E146" s="15">
        <v>1.8348623853211E-2</v>
      </c>
    </row>
    <row r="147" spans="1:5" x14ac:dyDescent="0.25">
      <c r="A147" s="178"/>
      <c r="B147" s="13" t="s">
        <v>107</v>
      </c>
      <c r="C147" s="14">
        <v>17</v>
      </c>
      <c r="D147" s="14">
        <v>17</v>
      </c>
      <c r="E147" s="15">
        <v>0</v>
      </c>
    </row>
    <row r="148" spans="1:5" x14ac:dyDescent="0.25">
      <c r="A148" s="178"/>
      <c r="B148" s="13" t="s">
        <v>108</v>
      </c>
      <c r="C148" s="14">
        <v>0</v>
      </c>
      <c r="D148" s="14">
        <v>1</v>
      </c>
      <c r="E148" s="15">
        <v>-1</v>
      </c>
    </row>
    <row r="149" spans="1:5" x14ac:dyDescent="0.25">
      <c r="A149" s="178"/>
      <c r="B149" s="13" t="s">
        <v>109</v>
      </c>
      <c r="C149" s="14">
        <v>128</v>
      </c>
      <c r="D149" s="14">
        <v>76</v>
      </c>
      <c r="E149" s="15">
        <v>0.68421052631578905</v>
      </c>
    </row>
    <row r="150" spans="1:5" x14ac:dyDescent="0.25">
      <c r="A150" s="179"/>
      <c r="B150" s="13" t="s">
        <v>110</v>
      </c>
      <c r="C150" s="14">
        <v>1</v>
      </c>
      <c r="D150" s="14">
        <v>5</v>
      </c>
      <c r="E150" s="15">
        <v>-0.8</v>
      </c>
    </row>
    <row r="151" spans="1:5" x14ac:dyDescent="0.25">
      <c r="A151" s="177" t="s">
        <v>111</v>
      </c>
      <c r="B151" s="13" t="s">
        <v>112</v>
      </c>
      <c r="C151" s="14">
        <v>203</v>
      </c>
      <c r="D151" s="14">
        <v>174</v>
      </c>
      <c r="E151" s="15">
        <v>0.16666666666666699</v>
      </c>
    </row>
    <row r="152" spans="1:5" x14ac:dyDescent="0.25">
      <c r="A152" s="179"/>
      <c r="B152" s="13" t="s">
        <v>113</v>
      </c>
      <c r="C152" s="14">
        <v>177</v>
      </c>
      <c r="D152" s="14">
        <v>231</v>
      </c>
      <c r="E152" s="15">
        <v>-0.23376623376623401</v>
      </c>
    </row>
    <row r="153" spans="1:5" x14ac:dyDescent="0.25">
      <c r="A153" s="177" t="s">
        <v>114</v>
      </c>
      <c r="B153" s="13" t="s">
        <v>18</v>
      </c>
      <c r="C153" s="14">
        <v>75</v>
      </c>
      <c r="D153" s="14">
        <v>154</v>
      </c>
      <c r="E153" s="15">
        <v>-0.51298701298701299</v>
      </c>
    </row>
    <row r="154" spans="1:5" x14ac:dyDescent="0.25">
      <c r="A154" s="179"/>
      <c r="B154" s="13" t="s">
        <v>22</v>
      </c>
      <c r="C154" s="14">
        <v>85</v>
      </c>
      <c r="D154" s="14">
        <v>75</v>
      </c>
      <c r="E154" s="15">
        <v>0.133333333333333</v>
      </c>
    </row>
    <row r="155" spans="1:5" x14ac:dyDescent="0.25">
      <c r="A155" s="12" t="s">
        <v>115</v>
      </c>
      <c r="B155" s="17"/>
      <c r="C155" s="19"/>
      <c r="D155" s="19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798</v>
      </c>
      <c r="D159" s="14">
        <v>1169</v>
      </c>
      <c r="E159" s="15">
        <v>-0.31736526946107801</v>
      </c>
    </row>
    <row r="160" spans="1:5" x14ac:dyDescent="0.25">
      <c r="A160" s="178"/>
      <c r="B160" s="13" t="s">
        <v>119</v>
      </c>
      <c r="C160" s="14">
        <v>182</v>
      </c>
      <c r="D160" s="14">
        <v>218</v>
      </c>
      <c r="E160" s="15">
        <v>-0.16513761467889901</v>
      </c>
    </row>
    <row r="161" spans="1:5" x14ac:dyDescent="0.25">
      <c r="A161" s="178"/>
      <c r="B161" s="13" t="s">
        <v>120</v>
      </c>
      <c r="C161" s="14">
        <v>94</v>
      </c>
      <c r="D161" s="14">
        <v>281</v>
      </c>
      <c r="E161" s="15">
        <v>-0.66548042704626298</v>
      </c>
    </row>
    <row r="162" spans="1:5" x14ac:dyDescent="0.25">
      <c r="A162" s="178"/>
      <c r="B162" s="13" t="s">
        <v>121</v>
      </c>
      <c r="C162" s="19"/>
      <c r="D162" s="14">
        <v>272</v>
      </c>
      <c r="E162" s="15">
        <v>0</v>
      </c>
    </row>
    <row r="163" spans="1:5" x14ac:dyDescent="0.25">
      <c r="A163" s="178"/>
      <c r="B163" s="13" t="s">
        <v>122</v>
      </c>
      <c r="C163" s="14">
        <v>2</v>
      </c>
      <c r="D163" s="19"/>
      <c r="E163" s="15">
        <v>0</v>
      </c>
    </row>
    <row r="164" spans="1:5" x14ac:dyDescent="0.25">
      <c r="A164" s="178"/>
      <c r="B164" s="13" t="s">
        <v>123</v>
      </c>
      <c r="C164" s="14">
        <v>49</v>
      </c>
      <c r="D164" s="14">
        <v>47</v>
      </c>
      <c r="E164" s="15">
        <v>4.2553191489361701E-2</v>
      </c>
    </row>
    <row r="165" spans="1:5" x14ac:dyDescent="0.25">
      <c r="A165" s="178"/>
      <c r="B165" s="13" t="s">
        <v>124</v>
      </c>
      <c r="C165" s="14">
        <v>1564</v>
      </c>
      <c r="D165" s="14">
        <v>1564</v>
      </c>
      <c r="E165" s="15">
        <v>0</v>
      </c>
    </row>
    <row r="166" spans="1:5" x14ac:dyDescent="0.25">
      <c r="A166" s="178"/>
      <c r="B166" s="13" t="s">
        <v>125</v>
      </c>
      <c r="C166" s="19"/>
      <c r="D166" s="19"/>
      <c r="E166" s="15">
        <v>0</v>
      </c>
    </row>
    <row r="167" spans="1:5" x14ac:dyDescent="0.25">
      <c r="A167" s="178"/>
      <c r="B167" s="13" t="s">
        <v>126</v>
      </c>
      <c r="C167" s="14">
        <v>181</v>
      </c>
      <c r="D167" s="14">
        <v>130</v>
      </c>
      <c r="E167" s="15">
        <v>0.39230769230769202</v>
      </c>
    </row>
    <row r="168" spans="1:5" x14ac:dyDescent="0.25">
      <c r="A168" s="178"/>
      <c r="B168" s="13" t="s">
        <v>127</v>
      </c>
      <c r="C168" s="19"/>
      <c r="D168" s="14">
        <v>274</v>
      </c>
      <c r="E168" s="15">
        <v>0</v>
      </c>
    </row>
    <row r="169" spans="1:5" x14ac:dyDescent="0.25">
      <c r="A169" s="178"/>
      <c r="B169" s="13" t="s">
        <v>128</v>
      </c>
      <c r="C169" s="14">
        <v>34</v>
      </c>
      <c r="D169" s="14">
        <v>24</v>
      </c>
      <c r="E169" s="15">
        <v>0.41666666666666702</v>
      </c>
    </row>
    <row r="170" spans="1:5" x14ac:dyDescent="0.25">
      <c r="A170" s="178"/>
      <c r="B170" s="13" t="s">
        <v>129</v>
      </c>
      <c r="C170" s="14">
        <v>115</v>
      </c>
      <c r="D170" s="14">
        <v>174</v>
      </c>
      <c r="E170" s="15">
        <v>-0.33908045977011497</v>
      </c>
    </row>
    <row r="171" spans="1:5" x14ac:dyDescent="0.25">
      <c r="A171" s="178"/>
      <c r="B171" s="13" t="s">
        <v>130</v>
      </c>
      <c r="C171" s="14">
        <v>2</v>
      </c>
      <c r="D171" s="14">
        <v>3</v>
      </c>
      <c r="E171" s="15">
        <v>-0.33333333333333298</v>
      </c>
    </row>
    <row r="172" spans="1:5" x14ac:dyDescent="0.25">
      <c r="A172" s="178"/>
      <c r="B172" s="13" t="s">
        <v>131</v>
      </c>
      <c r="C172" s="19"/>
      <c r="D172" s="19"/>
      <c r="E172" s="15">
        <v>0</v>
      </c>
    </row>
    <row r="173" spans="1:5" x14ac:dyDescent="0.25">
      <c r="A173" s="178"/>
      <c r="B173" s="13" t="s">
        <v>132</v>
      </c>
      <c r="C173" s="14">
        <v>7</v>
      </c>
      <c r="D173" s="19"/>
      <c r="E173" s="15">
        <v>0</v>
      </c>
    </row>
    <row r="174" spans="1:5" x14ac:dyDescent="0.25">
      <c r="A174" s="178"/>
      <c r="B174" s="13" t="s">
        <v>133</v>
      </c>
      <c r="C174" s="19"/>
      <c r="D174" s="19"/>
      <c r="E174" s="15">
        <v>0</v>
      </c>
    </row>
    <row r="175" spans="1:5" x14ac:dyDescent="0.25">
      <c r="A175" s="178"/>
      <c r="B175" s="13" t="s">
        <v>134</v>
      </c>
      <c r="C175" s="14">
        <v>177</v>
      </c>
      <c r="D175" s="14">
        <v>23</v>
      </c>
      <c r="E175" s="15">
        <v>6.6956521739130404</v>
      </c>
    </row>
    <row r="176" spans="1:5" x14ac:dyDescent="0.25">
      <c r="A176" s="178"/>
      <c r="B176" s="13" t="s">
        <v>135</v>
      </c>
      <c r="C176" s="19"/>
      <c r="D176" s="19"/>
      <c r="E176" s="15">
        <v>0</v>
      </c>
    </row>
    <row r="177" spans="1:5" x14ac:dyDescent="0.25">
      <c r="A177" s="178"/>
      <c r="B177" s="13" t="s">
        <v>136</v>
      </c>
      <c r="C177" s="19"/>
      <c r="D177" s="19"/>
      <c r="E177" s="15">
        <v>0</v>
      </c>
    </row>
    <row r="178" spans="1:5" x14ac:dyDescent="0.25">
      <c r="A178" s="178"/>
      <c r="B178" s="13" t="s">
        <v>137</v>
      </c>
      <c r="C178" s="19"/>
      <c r="D178" s="19"/>
      <c r="E178" s="15">
        <v>0</v>
      </c>
    </row>
    <row r="179" spans="1:5" x14ac:dyDescent="0.25">
      <c r="A179" s="178"/>
      <c r="B179" s="13" t="s">
        <v>138</v>
      </c>
      <c r="C179" s="14">
        <v>382</v>
      </c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4">
        <v>84</v>
      </c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9"/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9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9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9"/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4">
        <v>14</v>
      </c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4">
        <v>40</v>
      </c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4">
        <v>289</v>
      </c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4">
        <v>10</v>
      </c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9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4">
        <v>2</v>
      </c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4">
        <v>88</v>
      </c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4">
        <v>48</v>
      </c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9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9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9"/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4">
        <v>14</v>
      </c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9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4">
        <v>240</v>
      </c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9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9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1019</v>
      </c>
      <c r="D201" s="14">
        <v>1628</v>
      </c>
      <c r="E201" s="15">
        <v>-0.37407862407862402</v>
      </c>
    </row>
    <row r="202" spans="1:5" x14ac:dyDescent="0.25">
      <c r="A202" s="178"/>
      <c r="B202" s="13" t="s">
        <v>119</v>
      </c>
      <c r="C202" s="14">
        <v>240</v>
      </c>
      <c r="D202" s="14">
        <v>353</v>
      </c>
      <c r="E202" s="15">
        <v>-0.320113314447592</v>
      </c>
    </row>
    <row r="203" spans="1:5" x14ac:dyDescent="0.25">
      <c r="A203" s="178"/>
      <c r="B203" s="13" t="s">
        <v>162</v>
      </c>
      <c r="C203" s="14">
        <v>136</v>
      </c>
      <c r="D203" s="14">
        <v>254</v>
      </c>
      <c r="E203" s="15">
        <v>-0.464566929133858</v>
      </c>
    </row>
    <row r="204" spans="1:5" x14ac:dyDescent="0.25">
      <c r="A204" s="178"/>
      <c r="B204" s="13" t="s">
        <v>121</v>
      </c>
      <c r="C204" s="19"/>
      <c r="D204" s="14">
        <v>380</v>
      </c>
      <c r="E204" s="15">
        <v>0</v>
      </c>
    </row>
    <row r="205" spans="1:5" x14ac:dyDescent="0.25">
      <c r="A205" s="178"/>
      <c r="B205" s="13" t="s">
        <v>122</v>
      </c>
      <c r="C205" s="14">
        <v>2</v>
      </c>
      <c r="D205" s="19"/>
      <c r="E205" s="15">
        <v>0</v>
      </c>
    </row>
    <row r="206" spans="1:5" x14ac:dyDescent="0.25">
      <c r="A206" s="178"/>
      <c r="B206" s="13" t="s">
        <v>123</v>
      </c>
      <c r="C206" s="14">
        <v>49</v>
      </c>
      <c r="D206" s="14">
        <v>22</v>
      </c>
      <c r="E206" s="15">
        <v>1.22727272727273</v>
      </c>
    </row>
    <row r="207" spans="1:5" x14ac:dyDescent="0.25">
      <c r="A207" s="178"/>
      <c r="B207" s="13" t="s">
        <v>124</v>
      </c>
      <c r="C207" s="14">
        <v>98</v>
      </c>
      <c r="D207" s="14">
        <v>85</v>
      </c>
      <c r="E207" s="15">
        <v>0.152941176470588</v>
      </c>
    </row>
    <row r="208" spans="1:5" x14ac:dyDescent="0.25">
      <c r="A208" s="178"/>
      <c r="B208" s="13" t="s">
        <v>163</v>
      </c>
      <c r="C208" s="19"/>
      <c r="D208" s="19"/>
      <c r="E208" s="15">
        <v>0</v>
      </c>
    </row>
    <row r="209" spans="1:5" x14ac:dyDescent="0.25">
      <c r="A209" s="178"/>
      <c r="B209" s="13" t="s">
        <v>126</v>
      </c>
      <c r="C209" s="14">
        <v>181</v>
      </c>
      <c r="D209" s="14">
        <v>22</v>
      </c>
      <c r="E209" s="15">
        <v>7.2272727272727302</v>
      </c>
    </row>
    <row r="210" spans="1:5" x14ac:dyDescent="0.25">
      <c r="A210" s="178"/>
      <c r="B210" s="13" t="s">
        <v>164</v>
      </c>
      <c r="C210" s="14">
        <v>185</v>
      </c>
      <c r="D210" s="14">
        <v>174</v>
      </c>
      <c r="E210" s="15">
        <v>6.3218390804597693E-2</v>
      </c>
    </row>
    <row r="211" spans="1:5" x14ac:dyDescent="0.25">
      <c r="A211" s="178"/>
      <c r="B211" s="13" t="s">
        <v>128</v>
      </c>
      <c r="C211" s="14">
        <v>34</v>
      </c>
      <c r="D211" s="14">
        <v>5</v>
      </c>
      <c r="E211" s="15">
        <v>5.8</v>
      </c>
    </row>
    <row r="212" spans="1:5" x14ac:dyDescent="0.25">
      <c r="A212" s="178"/>
      <c r="B212" s="13" t="s">
        <v>129</v>
      </c>
      <c r="C212" s="14">
        <v>115</v>
      </c>
      <c r="D212" s="14">
        <v>7</v>
      </c>
      <c r="E212" s="15">
        <v>15.4285714285714</v>
      </c>
    </row>
    <row r="213" spans="1:5" x14ac:dyDescent="0.25">
      <c r="A213" s="178"/>
      <c r="B213" s="13" t="s">
        <v>130</v>
      </c>
      <c r="C213" s="14">
        <v>2</v>
      </c>
      <c r="D213" s="14">
        <v>3</v>
      </c>
      <c r="E213" s="15">
        <v>-0.33333333333333298</v>
      </c>
    </row>
    <row r="214" spans="1:5" x14ac:dyDescent="0.25">
      <c r="A214" s="178"/>
      <c r="B214" s="13" t="s">
        <v>131</v>
      </c>
      <c r="C214" s="19"/>
      <c r="D214" s="19"/>
      <c r="E214" s="15">
        <v>0</v>
      </c>
    </row>
    <row r="215" spans="1:5" x14ac:dyDescent="0.25">
      <c r="A215" s="178"/>
      <c r="B215" s="13" t="s">
        <v>132</v>
      </c>
      <c r="C215" s="14">
        <v>7</v>
      </c>
      <c r="D215" s="14">
        <v>4</v>
      </c>
      <c r="E215" s="15">
        <v>0.75</v>
      </c>
    </row>
    <row r="216" spans="1:5" x14ac:dyDescent="0.25">
      <c r="A216" s="178"/>
      <c r="B216" s="13" t="s">
        <v>133</v>
      </c>
      <c r="C216" s="19"/>
      <c r="D216" s="19"/>
      <c r="E216" s="15">
        <v>0</v>
      </c>
    </row>
    <row r="217" spans="1:5" x14ac:dyDescent="0.25">
      <c r="A217" s="178"/>
      <c r="B217" s="13" t="s">
        <v>134</v>
      </c>
      <c r="C217" s="14">
        <v>11</v>
      </c>
      <c r="D217" s="14">
        <v>10</v>
      </c>
      <c r="E217" s="15">
        <v>0.1</v>
      </c>
    </row>
    <row r="218" spans="1:5" x14ac:dyDescent="0.25">
      <c r="A218" s="178"/>
      <c r="B218" s="13" t="s">
        <v>135</v>
      </c>
      <c r="C218" s="19"/>
      <c r="D218" s="19"/>
      <c r="E218" s="15">
        <v>0</v>
      </c>
    </row>
    <row r="219" spans="1:5" x14ac:dyDescent="0.25">
      <c r="A219" s="178"/>
      <c r="B219" s="13" t="s">
        <v>136</v>
      </c>
      <c r="C219" s="14">
        <v>31</v>
      </c>
      <c r="D219" s="14">
        <v>45</v>
      </c>
      <c r="E219" s="15">
        <v>-0.31111111111111101</v>
      </c>
    </row>
    <row r="220" spans="1:5" x14ac:dyDescent="0.25">
      <c r="A220" s="178"/>
      <c r="B220" s="13" t="s">
        <v>137</v>
      </c>
      <c r="C220" s="19"/>
      <c r="D220" s="19"/>
      <c r="E220" s="15">
        <v>0</v>
      </c>
    </row>
    <row r="221" spans="1:5" x14ac:dyDescent="0.25">
      <c r="A221" s="178"/>
      <c r="B221" s="13" t="s">
        <v>138</v>
      </c>
      <c r="C221" s="14">
        <v>713</v>
      </c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4">
        <v>84</v>
      </c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9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9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9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9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4">
        <v>27</v>
      </c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4">
        <v>65</v>
      </c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4">
        <v>414</v>
      </c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4">
        <v>10</v>
      </c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9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4">
        <v>2</v>
      </c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4">
        <v>88</v>
      </c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4">
        <v>48</v>
      </c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9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9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9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4">
        <v>14</v>
      </c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9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4">
        <v>240</v>
      </c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9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9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2345</v>
      </c>
      <c r="D246" s="14">
        <v>3155</v>
      </c>
      <c r="E246" s="15">
        <v>-0.256735340729002</v>
      </c>
    </row>
    <row r="247" spans="1:5" x14ac:dyDescent="0.25">
      <c r="A247" s="12" t="s">
        <v>169</v>
      </c>
      <c r="B247" s="17"/>
      <c r="C247" s="14">
        <v>875</v>
      </c>
      <c r="D247" s="14">
        <v>1621</v>
      </c>
      <c r="E247" s="15">
        <v>-0.46020974706971002</v>
      </c>
    </row>
    <row r="248" spans="1:5" x14ac:dyDescent="0.25">
      <c r="A248" s="12" t="s">
        <v>170</v>
      </c>
      <c r="B248" s="17"/>
      <c r="C248" s="14">
        <v>885</v>
      </c>
      <c r="D248" s="14">
        <v>1251</v>
      </c>
      <c r="E248" s="15">
        <v>-0.29256594724220603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287</v>
      </c>
      <c r="D252" s="14">
        <v>168</v>
      </c>
      <c r="E252" s="15">
        <v>0.70833333333333304</v>
      </c>
    </row>
    <row r="253" spans="1:5" x14ac:dyDescent="0.25">
      <c r="A253" s="178"/>
      <c r="B253" s="13" t="s">
        <v>18</v>
      </c>
      <c r="C253" s="14">
        <v>56</v>
      </c>
      <c r="D253" s="14">
        <v>51</v>
      </c>
      <c r="E253" s="15">
        <v>9.8039215686274495E-2</v>
      </c>
    </row>
    <row r="254" spans="1:5" x14ac:dyDescent="0.25">
      <c r="A254" s="179"/>
      <c r="B254" s="13" t="s">
        <v>22</v>
      </c>
      <c r="C254" s="14">
        <v>100</v>
      </c>
      <c r="D254" s="14">
        <v>55</v>
      </c>
      <c r="E254" s="15">
        <v>0.81818181818181801</v>
      </c>
    </row>
    <row r="255" spans="1:5" x14ac:dyDescent="0.25">
      <c r="A255" s="177" t="s">
        <v>174</v>
      </c>
      <c r="B255" s="13" t="s">
        <v>175</v>
      </c>
      <c r="C255" s="14">
        <v>65</v>
      </c>
      <c r="D255" s="14">
        <v>80</v>
      </c>
      <c r="E255" s="15">
        <v>-0.1875</v>
      </c>
    </row>
    <row r="256" spans="1:5" x14ac:dyDescent="0.25">
      <c r="A256" s="178"/>
      <c r="B256" s="13" t="s">
        <v>176</v>
      </c>
      <c r="C256" s="14">
        <v>68</v>
      </c>
      <c r="D256" s="14">
        <v>48</v>
      </c>
      <c r="E256" s="15">
        <v>0.41666666666666702</v>
      </c>
    </row>
    <row r="257" spans="1:5" x14ac:dyDescent="0.25">
      <c r="A257" s="179"/>
      <c r="B257" s="13" t="s">
        <v>177</v>
      </c>
      <c r="C257" s="14">
        <v>1</v>
      </c>
      <c r="D257" s="14">
        <v>4</v>
      </c>
      <c r="E257" s="15">
        <v>-0.75</v>
      </c>
    </row>
    <row r="258" spans="1:5" x14ac:dyDescent="0.25">
      <c r="A258" s="12" t="s">
        <v>178</v>
      </c>
      <c r="B258" s="17"/>
      <c r="C258" s="14">
        <v>348</v>
      </c>
      <c r="D258" s="14">
        <v>324</v>
      </c>
      <c r="E258" s="15">
        <v>7.4074074074074098E-2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211</v>
      </c>
      <c r="D262" s="14">
        <v>113</v>
      </c>
      <c r="E262" s="15">
        <v>0.86725663716814205</v>
      </c>
    </row>
    <row r="263" spans="1:5" x14ac:dyDescent="0.25">
      <c r="A263" s="177" t="s">
        <v>181</v>
      </c>
      <c r="B263" s="13" t="s">
        <v>182</v>
      </c>
      <c r="C263" s="14">
        <v>51</v>
      </c>
      <c r="D263" s="14">
        <v>13</v>
      </c>
      <c r="E263" s="15">
        <v>2.9230769230769198</v>
      </c>
    </row>
    <row r="264" spans="1:5" x14ac:dyDescent="0.25">
      <c r="A264" s="178"/>
      <c r="B264" s="13" t="s">
        <v>183</v>
      </c>
      <c r="C264" s="14">
        <v>2</v>
      </c>
      <c r="D264" s="14">
        <v>0</v>
      </c>
      <c r="E264" s="15">
        <v>0</v>
      </c>
    </row>
    <row r="265" spans="1:5" x14ac:dyDescent="0.25">
      <c r="A265" s="179"/>
      <c r="B265" s="13" t="s">
        <v>184</v>
      </c>
      <c r="C265" s="14">
        <v>10</v>
      </c>
      <c r="D265" s="14">
        <v>2</v>
      </c>
      <c r="E265" s="15">
        <v>4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0</v>
      </c>
      <c r="D267" s="14">
        <v>1</v>
      </c>
      <c r="E267" s="15">
        <v>-1</v>
      </c>
    </row>
    <row r="268" spans="1:5" x14ac:dyDescent="0.25">
      <c r="A268" s="12" t="s">
        <v>110</v>
      </c>
      <c r="B268" s="17"/>
      <c r="C268" s="14">
        <v>4</v>
      </c>
      <c r="D268" s="14">
        <v>4</v>
      </c>
      <c r="E268" s="15">
        <v>0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35</v>
      </c>
      <c r="D272" s="14">
        <v>17</v>
      </c>
      <c r="E272" s="15">
        <v>1.0588235294117601</v>
      </c>
    </row>
    <row r="273" spans="1:5" x14ac:dyDescent="0.25">
      <c r="A273" s="177" t="s">
        <v>68</v>
      </c>
      <c r="B273" s="13" t="s">
        <v>189</v>
      </c>
      <c r="C273" s="14">
        <v>69</v>
      </c>
      <c r="D273" s="14">
        <v>52</v>
      </c>
      <c r="E273" s="15">
        <v>0.32692307692307698</v>
      </c>
    </row>
    <row r="274" spans="1:5" x14ac:dyDescent="0.25">
      <c r="A274" s="179"/>
      <c r="B274" s="13" t="s">
        <v>110</v>
      </c>
      <c r="C274" s="14">
        <v>987</v>
      </c>
      <c r="D274" s="14">
        <v>817</v>
      </c>
      <c r="E274" s="15">
        <v>0.20807833537331699</v>
      </c>
    </row>
    <row r="275" spans="1:5" x14ac:dyDescent="0.25">
      <c r="A275" s="12" t="s">
        <v>190</v>
      </c>
      <c r="B275" s="17"/>
      <c r="C275" s="14">
        <v>164</v>
      </c>
      <c r="D275" s="14">
        <v>87</v>
      </c>
      <c r="E275" s="15">
        <v>0.88505747126436796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9"/>
      <c r="D281" s="19"/>
      <c r="E281" s="15">
        <v>0</v>
      </c>
    </row>
    <row r="282" spans="1:5" x14ac:dyDescent="0.25">
      <c r="A282" s="179"/>
      <c r="B282" s="13" t="s">
        <v>196</v>
      </c>
      <c r="C282" s="19"/>
      <c r="D282" s="19"/>
      <c r="E282" s="15">
        <v>0</v>
      </c>
    </row>
    <row r="283" spans="1:5" x14ac:dyDescent="0.25">
      <c r="A283" s="12" t="s">
        <v>197</v>
      </c>
      <c r="B283" s="17"/>
      <c r="C283" s="14">
        <v>7</v>
      </c>
      <c r="D283" s="14">
        <v>6</v>
      </c>
      <c r="E283" s="15">
        <v>0.16666666666666699</v>
      </c>
    </row>
    <row r="284" spans="1:5" x14ac:dyDescent="0.25">
      <c r="A284" s="12" t="s">
        <v>198</v>
      </c>
      <c r="B284" s="17"/>
      <c r="C284" s="19"/>
      <c r="D284" s="19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9"/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9"/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9"/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9"/>
      <c r="D293" s="19"/>
      <c r="E293" s="23"/>
    </row>
    <row r="294" spans="1:5" x14ac:dyDescent="0.25">
      <c r="A294" s="175"/>
      <c r="B294" s="13" t="s">
        <v>207</v>
      </c>
      <c r="C294" s="14">
        <v>857</v>
      </c>
      <c r="D294" s="14">
        <v>1015</v>
      </c>
      <c r="E294" s="24">
        <v>7641</v>
      </c>
    </row>
    <row r="295" spans="1:5" x14ac:dyDescent="0.25">
      <c r="A295" s="176"/>
      <c r="B295" s="13" t="s">
        <v>208</v>
      </c>
      <c r="C295" s="14">
        <v>0</v>
      </c>
      <c r="D295" s="14">
        <v>0</v>
      </c>
      <c r="E295" s="24">
        <v>2</v>
      </c>
    </row>
    <row r="296" spans="1:5" x14ac:dyDescent="0.25">
      <c r="A296" s="174" t="s">
        <v>209</v>
      </c>
      <c r="B296" s="13" t="s">
        <v>210</v>
      </c>
      <c r="C296" s="19"/>
      <c r="D296" s="19"/>
      <c r="E296" s="23"/>
    </row>
    <row r="297" spans="1:5" x14ac:dyDescent="0.25">
      <c r="A297" s="175"/>
      <c r="B297" s="13" t="s">
        <v>211</v>
      </c>
      <c r="C297" s="19"/>
      <c r="D297" s="19"/>
      <c r="E297" s="23"/>
    </row>
    <row r="298" spans="1:5" x14ac:dyDescent="0.25">
      <c r="A298" s="176"/>
      <c r="B298" s="13" t="s">
        <v>212</v>
      </c>
      <c r="C298" s="19"/>
      <c r="D298" s="19"/>
      <c r="E298" s="23"/>
    </row>
    <row r="299" spans="1:5" x14ac:dyDescent="0.25">
      <c r="A299" s="22" t="s">
        <v>213</v>
      </c>
      <c r="B299" s="13" t="s">
        <v>214</v>
      </c>
      <c r="C299" s="14">
        <v>55</v>
      </c>
      <c r="D299" s="14">
        <v>55</v>
      </c>
      <c r="E299" s="24">
        <v>57</v>
      </c>
    </row>
    <row r="300" spans="1:5" x14ac:dyDescent="0.25">
      <c r="A300" s="174" t="s">
        <v>215</v>
      </c>
      <c r="B300" s="13" t="s">
        <v>216</v>
      </c>
      <c r="C300" s="14">
        <v>119</v>
      </c>
      <c r="D300" s="14">
        <v>171</v>
      </c>
      <c r="E300" s="24">
        <v>1485</v>
      </c>
    </row>
    <row r="301" spans="1:5" x14ac:dyDescent="0.25">
      <c r="A301" s="175"/>
      <c r="B301" s="13" t="s">
        <v>217</v>
      </c>
      <c r="C301" s="14">
        <v>83</v>
      </c>
      <c r="D301" s="14">
        <v>101</v>
      </c>
      <c r="E301" s="24">
        <v>1</v>
      </c>
    </row>
    <row r="302" spans="1:5" x14ac:dyDescent="0.25">
      <c r="A302" s="176"/>
      <c r="B302" s="13" t="s">
        <v>218</v>
      </c>
      <c r="C302" s="19"/>
      <c r="D302" s="19"/>
      <c r="E302" s="23"/>
    </row>
    <row r="303" spans="1:5" x14ac:dyDescent="0.25">
      <c r="A303" s="22" t="s">
        <v>219</v>
      </c>
      <c r="B303" s="13" t="s">
        <v>220</v>
      </c>
      <c r="C303" s="19"/>
      <c r="D303" s="19"/>
      <c r="E303" s="23"/>
    </row>
    <row r="304" spans="1:5" x14ac:dyDescent="0.25">
      <c r="A304" s="174" t="s">
        <v>221</v>
      </c>
      <c r="B304" s="13" t="s">
        <v>212</v>
      </c>
      <c r="C304" s="19"/>
      <c r="D304" s="19"/>
      <c r="E304" s="23"/>
    </row>
    <row r="305" spans="1:5" x14ac:dyDescent="0.25">
      <c r="A305" s="175"/>
      <c r="B305" s="13" t="s">
        <v>222</v>
      </c>
      <c r="C305" s="14">
        <v>126</v>
      </c>
      <c r="D305" s="14">
        <v>165</v>
      </c>
      <c r="E305" s="24">
        <v>113</v>
      </c>
    </row>
    <row r="306" spans="1:5" x14ac:dyDescent="0.25">
      <c r="A306" s="176"/>
      <c r="B306" s="13" t="s">
        <v>223</v>
      </c>
      <c r="C306" s="19"/>
      <c r="D306" s="19"/>
      <c r="E306" s="23"/>
    </row>
    <row r="307" spans="1:5" x14ac:dyDescent="0.25">
      <c r="A307" s="174" t="s">
        <v>224</v>
      </c>
      <c r="B307" s="13" t="s">
        <v>225</v>
      </c>
      <c r="C307" s="19"/>
      <c r="D307" s="19"/>
      <c r="E307" s="23"/>
    </row>
    <row r="308" spans="1:5" x14ac:dyDescent="0.25">
      <c r="A308" s="175"/>
      <c r="B308" s="13" t="s">
        <v>226</v>
      </c>
      <c r="C308" s="19"/>
      <c r="D308" s="19"/>
      <c r="E308" s="23"/>
    </row>
    <row r="309" spans="1:5" x14ac:dyDescent="0.25">
      <c r="A309" s="175"/>
      <c r="B309" s="13" t="s">
        <v>227</v>
      </c>
      <c r="C309" s="14">
        <v>585</v>
      </c>
      <c r="D309" s="14">
        <v>845</v>
      </c>
      <c r="E309" s="24">
        <v>1725</v>
      </c>
    </row>
    <row r="310" spans="1:5" x14ac:dyDescent="0.25">
      <c r="A310" s="175"/>
      <c r="B310" s="13" t="s">
        <v>228</v>
      </c>
      <c r="C310" s="14">
        <v>687</v>
      </c>
      <c r="D310" s="14">
        <v>744</v>
      </c>
      <c r="E310" s="24">
        <v>333</v>
      </c>
    </row>
    <row r="311" spans="1:5" x14ac:dyDescent="0.25">
      <c r="A311" s="175"/>
      <c r="B311" s="13" t="s">
        <v>229</v>
      </c>
      <c r="C311" s="14">
        <v>56</v>
      </c>
      <c r="D311" s="14">
        <v>71</v>
      </c>
      <c r="E311" s="24">
        <v>104</v>
      </c>
    </row>
    <row r="312" spans="1:5" x14ac:dyDescent="0.25">
      <c r="A312" s="175"/>
      <c r="B312" s="13" t="s">
        <v>230</v>
      </c>
      <c r="C312" s="14">
        <v>293</v>
      </c>
      <c r="D312" s="14">
        <v>425</v>
      </c>
      <c r="E312" s="24">
        <v>513</v>
      </c>
    </row>
    <row r="313" spans="1:5" x14ac:dyDescent="0.25">
      <c r="A313" s="175"/>
      <c r="B313" s="13" t="s">
        <v>231</v>
      </c>
      <c r="C313" s="14">
        <v>57</v>
      </c>
      <c r="D313" s="14">
        <v>65</v>
      </c>
      <c r="E313" s="24">
        <v>45</v>
      </c>
    </row>
    <row r="314" spans="1:5" x14ac:dyDescent="0.25">
      <c r="A314" s="175"/>
      <c r="B314" s="13" t="s">
        <v>232</v>
      </c>
      <c r="C314" s="14">
        <v>1</v>
      </c>
      <c r="D314" s="14">
        <v>1</v>
      </c>
      <c r="E314" s="24">
        <v>98</v>
      </c>
    </row>
    <row r="315" spans="1:5" x14ac:dyDescent="0.25">
      <c r="A315" s="175"/>
      <c r="B315" s="13" t="s">
        <v>233</v>
      </c>
      <c r="C315" s="14">
        <v>41</v>
      </c>
      <c r="D315" s="14">
        <v>57</v>
      </c>
      <c r="E315" s="24">
        <v>107</v>
      </c>
    </row>
    <row r="316" spans="1:5" x14ac:dyDescent="0.25">
      <c r="A316" s="175"/>
      <c r="B316" s="13" t="s">
        <v>234</v>
      </c>
      <c r="C316" s="14">
        <v>3</v>
      </c>
      <c r="D316" s="14">
        <v>4</v>
      </c>
      <c r="E316" s="24">
        <v>6</v>
      </c>
    </row>
    <row r="317" spans="1:5" x14ac:dyDescent="0.25">
      <c r="A317" s="175"/>
      <c r="B317" s="13" t="s">
        <v>235</v>
      </c>
      <c r="C317" s="19"/>
      <c r="D317" s="19"/>
      <c r="E317" s="23"/>
    </row>
    <row r="318" spans="1:5" x14ac:dyDescent="0.25">
      <c r="A318" s="175"/>
      <c r="B318" s="13" t="s">
        <v>236</v>
      </c>
      <c r="C318" s="14">
        <v>1065</v>
      </c>
      <c r="D318" s="14">
        <v>1501</v>
      </c>
      <c r="E318" s="24">
        <v>1653</v>
      </c>
    </row>
    <row r="319" spans="1:5" x14ac:dyDescent="0.25">
      <c r="A319" s="175"/>
      <c r="B319" s="13" t="s">
        <v>237</v>
      </c>
      <c r="C319" s="14">
        <v>1017</v>
      </c>
      <c r="D319" s="14">
        <v>1157</v>
      </c>
      <c r="E319" s="24">
        <v>217</v>
      </c>
    </row>
    <row r="320" spans="1:5" x14ac:dyDescent="0.25">
      <c r="A320" s="175"/>
      <c r="B320" s="13" t="s">
        <v>238</v>
      </c>
      <c r="C320" s="14">
        <v>6</v>
      </c>
      <c r="D320" s="14">
        <v>9</v>
      </c>
      <c r="E320" s="24">
        <v>31</v>
      </c>
    </row>
    <row r="321" spans="1:5" x14ac:dyDescent="0.25">
      <c r="A321" s="176"/>
      <c r="B321" s="13" t="s">
        <v>239</v>
      </c>
      <c r="C321" s="14">
        <v>20</v>
      </c>
      <c r="D321" s="14">
        <v>20</v>
      </c>
      <c r="E321" s="24">
        <v>8</v>
      </c>
    </row>
    <row r="322" spans="1:5" x14ac:dyDescent="0.25">
      <c r="A322" s="174" t="s">
        <v>240</v>
      </c>
      <c r="B322" s="13" t="s">
        <v>241</v>
      </c>
      <c r="C322" s="19"/>
      <c r="D322" s="19"/>
      <c r="E322" s="23"/>
    </row>
    <row r="323" spans="1:5" x14ac:dyDescent="0.25">
      <c r="A323" s="175"/>
      <c r="B323" s="13" t="s">
        <v>242</v>
      </c>
      <c r="C323" s="14">
        <v>0</v>
      </c>
      <c r="D323" s="14">
        <v>0</v>
      </c>
      <c r="E323" s="24">
        <v>30</v>
      </c>
    </row>
    <row r="324" spans="1:5" x14ac:dyDescent="0.25">
      <c r="A324" s="175"/>
      <c r="B324" s="13" t="s">
        <v>243</v>
      </c>
      <c r="C324" s="19"/>
      <c r="D324" s="19"/>
      <c r="E324" s="23"/>
    </row>
    <row r="325" spans="1:5" x14ac:dyDescent="0.25">
      <c r="A325" s="175"/>
      <c r="B325" s="13" t="s">
        <v>244</v>
      </c>
      <c r="C325" s="19"/>
      <c r="D325" s="19"/>
      <c r="E325" s="23"/>
    </row>
    <row r="326" spans="1:5" x14ac:dyDescent="0.25">
      <c r="A326" s="175"/>
      <c r="B326" s="13" t="s">
        <v>245</v>
      </c>
      <c r="C326" s="14">
        <v>46</v>
      </c>
      <c r="D326" s="14">
        <v>54</v>
      </c>
      <c r="E326" s="24">
        <v>18</v>
      </c>
    </row>
    <row r="327" spans="1:5" x14ac:dyDescent="0.25">
      <c r="A327" s="175"/>
      <c r="B327" s="13" t="s">
        <v>246</v>
      </c>
      <c r="C327" s="14">
        <v>0</v>
      </c>
      <c r="D327" s="14">
        <v>0</v>
      </c>
      <c r="E327" s="24">
        <v>0</v>
      </c>
    </row>
    <row r="328" spans="1:5" x14ac:dyDescent="0.25">
      <c r="A328" s="175"/>
      <c r="B328" s="13" t="s">
        <v>247</v>
      </c>
      <c r="C328" s="19"/>
      <c r="D328" s="19"/>
      <c r="E328" s="23"/>
    </row>
    <row r="329" spans="1:5" x14ac:dyDescent="0.25">
      <c r="A329" s="175"/>
      <c r="B329" s="13" t="s">
        <v>248</v>
      </c>
      <c r="C329" s="14">
        <v>3</v>
      </c>
      <c r="D329" s="14">
        <v>5</v>
      </c>
      <c r="E329" s="24">
        <v>8</v>
      </c>
    </row>
    <row r="330" spans="1:5" x14ac:dyDescent="0.25">
      <c r="A330" s="175"/>
      <c r="B330" s="13" t="s">
        <v>249</v>
      </c>
      <c r="C330" s="19"/>
      <c r="D330" s="19"/>
      <c r="E330" s="23"/>
    </row>
    <row r="331" spans="1:5" x14ac:dyDescent="0.25">
      <c r="A331" s="175"/>
      <c r="B331" s="13" t="s">
        <v>250</v>
      </c>
      <c r="C331" s="19"/>
      <c r="D331" s="19"/>
      <c r="E331" s="23"/>
    </row>
    <row r="332" spans="1:5" x14ac:dyDescent="0.25">
      <c r="A332" s="175"/>
      <c r="B332" s="13" t="s">
        <v>251</v>
      </c>
      <c r="C332" s="19"/>
      <c r="D332" s="19"/>
      <c r="E332" s="23"/>
    </row>
    <row r="333" spans="1:5" x14ac:dyDescent="0.25">
      <c r="A333" s="175"/>
      <c r="B333" s="13" t="s">
        <v>252</v>
      </c>
      <c r="C333" s="19"/>
      <c r="D333" s="19"/>
      <c r="E333" s="23"/>
    </row>
    <row r="334" spans="1:5" x14ac:dyDescent="0.25">
      <c r="A334" s="175"/>
      <c r="B334" s="13" t="s">
        <v>253</v>
      </c>
      <c r="C334" s="19"/>
      <c r="D334" s="19"/>
      <c r="E334" s="23"/>
    </row>
    <row r="335" spans="1:5" x14ac:dyDescent="0.25">
      <c r="A335" s="175"/>
      <c r="B335" s="13" t="s">
        <v>254</v>
      </c>
      <c r="C335" s="14">
        <v>1</v>
      </c>
      <c r="D335" s="14">
        <v>1</v>
      </c>
      <c r="E335" s="24">
        <v>0</v>
      </c>
    </row>
    <row r="336" spans="1:5" x14ac:dyDescent="0.25">
      <c r="A336" s="175"/>
      <c r="B336" s="13" t="s">
        <v>255</v>
      </c>
      <c r="C336" s="19"/>
      <c r="D336" s="19"/>
      <c r="E336" s="23"/>
    </row>
    <row r="337" spans="1:5" x14ac:dyDescent="0.25">
      <c r="A337" s="175"/>
      <c r="B337" s="13" t="s">
        <v>256</v>
      </c>
      <c r="C337" s="19"/>
      <c r="D337" s="19"/>
      <c r="E337" s="23"/>
    </row>
    <row r="338" spans="1:5" x14ac:dyDescent="0.25">
      <c r="A338" s="175"/>
      <c r="B338" s="13" t="s">
        <v>257</v>
      </c>
      <c r="C338" s="19"/>
      <c r="D338" s="19"/>
      <c r="E338" s="23"/>
    </row>
    <row r="339" spans="1:5" x14ac:dyDescent="0.25">
      <c r="A339" s="175"/>
      <c r="B339" s="13" t="s">
        <v>258</v>
      </c>
      <c r="C339" s="19"/>
      <c r="D339" s="19"/>
      <c r="E339" s="23"/>
    </row>
    <row r="340" spans="1:5" x14ac:dyDescent="0.25">
      <c r="A340" s="175"/>
      <c r="B340" s="13" t="s">
        <v>259</v>
      </c>
      <c r="C340" s="19"/>
      <c r="D340" s="19"/>
      <c r="E340" s="23"/>
    </row>
    <row r="341" spans="1:5" x14ac:dyDescent="0.25">
      <c r="A341" s="175"/>
      <c r="B341" s="13" t="s">
        <v>260</v>
      </c>
      <c r="C341" s="19"/>
      <c r="D341" s="19"/>
      <c r="E341" s="23"/>
    </row>
    <row r="342" spans="1:5" x14ac:dyDescent="0.25">
      <c r="A342" s="175"/>
      <c r="B342" s="13" t="s">
        <v>261</v>
      </c>
      <c r="C342" s="14">
        <v>0</v>
      </c>
      <c r="D342" s="14">
        <v>0</v>
      </c>
      <c r="E342" s="24">
        <v>0</v>
      </c>
    </row>
    <row r="343" spans="1:5" x14ac:dyDescent="0.25">
      <c r="A343" s="175"/>
      <c r="B343" s="13" t="s">
        <v>262</v>
      </c>
      <c r="C343" s="14">
        <v>35</v>
      </c>
      <c r="D343" s="14">
        <v>65</v>
      </c>
      <c r="E343" s="24">
        <v>42</v>
      </c>
    </row>
    <row r="344" spans="1:5" x14ac:dyDescent="0.25">
      <c r="A344" s="175"/>
      <c r="B344" s="13" t="s">
        <v>263</v>
      </c>
      <c r="C344" s="14">
        <v>0</v>
      </c>
      <c r="D344" s="14">
        <v>0</v>
      </c>
      <c r="E344" s="24">
        <v>2</v>
      </c>
    </row>
    <row r="345" spans="1:5" x14ac:dyDescent="0.25">
      <c r="A345" s="175"/>
      <c r="B345" s="13" t="s">
        <v>264</v>
      </c>
      <c r="C345" s="14">
        <v>0</v>
      </c>
      <c r="D345" s="14">
        <v>0</v>
      </c>
      <c r="E345" s="24">
        <v>0</v>
      </c>
    </row>
    <row r="346" spans="1:5" x14ac:dyDescent="0.25">
      <c r="A346" s="175"/>
      <c r="B346" s="13" t="s">
        <v>265</v>
      </c>
      <c r="C346" s="19"/>
      <c r="D346" s="19"/>
      <c r="E346" s="23"/>
    </row>
    <row r="347" spans="1:5" x14ac:dyDescent="0.25">
      <c r="A347" s="175"/>
      <c r="B347" s="13" t="s">
        <v>266</v>
      </c>
      <c r="C347" s="19"/>
      <c r="D347" s="19"/>
      <c r="E347" s="23"/>
    </row>
    <row r="348" spans="1:5" x14ac:dyDescent="0.25">
      <c r="A348" s="175"/>
      <c r="B348" s="13" t="s">
        <v>267</v>
      </c>
      <c r="C348" s="19"/>
      <c r="D348" s="19"/>
      <c r="E348" s="23"/>
    </row>
    <row r="349" spans="1:5" x14ac:dyDescent="0.25">
      <c r="A349" s="175"/>
      <c r="B349" s="13" t="s">
        <v>268</v>
      </c>
      <c r="C349" s="19"/>
      <c r="D349" s="19"/>
      <c r="E349" s="23"/>
    </row>
    <row r="350" spans="1:5" x14ac:dyDescent="0.25">
      <c r="A350" s="175"/>
      <c r="B350" s="13" t="s">
        <v>269</v>
      </c>
      <c r="C350" s="19"/>
      <c r="D350" s="19"/>
      <c r="E350" s="23"/>
    </row>
    <row r="351" spans="1:5" x14ac:dyDescent="0.25">
      <c r="A351" s="175"/>
      <c r="B351" s="13" t="s">
        <v>270</v>
      </c>
      <c r="C351" s="19"/>
      <c r="D351" s="19"/>
      <c r="E351" s="23"/>
    </row>
    <row r="352" spans="1:5" x14ac:dyDescent="0.25">
      <c r="A352" s="175"/>
      <c r="B352" s="13" t="s">
        <v>271</v>
      </c>
      <c r="C352" s="19"/>
      <c r="D352" s="19"/>
      <c r="E352" s="23"/>
    </row>
    <row r="353" spans="1:5" x14ac:dyDescent="0.25">
      <c r="A353" s="175"/>
      <c r="B353" s="13" t="s">
        <v>272</v>
      </c>
      <c r="C353" s="14">
        <v>4</v>
      </c>
      <c r="D353" s="14">
        <v>5</v>
      </c>
      <c r="E353" s="24">
        <v>5</v>
      </c>
    </row>
    <row r="354" spans="1:5" x14ac:dyDescent="0.25">
      <c r="A354" s="176"/>
      <c r="B354" s="13" t="s">
        <v>273</v>
      </c>
      <c r="C354" s="19"/>
      <c r="D354" s="19"/>
      <c r="E354" s="23"/>
    </row>
    <row r="355" spans="1:5" x14ac:dyDescent="0.25">
      <c r="A355" s="174" t="s">
        <v>274</v>
      </c>
      <c r="B355" s="13" t="s">
        <v>275</v>
      </c>
      <c r="C355" s="14">
        <v>0</v>
      </c>
      <c r="D355" s="14">
        <v>0</v>
      </c>
      <c r="E355" s="24">
        <v>0</v>
      </c>
    </row>
    <row r="356" spans="1:5" x14ac:dyDescent="0.25">
      <c r="A356" s="175"/>
      <c r="B356" s="13" t="s">
        <v>276</v>
      </c>
      <c r="C356" s="14">
        <v>2</v>
      </c>
      <c r="D356" s="14">
        <v>3</v>
      </c>
      <c r="E356" s="24">
        <v>3</v>
      </c>
    </row>
    <row r="357" spans="1:5" x14ac:dyDescent="0.25">
      <c r="A357" s="175"/>
      <c r="B357" s="13" t="s">
        <v>277</v>
      </c>
      <c r="C357" s="19"/>
      <c r="D357" s="19"/>
      <c r="E357" s="23"/>
    </row>
    <row r="358" spans="1:5" x14ac:dyDescent="0.25">
      <c r="A358" s="175"/>
      <c r="B358" s="13" t="s">
        <v>278</v>
      </c>
      <c r="C358" s="19"/>
      <c r="D358" s="19"/>
      <c r="E358" s="23"/>
    </row>
    <row r="359" spans="1:5" x14ac:dyDescent="0.25">
      <c r="A359" s="175"/>
      <c r="B359" s="13" t="s">
        <v>279</v>
      </c>
      <c r="C359" s="14">
        <v>0</v>
      </c>
      <c r="D359" s="14">
        <v>0</v>
      </c>
      <c r="E359" s="24">
        <v>0</v>
      </c>
    </row>
    <row r="360" spans="1:5" x14ac:dyDescent="0.25">
      <c r="A360" s="175"/>
      <c r="B360" s="13" t="s">
        <v>280</v>
      </c>
      <c r="C360" s="14">
        <v>6</v>
      </c>
      <c r="D360" s="14">
        <v>7</v>
      </c>
      <c r="E360" s="24">
        <v>5</v>
      </c>
    </row>
    <row r="361" spans="1:5" x14ac:dyDescent="0.25">
      <c r="A361" s="175"/>
      <c r="B361" s="13" t="s">
        <v>281</v>
      </c>
      <c r="C361" s="19"/>
      <c r="D361" s="19"/>
      <c r="E361" s="23"/>
    </row>
    <row r="362" spans="1:5" x14ac:dyDescent="0.25">
      <c r="A362" s="175"/>
      <c r="B362" s="13" t="s">
        <v>282</v>
      </c>
      <c r="C362" s="14">
        <v>0</v>
      </c>
      <c r="D362" s="14">
        <v>0</v>
      </c>
      <c r="E362" s="24">
        <v>0</v>
      </c>
    </row>
    <row r="363" spans="1:5" x14ac:dyDescent="0.25">
      <c r="A363" s="175"/>
      <c r="B363" s="13" t="s">
        <v>283</v>
      </c>
      <c r="C363" s="14">
        <v>19</v>
      </c>
      <c r="D363" s="14">
        <v>23</v>
      </c>
      <c r="E363" s="24">
        <v>4</v>
      </c>
    </row>
    <row r="364" spans="1:5" x14ac:dyDescent="0.25">
      <c r="A364" s="175"/>
      <c r="B364" s="13" t="s">
        <v>284</v>
      </c>
      <c r="C364" s="14">
        <v>0</v>
      </c>
      <c r="D364" s="14">
        <v>0</v>
      </c>
      <c r="E364" s="24">
        <v>0</v>
      </c>
    </row>
    <row r="365" spans="1:5" x14ac:dyDescent="0.25">
      <c r="A365" s="176"/>
      <c r="B365" s="13" t="s">
        <v>285</v>
      </c>
      <c r="C365" s="14">
        <v>0</v>
      </c>
      <c r="D365" s="14">
        <v>0</v>
      </c>
      <c r="E365" s="24">
        <v>0</v>
      </c>
    </row>
    <row r="366" spans="1:5" x14ac:dyDescent="0.25">
      <c r="A366" s="174" t="s">
        <v>286</v>
      </c>
      <c r="B366" s="13" t="s">
        <v>287</v>
      </c>
      <c r="C366" s="19"/>
      <c r="D366" s="19"/>
      <c r="E366" s="23"/>
    </row>
    <row r="367" spans="1:5" x14ac:dyDescent="0.25">
      <c r="A367" s="175"/>
      <c r="B367" s="13" t="s">
        <v>288</v>
      </c>
      <c r="C367" s="19"/>
      <c r="D367" s="19"/>
      <c r="E367" s="23"/>
    </row>
    <row r="368" spans="1:5" x14ac:dyDescent="0.25">
      <c r="A368" s="175"/>
      <c r="B368" s="13" t="s">
        <v>289</v>
      </c>
      <c r="C368" s="14">
        <v>0</v>
      </c>
      <c r="D368" s="14">
        <v>0</v>
      </c>
      <c r="E368" s="24">
        <v>3</v>
      </c>
    </row>
    <row r="369" spans="1:5" x14ac:dyDescent="0.25">
      <c r="A369" s="175"/>
      <c r="B369" s="13" t="s">
        <v>290</v>
      </c>
      <c r="C369" s="14">
        <v>12</v>
      </c>
      <c r="D369" s="14">
        <v>14</v>
      </c>
      <c r="E369" s="24">
        <v>473</v>
      </c>
    </row>
    <row r="370" spans="1:5" x14ac:dyDescent="0.25">
      <c r="A370" s="175"/>
      <c r="B370" s="13" t="s">
        <v>291</v>
      </c>
      <c r="C370" s="14">
        <v>0</v>
      </c>
      <c r="D370" s="14">
        <v>0</v>
      </c>
      <c r="E370" s="24">
        <v>2</v>
      </c>
    </row>
    <row r="371" spans="1:5" x14ac:dyDescent="0.25">
      <c r="A371" s="175"/>
      <c r="B371" s="13" t="s">
        <v>292</v>
      </c>
      <c r="C371" s="19"/>
      <c r="D371" s="19"/>
      <c r="E371" s="23"/>
    </row>
    <row r="372" spans="1:5" x14ac:dyDescent="0.25">
      <c r="A372" s="175"/>
      <c r="B372" s="13" t="s">
        <v>293</v>
      </c>
      <c r="C372" s="19"/>
      <c r="D372" s="19"/>
      <c r="E372" s="23"/>
    </row>
    <row r="373" spans="1:5" x14ac:dyDescent="0.25">
      <c r="A373" s="175"/>
      <c r="B373" s="13" t="s">
        <v>294</v>
      </c>
      <c r="C373" s="19"/>
      <c r="D373" s="19"/>
      <c r="E373" s="23"/>
    </row>
    <row r="374" spans="1:5" x14ac:dyDescent="0.25">
      <c r="A374" s="176"/>
      <c r="B374" s="13" t="s">
        <v>295</v>
      </c>
      <c r="C374" s="14">
        <v>0</v>
      </c>
      <c r="D374" s="14">
        <v>0</v>
      </c>
      <c r="E374" s="24">
        <v>0</v>
      </c>
    </row>
    <row r="375" spans="1:5" x14ac:dyDescent="0.25">
      <c r="A375" s="174" t="s">
        <v>296</v>
      </c>
      <c r="B375" s="13" t="s">
        <v>297</v>
      </c>
      <c r="C375" s="19"/>
      <c r="D375" s="19"/>
      <c r="E375" s="23"/>
    </row>
    <row r="376" spans="1:5" x14ac:dyDescent="0.25">
      <c r="A376" s="175"/>
      <c r="B376" s="13" t="s">
        <v>298</v>
      </c>
      <c r="C376" s="14">
        <v>4</v>
      </c>
      <c r="D376" s="14">
        <v>75</v>
      </c>
      <c r="E376" s="24">
        <v>9</v>
      </c>
    </row>
    <row r="377" spans="1:5" x14ac:dyDescent="0.25">
      <c r="A377" s="175"/>
      <c r="B377" s="13" t="s">
        <v>299</v>
      </c>
      <c r="C377" s="19"/>
      <c r="D377" s="19"/>
      <c r="E377" s="23"/>
    </row>
    <row r="378" spans="1:5" x14ac:dyDescent="0.25">
      <c r="A378" s="175"/>
      <c r="B378" s="13" t="s">
        <v>300</v>
      </c>
      <c r="C378" s="14">
        <v>1</v>
      </c>
      <c r="D378" s="14">
        <v>15</v>
      </c>
      <c r="E378" s="24">
        <v>4</v>
      </c>
    </row>
    <row r="379" spans="1:5" x14ac:dyDescent="0.25">
      <c r="A379" s="175"/>
      <c r="B379" s="13" t="s">
        <v>216</v>
      </c>
      <c r="C379" s="14">
        <v>2</v>
      </c>
      <c r="D379" s="14">
        <v>2</v>
      </c>
      <c r="E379" s="24">
        <v>0</v>
      </c>
    </row>
    <row r="380" spans="1:5" x14ac:dyDescent="0.25">
      <c r="A380" s="175"/>
      <c r="B380" s="13" t="s">
        <v>301</v>
      </c>
      <c r="C380" s="14">
        <v>1</v>
      </c>
      <c r="D380" s="14">
        <v>0</v>
      </c>
      <c r="E380" s="24">
        <v>0</v>
      </c>
    </row>
    <row r="381" spans="1:5" x14ac:dyDescent="0.25">
      <c r="A381" s="175"/>
      <c r="B381" s="13" t="s">
        <v>302</v>
      </c>
      <c r="C381" s="19"/>
      <c r="D381" s="19"/>
      <c r="E381" s="23"/>
    </row>
    <row r="382" spans="1:5" x14ac:dyDescent="0.25">
      <c r="A382" s="175"/>
      <c r="B382" s="13" t="s">
        <v>303</v>
      </c>
      <c r="C382" s="19"/>
      <c r="D382" s="19"/>
      <c r="E382" s="23"/>
    </row>
    <row r="383" spans="1:5" x14ac:dyDescent="0.25">
      <c r="A383" s="175"/>
      <c r="B383" s="13" t="s">
        <v>304</v>
      </c>
      <c r="C383" s="19"/>
      <c r="D383" s="19"/>
      <c r="E383" s="23"/>
    </row>
    <row r="384" spans="1:5" x14ac:dyDescent="0.25">
      <c r="A384" s="175"/>
      <c r="B384" s="13" t="s">
        <v>305</v>
      </c>
      <c r="C384" s="19"/>
      <c r="D384" s="19"/>
      <c r="E384" s="23"/>
    </row>
    <row r="385" spans="1:5" x14ac:dyDescent="0.25">
      <c r="A385" s="175"/>
      <c r="B385" s="13" t="s">
        <v>306</v>
      </c>
      <c r="C385" s="19"/>
      <c r="D385" s="19"/>
      <c r="E385" s="23"/>
    </row>
    <row r="386" spans="1:5" x14ac:dyDescent="0.25">
      <c r="A386" s="175"/>
      <c r="B386" s="13" t="s">
        <v>307</v>
      </c>
      <c r="C386" s="19"/>
      <c r="D386" s="19"/>
      <c r="E386" s="23"/>
    </row>
    <row r="387" spans="1:5" x14ac:dyDescent="0.25">
      <c r="A387" s="176"/>
      <c r="B387" s="13" t="s">
        <v>308</v>
      </c>
      <c r="C387" s="14">
        <v>20</v>
      </c>
      <c r="D387" s="14">
        <v>5</v>
      </c>
      <c r="E387" s="24">
        <v>0</v>
      </c>
    </row>
    <row r="388" spans="1:5" x14ac:dyDescent="0.25">
      <c r="A388" s="174" t="s">
        <v>309</v>
      </c>
      <c r="B388" s="13" t="s">
        <v>310</v>
      </c>
      <c r="C388" s="19"/>
      <c r="D388" s="19"/>
      <c r="E388" s="23"/>
    </row>
    <row r="389" spans="1:5" x14ac:dyDescent="0.25">
      <c r="A389" s="175"/>
      <c r="B389" s="13" t="s">
        <v>311</v>
      </c>
      <c r="C389" s="19"/>
      <c r="D389" s="19"/>
      <c r="E389" s="23"/>
    </row>
    <row r="390" spans="1:5" x14ac:dyDescent="0.25">
      <c r="A390" s="175"/>
      <c r="B390" s="13" t="s">
        <v>247</v>
      </c>
      <c r="C390" s="19"/>
      <c r="D390" s="19"/>
      <c r="E390" s="23"/>
    </row>
    <row r="391" spans="1:5" x14ac:dyDescent="0.25">
      <c r="A391" s="175"/>
      <c r="B391" s="13" t="s">
        <v>248</v>
      </c>
      <c r="C391" s="19"/>
      <c r="D391" s="19"/>
      <c r="E391" s="23"/>
    </row>
    <row r="392" spans="1:5" x14ac:dyDescent="0.25">
      <c r="A392" s="175"/>
      <c r="B392" s="13" t="s">
        <v>249</v>
      </c>
      <c r="C392" s="19"/>
      <c r="D392" s="19"/>
      <c r="E392" s="23"/>
    </row>
    <row r="393" spans="1:5" x14ac:dyDescent="0.25">
      <c r="A393" s="175"/>
      <c r="B393" s="13" t="s">
        <v>250</v>
      </c>
      <c r="C393" s="19"/>
      <c r="D393" s="19"/>
      <c r="E393" s="23"/>
    </row>
    <row r="394" spans="1:5" x14ac:dyDescent="0.25">
      <c r="A394" s="175"/>
      <c r="B394" s="13" t="s">
        <v>312</v>
      </c>
      <c r="C394" s="19"/>
      <c r="D394" s="19"/>
      <c r="E394" s="23"/>
    </row>
    <row r="395" spans="1:5" x14ac:dyDescent="0.25">
      <c r="A395" s="175"/>
      <c r="B395" s="13" t="s">
        <v>313</v>
      </c>
      <c r="C395" s="19"/>
      <c r="D395" s="19"/>
      <c r="E395" s="23"/>
    </row>
    <row r="396" spans="1:5" x14ac:dyDescent="0.25">
      <c r="A396" s="175"/>
      <c r="B396" s="13" t="s">
        <v>314</v>
      </c>
      <c r="C396" s="19"/>
      <c r="D396" s="19"/>
      <c r="E396" s="23"/>
    </row>
    <row r="397" spans="1:5" x14ac:dyDescent="0.25">
      <c r="A397" s="175"/>
      <c r="B397" s="13" t="s">
        <v>257</v>
      </c>
      <c r="C397" s="19"/>
      <c r="D397" s="19"/>
      <c r="E397" s="23"/>
    </row>
    <row r="398" spans="1:5" x14ac:dyDescent="0.25">
      <c r="A398" s="175"/>
      <c r="B398" s="13" t="s">
        <v>315</v>
      </c>
      <c r="C398" s="19"/>
      <c r="D398" s="19"/>
      <c r="E398" s="23"/>
    </row>
    <row r="399" spans="1:5" x14ac:dyDescent="0.25">
      <c r="A399" s="175"/>
      <c r="B399" s="13" t="s">
        <v>260</v>
      </c>
      <c r="C399" s="14">
        <v>2</v>
      </c>
      <c r="D399" s="14">
        <v>2</v>
      </c>
      <c r="E399" s="23"/>
    </row>
    <row r="400" spans="1:5" x14ac:dyDescent="0.25">
      <c r="A400" s="175"/>
      <c r="B400" s="13" t="s">
        <v>261</v>
      </c>
      <c r="C400" s="19"/>
      <c r="D400" s="19"/>
      <c r="E400" s="23"/>
    </row>
    <row r="401" spans="1:5" x14ac:dyDescent="0.25">
      <c r="A401" s="175"/>
      <c r="B401" s="13" t="s">
        <v>316</v>
      </c>
      <c r="C401" s="14">
        <v>766</v>
      </c>
      <c r="D401" s="14">
        <v>762</v>
      </c>
      <c r="E401" s="23"/>
    </row>
    <row r="402" spans="1:5" x14ac:dyDescent="0.25">
      <c r="A402" s="175"/>
      <c r="B402" s="13" t="s">
        <v>317</v>
      </c>
      <c r="C402" s="19"/>
      <c r="D402" s="19"/>
      <c r="E402" s="23"/>
    </row>
    <row r="403" spans="1:5" x14ac:dyDescent="0.25">
      <c r="A403" s="175"/>
      <c r="B403" s="13" t="s">
        <v>318</v>
      </c>
      <c r="C403" s="14">
        <v>410</v>
      </c>
      <c r="D403" s="14">
        <v>348</v>
      </c>
      <c r="E403" s="24">
        <v>561</v>
      </c>
    </row>
    <row r="404" spans="1:5" x14ac:dyDescent="0.25">
      <c r="A404" s="175"/>
      <c r="B404" s="13" t="s">
        <v>265</v>
      </c>
      <c r="C404" s="19"/>
      <c r="D404" s="19"/>
      <c r="E404" s="23"/>
    </row>
    <row r="405" spans="1:5" x14ac:dyDescent="0.25">
      <c r="A405" s="175"/>
      <c r="B405" s="13" t="s">
        <v>319</v>
      </c>
      <c r="C405" s="19"/>
      <c r="D405" s="19"/>
      <c r="E405" s="23"/>
    </row>
    <row r="406" spans="1:5" x14ac:dyDescent="0.25">
      <c r="A406" s="175"/>
      <c r="B406" s="13" t="s">
        <v>320</v>
      </c>
      <c r="C406" s="14">
        <v>3</v>
      </c>
      <c r="D406" s="19"/>
      <c r="E406" s="23"/>
    </row>
    <row r="407" spans="1:5" x14ac:dyDescent="0.25">
      <c r="A407" s="175"/>
      <c r="B407" s="13" t="s">
        <v>321</v>
      </c>
      <c r="C407" s="14">
        <v>5</v>
      </c>
      <c r="D407" s="19"/>
      <c r="E407" s="23"/>
    </row>
    <row r="408" spans="1:5" x14ac:dyDescent="0.25">
      <c r="A408" s="175"/>
      <c r="B408" s="13" t="s">
        <v>270</v>
      </c>
      <c r="C408" s="19"/>
      <c r="D408" s="14">
        <v>603</v>
      </c>
      <c r="E408" s="23"/>
    </row>
    <row r="409" spans="1:5" x14ac:dyDescent="0.25">
      <c r="A409" s="176"/>
      <c r="B409" s="13" t="s">
        <v>322</v>
      </c>
      <c r="C409" s="14">
        <v>1582</v>
      </c>
      <c r="D409" s="14">
        <v>2088</v>
      </c>
      <c r="E409" s="24">
        <v>729</v>
      </c>
    </row>
  </sheetData>
  <sheetProtection algorithmName="SHA-512" hashValue="LiN000Cqyc80dEb7zttO77TxKl7TMhPVBXQScn15ZpIVdX0+/oqPkgpzrNzxYlIk3HIS9LeAylnBLuwkEScf3Q==" saltValue="CAIkJhk1dy1Eay5bdH2nrg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1DAB-85D8-4EFD-9956-610B2A6CB7A4}">
  <dimension ref="A1:Z25"/>
  <sheetViews>
    <sheetView showGridLines="0" showRowColHeaders="0" workbookViewId="0">
      <selection activeCell="B1" sqref="A1:B1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MINuKgzkieeXrYWo0iATZcnSpZwGZxITtZ1cv9+CdbUw1N/6Z05OypttsHrP3ZBDpU6y35xCd3UaJQJzVe7djA==" saltValue="MmuTF+Sxrba0pEPv7vds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1B6B6-A7FB-4F19-A519-29FC68CFE4E8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3NjkUXQO/6SuyqIV18RA9emiGbYkXNeHf9vNWN8YTqWd3UYTLI4WaV57NIs671m5tpz6fUNp5Y34+jNDvCHYSg==" saltValue="OPSysBiuR8SCLpjjWOoG1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BCC8-172B-4CBF-9B1B-02B392B2FDCE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4</v>
      </c>
      <c r="O6" s="172">
        <f>DatosMedioAmbiente!C57</f>
        <v>0</v>
      </c>
      <c r="P6" s="172">
        <f>DatosMedioAmbiente!C59</f>
        <v>1</v>
      </c>
      <c r="Q6" s="172">
        <f>DatosMedioAmbiente!C61</f>
        <v>1</v>
      </c>
      <c r="R6" s="172">
        <f>DatosMedioAmbiente!C63</f>
        <v>9</v>
      </c>
      <c r="S6" s="170"/>
      <c r="U6" s="173">
        <f>DatosMedioAmbiente!C54</f>
        <v>1</v>
      </c>
      <c r="V6" s="173">
        <f>DatosMedioAmbiente!C56</f>
        <v>1</v>
      </c>
      <c r="W6" s="173">
        <f>DatosMedioAmbiente!C58</f>
        <v>1</v>
      </c>
      <c r="X6" s="173">
        <f>DatosMedioAmbiente!C60</f>
        <v>2</v>
      </c>
      <c r="Y6" s="173">
        <f>DatosMedioAmbiente!C62</f>
        <v>0</v>
      </c>
      <c r="Z6" s="173">
        <f>DatosMedioAmbiente!C64</f>
        <v>1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ctZAWpNjBK5eO0G6uhVgmDu665TxH1G+NUymTxUH0nCJ3Vg0cMzQQET2Z/Coy+Y0JpkLc2T40hJAAObl7IDMEQ==" saltValue="+jKnzr9tu0QlX8Ax3knEb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105B-2262-40BF-9C2C-47A08E24B41E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1620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667</v>
      </c>
      <c r="AT2" s="87" t="s">
        <v>677</v>
      </c>
      <c r="AV2" s="87" t="s">
        <v>667</v>
      </c>
      <c r="AW2" s="87" t="s">
        <v>1204</v>
      </c>
      <c r="AX2" s="87" t="s">
        <v>1203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H2" s="87" t="s">
        <v>1162</v>
      </c>
      <c r="BI2" s="87" t="s">
        <v>1166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995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1622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1048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669</v>
      </c>
      <c r="AV3" s="87" t="s">
        <v>669</v>
      </c>
      <c r="AW3" s="87" t="s">
        <v>1206</v>
      </c>
      <c r="AX3" s="87" t="s">
        <v>1204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1657</v>
      </c>
      <c r="BH3" s="87" t="s">
        <v>1163</v>
      </c>
      <c r="BI3" s="87" t="s">
        <v>1167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1622</v>
      </c>
      <c r="F4" s="87" t="s">
        <v>1653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1620</v>
      </c>
      <c r="L4" s="87" t="s">
        <v>1632</v>
      </c>
      <c r="M4" s="87" t="s">
        <v>1624</v>
      </c>
      <c r="N4" s="87" t="s">
        <v>1623</v>
      </c>
      <c r="O4" s="87" t="s">
        <v>1620</v>
      </c>
      <c r="P4" s="87" t="s">
        <v>1666</v>
      </c>
      <c r="Q4" s="87" t="s">
        <v>1666</v>
      </c>
      <c r="S4" s="87" t="s">
        <v>1666</v>
      </c>
      <c r="T4" s="87" t="s">
        <v>1666</v>
      </c>
      <c r="V4" s="87" t="s">
        <v>30</v>
      </c>
      <c r="W4" s="87" t="s">
        <v>1762</v>
      </c>
      <c r="AA4" s="87" t="s">
        <v>1154</v>
      </c>
      <c r="AC4" s="87" t="s">
        <v>1160</v>
      </c>
      <c r="AD4" s="87" t="s">
        <v>671</v>
      </c>
      <c r="AE4" s="87" t="s">
        <v>1205</v>
      </c>
      <c r="AF4" s="87" t="s">
        <v>1213</v>
      </c>
      <c r="AI4" s="87" t="s">
        <v>229</v>
      </c>
      <c r="AL4" s="87" t="s">
        <v>671</v>
      </c>
      <c r="AM4" s="87" t="s">
        <v>671</v>
      </c>
      <c r="AN4" s="87" t="s">
        <v>671</v>
      </c>
      <c r="AO4" s="87" t="s">
        <v>671</v>
      </c>
      <c r="AV4" s="87" t="s">
        <v>671</v>
      </c>
      <c r="AW4" s="87" t="s">
        <v>635</v>
      </c>
      <c r="AX4" s="87" t="s">
        <v>1205</v>
      </c>
      <c r="AY4" s="87" t="s">
        <v>1025</v>
      </c>
      <c r="AZ4" s="87" t="s">
        <v>1030</v>
      </c>
      <c r="BA4" s="87" t="s">
        <v>1794</v>
      </c>
      <c r="BC4" s="87" t="s">
        <v>1005</v>
      </c>
      <c r="BD4" s="87" t="s">
        <v>981</v>
      </c>
      <c r="BE4" s="87" t="s">
        <v>1658</v>
      </c>
      <c r="BH4" s="87" t="s">
        <v>1164</v>
      </c>
      <c r="BI4" s="87" t="s">
        <v>1168</v>
      </c>
    </row>
    <row r="5" spans="1:61" x14ac:dyDescent="0.2">
      <c r="A5" s="87" t="s">
        <v>1050</v>
      </c>
      <c r="B5" s="87" t="s">
        <v>109</v>
      </c>
      <c r="C5" s="87" t="s">
        <v>181</v>
      </c>
      <c r="D5" s="87" t="s">
        <v>1622</v>
      </c>
      <c r="E5" s="87" t="s">
        <v>995</v>
      </c>
      <c r="F5" s="87" t="s">
        <v>1203</v>
      </c>
      <c r="G5" s="87" t="s">
        <v>1622</v>
      </c>
      <c r="H5" s="87" t="s">
        <v>1622</v>
      </c>
      <c r="I5" s="87" t="s">
        <v>1622</v>
      </c>
      <c r="J5" s="87" t="s">
        <v>1622</v>
      </c>
      <c r="K5" s="87" t="s">
        <v>1622</v>
      </c>
      <c r="M5" s="87" t="s">
        <v>995</v>
      </c>
      <c r="N5" s="87" t="s">
        <v>1624</v>
      </c>
      <c r="O5" s="87" t="s">
        <v>995</v>
      </c>
      <c r="P5" s="87" t="s">
        <v>1668</v>
      </c>
      <c r="Q5" s="87" t="s">
        <v>1668</v>
      </c>
      <c r="S5" s="87" t="s">
        <v>1668</v>
      </c>
      <c r="T5" s="87" t="s">
        <v>1668</v>
      </c>
      <c r="V5" s="87" t="s">
        <v>31</v>
      </c>
      <c r="AD5" s="87" t="s">
        <v>675</v>
      </c>
      <c r="AE5" s="87" t="s">
        <v>1206</v>
      </c>
      <c r="AF5" s="87" t="s">
        <v>1146</v>
      </c>
      <c r="AI5" s="87" t="s">
        <v>230</v>
      </c>
      <c r="AL5" s="87" t="s">
        <v>673</v>
      </c>
      <c r="AM5" s="87" t="s">
        <v>673</v>
      </c>
      <c r="AN5" s="87" t="s">
        <v>673</v>
      </c>
      <c r="AO5" s="87" t="s">
        <v>673</v>
      </c>
      <c r="AV5" s="87" t="s">
        <v>673</v>
      </c>
      <c r="AW5" s="87" t="s">
        <v>1207</v>
      </c>
      <c r="AX5" s="87" t="s">
        <v>1206</v>
      </c>
      <c r="AY5" s="87" t="s">
        <v>1026</v>
      </c>
      <c r="AZ5" s="87" t="s">
        <v>1031</v>
      </c>
      <c r="BC5" s="87" t="s">
        <v>1006</v>
      </c>
      <c r="BD5" s="87" t="s">
        <v>982</v>
      </c>
      <c r="BE5" s="87" t="s">
        <v>1799</v>
      </c>
    </row>
    <row r="6" spans="1:61" x14ac:dyDescent="0.2">
      <c r="A6" s="87" t="s">
        <v>1756</v>
      </c>
      <c r="B6" s="87" t="s">
        <v>110</v>
      </c>
      <c r="C6" s="87" t="s">
        <v>1738</v>
      </c>
      <c r="D6" s="87" t="s">
        <v>1624</v>
      </c>
      <c r="E6" s="87" t="s">
        <v>1629</v>
      </c>
      <c r="F6" s="87" t="s">
        <v>1632</v>
      </c>
      <c r="G6" s="87" t="s">
        <v>995</v>
      </c>
      <c r="H6" s="87" t="s">
        <v>995</v>
      </c>
      <c r="I6" s="87" t="s">
        <v>1626</v>
      </c>
      <c r="J6" s="87" t="s">
        <v>1626</v>
      </c>
      <c r="K6" s="87" t="s">
        <v>995</v>
      </c>
      <c r="M6" s="87" t="s">
        <v>1635</v>
      </c>
      <c r="N6" s="87" t="s">
        <v>1635</v>
      </c>
      <c r="O6" s="87" t="s">
        <v>1633</v>
      </c>
      <c r="P6" s="87" t="s">
        <v>1670</v>
      </c>
      <c r="Q6" s="87" t="s">
        <v>1670</v>
      </c>
      <c r="S6" s="87" t="s">
        <v>1670</v>
      </c>
      <c r="T6" s="87" t="s">
        <v>1670</v>
      </c>
      <c r="V6" s="87" t="s">
        <v>32</v>
      </c>
      <c r="AD6" s="87" t="s">
        <v>677</v>
      </c>
      <c r="AE6" s="87" t="s">
        <v>635</v>
      </c>
      <c r="AF6" s="87" t="s">
        <v>1214</v>
      </c>
      <c r="AI6" s="87" t="s">
        <v>231</v>
      </c>
      <c r="AL6" s="87" t="s">
        <v>675</v>
      </c>
      <c r="AM6" s="87" t="s">
        <v>675</v>
      </c>
      <c r="AN6" s="87" t="s">
        <v>675</v>
      </c>
      <c r="AO6" s="87" t="s">
        <v>675</v>
      </c>
      <c r="AV6" s="87" t="s">
        <v>675</v>
      </c>
      <c r="AX6" s="87" t="s">
        <v>1207</v>
      </c>
      <c r="AZ6" s="87" t="s">
        <v>1026</v>
      </c>
      <c r="BC6" s="87" t="s">
        <v>1796</v>
      </c>
      <c r="BD6" s="87" t="s">
        <v>983</v>
      </c>
      <c r="BE6" s="87" t="s">
        <v>1659</v>
      </c>
    </row>
    <row r="7" spans="1:61" x14ac:dyDescent="0.2">
      <c r="C7" s="87" t="s">
        <v>1740</v>
      </c>
      <c r="D7" s="87" t="s">
        <v>1625</v>
      </c>
      <c r="E7" s="87" t="s">
        <v>1632</v>
      </c>
      <c r="F7" s="87" t="s">
        <v>1633</v>
      </c>
      <c r="G7" s="87" t="s">
        <v>1633</v>
      </c>
      <c r="H7" s="87" t="s">
        <v>1632</v>
      </c>
      <c r="I7" s="87" t="s">
        <v>995</v>
      </c>
      <c r="J7" s="87" t="s">
        <v>995</v>
      </c>
      <c r="K7" s="87" t="s">
        <v>1631</v>
      </c>
      <c r="M7" s="87" t="s">
        <v>1638</v>
      </c>
      <c r="O7" s="87" t="s">
        <v>1634</v>
      </c>
      <c r="AD7" s="87" t="s">
        <v>679</v>
      </c>
      <c r="AE7" s="87" t="s">
        <v>1207</v>
      </c>
      <c r="AI7" s="87" t="s">
        <v>233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BC7" s="87" t="s">
        <v>1008</v>
      </c>
      <c r="BD7" s="87" t="s">
        <v>984</v>
      </c>
      <c r="BE7" s="87" t="s">
        <v>1040</v>
      </c>
    </row>
    <row r="8" spans="1:61" x14ac:dyDescent="0.2">
      <c r="C8" s="87" t="s">
        <v>216</v>
      </c>
      <c r="D8" s="87" t="s">
        <v>1626</v>
      </c>
      <c r="E8" s="87" t="s">
        <v>1636</v>
      </c>
      <c r="F8" s="87" t="s">
        <v>1634</v>
      </c>
      <c r="G8" s="87" t="s">
        <v>1634</v>
      </c>
      <c r="H8" s="87" t="s">
        <v>1633</v>
      </c>
      <c r="I8" s="87" t="s">
        <v>1630</v>
      </c>
      <c r="J8" s="87" t="s">
        <v>1632</v>
      </c>
      <c r="K8" s="87" t="s">
        <v>1632</v>
      </c>
      <c r="M8" s="87" t="s">
        <v>1642</v>
      </c>
      <c r="O8" s="87" t="s">
        <v>1636</v>
      </c>
      <c r="AI8" s="87" t="s">
        <v>236</v>
      </c>
      <c r="AL8" s="87" t="s">
        <v>679</v>
      </c>
      <c r="BC8" s="87" t="s">
        <v>997</v>
      </c>
      <c r="BD8" s="87" t="s">
        <v>985</v>
      </c>
      <c r="BE8" s="87" t="s">
        <v>1661</v>
      </c>
    </row>
    <row r="9" spans="1:61" x14ac:dyDescent="0.2">
      <c r="C9" s="87" t="s">
        <v>1741</v>
      </c>
      <c r="D9" s="87" t="s">
        <v>995</v>
      </c>
      <c r="F9" s="87" t="s">
        <v>1635</v>
      </c>
      <c r="G9" s="87" t="s">
        <v>1636</v>
      </c>
      <c r="H9" s="87" t="s">
        <v>1634</v>
      </c>
      <c r="I9" s="87" t="s">
        <v>1632</v>
      </c>
      <c r="J9" s="87" t="s">
        <v>1633</v>
      </c>
      <c r="K9" s="87" t="s">
        <v>1634</v>
      </c>
      <c r="O9" s="87" t="s">
        <v>1638</v>
      </c>
      <c r="AI9" s="87" t="s">
        <v>237</v>
      </c>
      <c r="BD9" s="87" t="s">
        <v>538</v>
      </c>
      <c r="BE9" s="87" t="s">
        <v>272</v>
      </c>
    </row>
    <row r="10" spans="1:61" x14ac:dyDescent="0.2">
      <c r="C10" s="87" t="s">
        <v>296</v>
      </c>
      <c r="D10" s="87" t="s">
        <v>1629</v>
      </c>
      <c r="F10" s="87" t="s">
        <v>1638</v>
      </c>
      <c r="G10" s="87" t="s">
        <v>1638</v>
      </c>
      <c r="H10" s="87" t="s">
        <v>1636</v>
      </c>
      <c r="I10" s="87" t="s">
        <v>1633</v>
      </c>
      <c r="J10" s="87" t="s">
        <v>1634</v>
      </c>
      <c r="K10" s="87" t="s">
        <v>1636</v>
      </c>
      <c r="O10" s="87" t="s">
        <v>110</v>
      </c>
      <c r="AI10" s="87" t="s">
        <v>239</v>
      </c>
      <c r="BD10" s="87" t="s">
        <v>986</v>
      </c>
    </row>
    <row r="11" spans="1:61" x14ac:dyDescent="0.2">
      <c r="C11" s="87" t="s">
        <v>1743</v>
      </c>
      <c r="D11" s="87" t="s">
        <v>1630</v>
      </c>
      <c r="F11" s="87" t="s">
        <v>1642</v>
      </c>
      <c r="G11" s="87" t="s">
        <v>1642</v>
      </c>
      <c r="H11" s="87" t="s">
        <v>1638</v>
      </c>
      <c r="I11" s="87" t="s">
        <v>1634</v>
      </c>
      <c r="J11" s="87" t="s">
        <v>1636</v>
      </c>
      <c r="AI11" s="87" t="s">
        <v>110</v>
      </c>
      <c r="BD11" s="87" t="s">
        <v>671</v>
      </c>
    </row>
    <row r="12" spans="1:61" x14ac:dyDescent="0.2">
      <c r="D12" s="87" t="s">
        <v>1632</v>
      </c>
      <c r="F12" s="87" t="s">
        <v>110</v>
      </c>
      <c r="G12" s="87" t="s">
        <v>110</v>
      </c>
      <c r="H12" s="87" t="s">
        <v>110</v>
      </c>
      <c r="I12" s="87" t="s">
        <v>1636</v>
      </c>
      <c r="J12" s="87" t="s">
        <v>1638</v>
      </c>
      <c r="BD12" s="87" t="s">
        <v>988</v>
      </c>
    </row>
    <row r="13" spans="1:61" x14ac:dyDescent="0.2">
      <c r="D13" s="87" t="s">
        <v>1633</v>
      </c>
      <c r="I13" s="87" t="s">
        <v>1638</v>
      </c>
      <c r="J13" s="87" t="s">
        <v>110</v>
      </c>
      <c r="BD13" s="87" t="s">
        <v>989</v>
      </c>
    </row>
    <row r="14" spans="1:61" x14ac:dyDescent="0.2">
      <c r="D14" s="87" t="s">
        <v>1634</v>
      </c>
      <c r="I14" s="87" t="s">
        <v>1642</v>
      </c>
      <c r="BD14" s="87" t="s">
        <v>990</v>
      </c>
    </row>
    <row r="15" spans="1:61" x14ac:dyDescent="0.2">
      <c r="D15" s="87" t="s">
        <v>1635</v>
      </c>
      <c r="I15" s="87" t="s">
        <v>110</v>
      </c>
      <c r="BD15" s="87" t="s">
        <v>110</v>
      </c>
    </row>
    <row r="16" spans="1:61" x14ac:dyDescent="0.2">
      <c r="D16" s="87" t="s">
        <v>1636</v>
      </c>
      <c r="BD16" s="87" t="s">
        <v>992</v>
      </c>
    </row>
    <row r="17" spans="4:56" x14ac:dyDescent="0.2">
      <c r="D17" s="87" t="s">
        <v>1638</v>
      </c>
      <c r="BD17" s="87" t="s">
        <v>993</v>
      </c>
    </row>
    <row r="18" spans="4:56" x14ac:dyDescent="0.2">
      <c r="D18" s="87" t="s">
        <v>1642</v>
      </c>
    </row>
    <row r="19" spans="4:56" x14ac:dyDescent="0.2">
      <c r="D19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780C-DE43-4670-9E00-E35969939029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2035</v>
      </c>
      <c r="D4" s="95">
        <f>SUM(DatosViolenciaGénero!D63:D69)</f>
        <v>747</v>
      </c>
    </row>
    <row r="5" spans="2:4" x14ac:dyDescent="0.2">
      <c r="B5" s="94" t="s">
        <v>1620</v>
      </c>
      <c r="C5" s="95">
        <f>SUM(DatosViolenciaGénero!C70:C73)</f>
        <v>711</v>
      </c>
      <c r="D5" s="95">
        <f>SUM(DatosViolenciaGénero!D70:D73)</f>
        <v>326</v>
      </c>
    </row>
    <row r="6" spans="2:4" ht="12.75" customHeight="1" x14ac:dyDescent="0.2">
      <c r="B6" s="94" t="s">
        <v>1666</v>
      </c>
      <c r="C6" s="95">
        <f>DatosViolenciaGénero!C74</f>
        <v>12</v>
      </c>
      <c r="D6" s="95">
        <f>DatosViolenciaGénero!D74</f>
        <v>6</v>
      </c>
    </row>
    <row r="7" spans="2:4" ht="12.75" customHeight="1" x14ac:dyDescent="0.2">
      <c r="B7" s="94" t="s">
        <v>1667</v>
      </c>
      <c r="C7" s="95">
        <f>SUM(DatosViolenciaGénero!C75:C77)</f>
        <v>0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12</v>
      </c>
      <c r="D8" s="95">
        <f>DatosViolenciaGénero!D81</f>
        <v>9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748</v>
      </c>
      <c r="D10" s="95">
        <f>SUM(DatosViolenciaGénero!D79:D80)</f>
        <v>287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266</v>
      </c>
    </row>
    <row r="16" spans="2:4" ht="13.5" thickBot="1" x14ac:dyDescent="0.25">
      <c r="B16" s="98" t="s">
        <v>1673</v>
      </c>
      <c r="C16" s="99">
        <f>DatosViolenciaGénero!C39</f>
        <v>224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C7BAD-FFF1-4B6D-8167-04AE10C796C0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853</v>
      </c>
      <c r="D4" s="95">
        <f>SUM(DatosViolenciaDoméstica!D48:D54)</f>
        <v>103</v>
      </c>
    </row>
    <row r="5" spans="2:4" x14ac:dyDescent="0.2">
      <c r="B5" s="94" t="s">
        <v>1620</v>
      </c>
      <c r="C5" s="95">
        <f>SUM(DatosViolenciaDoméstica!C55:C58)</f>
        <v>279</v>
      </c>
      <c r="D5" s="95">
        <f>SUM(DatosViolenciaDoméstica!D55:D58)</f>
        <v>68</v>
      </c>
    </row>
    <row r="6" spans="2:4" ht="12.75" customHeight="1" x14ac:dyDescent="0.2">
      <c r="B6" s="94" t="s">
        <v>1666</v>
      </c>
      <c r="C6" s="95">
        <f>DatosViolenciaDoméstica!C59</f>
        <v>2</v>
      </c>
      <c r="D6" s="95">
        <f>DatosViolenciaDoméstica!D59</f>
        <v>1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2</v>
      </c>
      <c r="D8" s="95">
        <f>DatosViolenciaDoméstica!D66</f>
        <v>1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270</v>
      </c>
      <c r="D10" s="95">
        <f>SUM(DatosViolenciaDoméstica!D64:D65)</f>
        <v>131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64</v>
      </c>
    </row>
    <row r="16" spans="2:4" ht="13.5" thickBot="1" x14ac:dyDescent="0.25">
      <c r="B16" s="98" t="s">
        <v>1673</v>
      </c>
      <c r="C16" s="99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658F-3AC1-4130-8D3E-50A1C9BA9AC2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1123</v>
      </c>
    </row>
    <row r="5" spans="2:3" x14ac:dyDescent="0.2">
      <c r="B5" s="88" t="s">
        <v>1657</v>
      </c>
      <c r="C5" s="90">
        <f>DatosMenores!C70</f>
        <v>5</v>
      </c>
    </row>
    <row r="6" spans="2:3" x14ac:dyDescent="0.2">
      <c r="B6" s="88" t="s">
        <v>1658</v>
      </c>
      <c r="C6" s="90">
        <f>DatosMenores!C71</f>
        <v>402</v>
      </c>
    </row>
    <row r="7" spans="2:3" ht="25.5" x14ac:dyDescent="0.2">
      <c r="B7" s="88" t="s">
        <v>1659</v>
      </c>
      <c r="C7" s="90">
        <f>DatosMenores!C74</f>
        <v>5</v>
      </c>
    </row>
    <row r="8" spans="2:3" ht="25.5" x14ac:dyDescent="0.2">
      <c r="B8" s="88" t="s">
        <v>1040</v>
      </c>
      <c r="C8" s="90">
        <f>DatosMenores!C75</f>
        <v>70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5</v>
      </c>
    </row>
    <row r="11" spans="2:3" x14ac:dyDescent="0.2">
      <c r="B11" s="88" t="s">
        <v>1661</v>
      </c>
      <c r="C11" s="90">
        <f>DatosMenores!C77</f>
        <v>50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47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9F76-CE7D-4759-8C69-BF37CF40B84B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13699</v>
      </c>
      <c r="E11" s="73">
        <f>DatosDelitos!H5+DatosDelitos!H13-DatosDelitos!H17</f>
        <v>413</v>
      </c>
      <c r="F11" s="73">
        <f>DatosDelitos!I5+DatosDelitos!I13-DatosDelitos!I17</f>
        <v>339</v>
      </c>
      <c r="G11" s="73">
        <f>DatosDelitos!J5+DatosDelitos!J13-DatosDelitos!J17</f>
        <v>37</v>
      </c>
      <c r="H11" s="74">
        <f>DatosDelitos!K5+DatosDelitos!K13-DatosDelitos!K17</f>
        <v>27</v>
      </c>
      <c r="I11" s="74">
        <f>DatosDelitos!L5+DatosDelitos!L13-DatosDelitos!L17</f>
        <v>6</v>
      </c>
      <c r="J11" s="74">
        <f>DatosDelitos!M5+DatosDelitos!M13-DatosDelitos!M17</f>
        <v>8</v>
      </c>
      <c r="K11" s="74">
        <f>DatosDelitos!O5+DatosDelitos!O13-DatosDelitos!O17</f>
        <v>6</v>
      </c>
      <c r="L11" s="75">
        <f>DatosDelitos!P5+DatosDelitos!P13-DatosDelitos!P17</f>
        <v>109</v>
      </c>
    </row>
    <row r="12" spans="2:13" ht="13.15" customHeight="1" x14ac:dyDescent="0.2">
      <c r="B12" s="216" t="s">
        <v>310</v>
      </c>
      <c r="C12" s="216"/>
      <c r="D12" s="76">
        <f>DatosDelitos!C10</f>
        <v>1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13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2921</v>
      </c>
      <c r="E15" s="77">
        <f>DatosDelitos!H17+DatosDelitos!H44</f>
        <v>262</v>
      </c>
      <c r="F15" s="77">
        <f>DatosDelitos!I16+DatosDelitos!I44</f>
        <v>56</v>
      </c>
      <c r="G15" s="77">
        <f>DatosDelitos!J17+DatosDelitos!J44</f>
        <v>7</v>
      </c>
      <c r="H15" s="77">
        <f>DatosDelitos!K17+DatosDelitos!K44</f>
        <v>0</v>
      </c>
      <c r="I15" s="77">
        <f>DatosDelitos!L17+DatosDelitos!L44</f>
        <v>1</v>
      </c>
      <c r="J15" s="77">
        <f>DatosDelitos!M17+DatosDelitos!M44</f>
        <v>2</v>
      </c>
      <c r="K15" s="77">
        <f>DatosDelitos!O17+DatosDelitos!O44</f>
        <v>2</v>
      </c>
      <c r="L15" s="78">
        <f>DatosDelitos!P17+DatosDelitos!P44</f>
        <v>530</v>
      </c>
    </row>
    <row r="16" spans="2:13" ht="13.15" customHeight="1" x14ac:dyDescent="0.2">
      <c r="B16" s="216" t="s">
        <v>1620</v>
      </c>
      <c r="C16" s="216"/>
      <c r="D16" s="76">
        <f>DatosDelitos!C30</f>
        <v>2291</v>
      </c>
      <c r="E16" s="77">
        <f>DatosDelitos!H30</f>
        <v>210</v>
      </c>
      <c r="F16" s="77">
        <f>DatosDelitos!I30</f>
        <v>170</v>
      </c>
      <c r="G16" s="77">
        <f>DatosDelitos!J30</f>
        <v>9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351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26</v>
      </c>
      <c r="E17" s="77">
        <f>DatosDelitos!H42-DatosDelitos!H44</f>
        <v>4</v>
      </c>
      <c r="F17" s="77">
        <f>DatosDelitos!I42-DatosDelitos!I44</f>
        <v>3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0</v>
      </c>
    </row>
    <row r="18" spans="2:12" ht="13.15" customHeight="1" x14ac:dyDescent="0.2">
      <c r="B18" s="216" t="s">
        <v>1622</v>
      </c>
      <c r="C18" s="216"/>
      <c r="D18" s="76">
        <f>DatosDelitos!C50</f>
        <v>724</v>
      </c>
      <c r="E18" s="77">
        <f>DatosDelitos!H50</f>
        <v>83</v>
      </c>
      <c r="F18" s="77">
        <f>DatosDelitos!I50</f>
        <v>58</v>
      </c>
      <c r="G18" s="77">
        <f>DatosDelitos!J50</f>
        <v>100</v>
      </c>
      <c r="H18" s="77">
        <f>DatosDelitos!K50</f>
        <v>20</v>
      </c>
      <c r="I18" s="77">
        <f>DatosDelitos!L50</f>
        <v>0</v>
      </c>
      <c r="J18" s="77">
        <f>DatosDelitos!M50</f>
        <v>0</v>
      </c>
      <c r="K18" s="77">
        <f>DatosDelitos!O50</f>
        <v>4</v>
      </c>
      <c r="L18" s="78">
        <f>DatosDelitos!P50</f>
        <v>38</v>
      </c>
    </row>
    <row r="19" spans="2:12" ht="13.15" customHeight="1" x14ac:dyDescent="0.2">
      <c r="B19" s="216" t="s">
        <v>1623</v>
      </c>
      <c r="C19" s="216"/>
      <c r="D19" s="76">
        <f>DatosDelitos!C72</f>
        <v>8</v>
      </c>
      <c r="E19" s="77">
        <f>DatosDelitos!H72</f>
        <v>1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1</v>
      </c>
      <c r="K19" s="77">
        <f>DatosDelitos!O72</f>
        <v>0</v>
      </c>
      <c r="L19" s="78">
        <f>DatosDelitos!P72</f>
        <v>2</v>
      </c>
    </row>
    <row r="20" spans="2:12" ht="27" customHeight="1" x14ac:dyDescent="0.2">
      <c r="B20" s="216" t="s">
        <v>1624</v>
      </c>
      <c r="C20" s="216"/>
      <c r="D20" s="76">
        <f>DatosDelitos!C74</f>
        <v>146</v>
      </c>
      <c r="E20" s="77">
        <f>DatosDelitos!H74</f>
        <v>22</v>
      </c>
      <c r="F20" s="77">
        <f>DatosDelitos!I74</f>
        <v>12</v>
      </c>
      <c r="G20" s="77">
        <f>DatosDelitos!J74</f>
        <v>0</v>
      </c>
      <c r="H20" s="77">
        <f>DatosDelitos!K74</f>
        <v>0</v>
      </c>
      <c r="I20" s="77">
        <f>DatosDelitos!L74</f>
        <v>3</v>
      </c>
      <c r="J20" s="77">
        <f>DatosDelitos!M74</f>
        <v>5</v>
      </c>
      <c r="K20" s="77">
        <f>DatosDelitos!O74</f>
        <v>0</v>
      </c>
      <c r="L20" s="78">
        <f>DatosDelitos!P74</f>
        <v>10</v>
      </c>
    </row>
    <row r="21" spans="2:12" ht="13.15" customHeight="1" x14ac:dyDescent="0.2">
      <c r="B21" s="217" t="s">
        <v>1625</v>
      </c>
      <c r="C21" s="217"/>
      <c r="D21" s="76">
        <f>DatosDelitos!C82</f>
        <v>181</v>
      </c>
      <c r="E21" s="77">
        <f>DatosDelitos!H82</f>
        <v>7</v>
      </c>
      <c r="F21" s="77">
        <f>DatosDelitos!I82</f>
        <v>3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2</v>
      </c>
    </row>
    <row r="22" spans="2:12" ht="13.15" customHeight="1" x14ac:dyDescent="0.2">
      <c r="B22" s="216" t="s">
        <v>1626</v>
      </c>
      <c r="C22" s="216"/>
      <c r="D22" s="76">
        <f>DatosDelitos!C85</f>
        <v>974</v>
      </c>
      <c r="E22" s="77">
        <f>DatosDelitos!H85</f>
        <v>238</v>
      </c>
      <c r="F22" s="77">
        <f>DatosDelitos!I85</f>
        <v>161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7</v>
      </c>
    </row>
    <row r="23" spans="2:12" ht="13.15" customHeight="1" x14ac:dyDescent="0.2">
      <c r="B23" s="216" t="s">
        <v>995</v>
      </c>
      <c r="C23" s="216"/>
      <c r="D23" s="76">
        <f>DatosDelitos!C97</f>
        <v>9719</v>
      </c>
      <c r="E23" s="77">
        <f>DatosDelitos!H97</f>
        <v>1175</v>
      </c>
      <c r="F23" s="77">
        <f>DatosDelitos!I97</f>
        <v>894</v>
      </c>
      <c r="G23" s="77">
        <f>DatosDelitos!J97</f>
        <v>9</v>
      </c>
      <c r="H23" s="77">
        <f>DatosDelitos!K97</f>
        <v>0</v>
      </c>
      <c r="I23" s="77">
        <f>DatosDelitos!L97</f>
        <v>4</v>
      </c>
      <c r="J23" s="77">
        <f>DatosDelitos!M97</f>
        <v>0</v>
      </c>
      <c r="K23" s="77">
        <f>DatosDelitos!O97</f>
        <v>30</v>
      </c>
      <c r="L23" s="78">
        <f>DatosDelitos!P97</f>
        <v>191</v>
      </c>
    </row>
    <row r="24" spans="2:12" ht="27" customHeight="1" x14ac:dyDescent="0.2">
      <c r="B24" s="216" t="s">
        <v>1627</v>
      </c>
      <c r="C24" s="216"/>
      <c r="D24" s="76">
        <f>DatosDelitos!C131</f>
        <v>23</v>
      </c>
      <c r="E24" s="77">
        <f>DatosDelitos!H131</f>
        <v>9</v>
      </c>
      <c r="F24" s="77">
        <f>DatosDelitos!I131</f>
        <v>5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0</v>
      </c>
    </row>
    <row r="25" spans="2:12" ht="13.15" customHeight="1" x14ac:dyDescent="0.2">
      <c r="B25" s="216" t="s">
        <v>1628</v>
      </c>
      <c r="C25" s="216"/>
      <c r="D25" s="76">
        <f>DatosDelitos!C137</f>
        <v>58</v>
      </c>
      <c r="E25" s="77">
        <f>DatosDelitos!H137</f>
        <v>6</v>
      </c>
      <c r="F25" s="77">
        <f>DatosDelitos!I137</f>
        <v>12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0</v>
      </c>
    </row>
    <row r="26" spans="2:12" ht="13.15" customHeight="1" x14ac:dyDescent="0.2">
      <c r="B26" s="217" t="s">
        <v>1629</v>
      </c>
      <c r="C26" s="217"/>
      <c r="D26" s="76">
        <f>DatosDelitos!C144</f>
        <v>101</v>
      </c>
      <c r="E26" s="77">
        <f>DatosDelitos!H144</f>
        <v>12</v>
      </c>
      <c r="F26" s="77">
        <f>DatosDelitos!I144</f>
        <v>9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29</v>
      </c>
      <c r="L26" s="78">
        <f>DatosDelitos!P144</f>
        <v>1</v>
      </c>
    </row>
    <row r="27" spans="2:12" ht="38.25" customHeight="1" x14ac:dyDescent="0.2">
      <c r="B27" s="216" t="s">
        <v>1630</v>
      </c>
      <c r="C27" s="216"/>
      <c r="D27" s="76">
        <f>DatosDelitos!C147</f>
        <v>151</v>
      </c>
      <c r="E27" s="77">
        <f>DatosDelitos!H147</f>
        <v>56</v>
      </c>
      <c r="F27" s="77">
        <f>DatosDelitos!I147</f>
        <v>30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1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30</v>
      </c>
      <c r="E28" s="77">
        <f>DatosDelitos!H156+SUM(DatosDelitos!H167:H172)</f>
        <v>4</v>
      </c>
      <c r="F28" s="77">
        <f>DatosDelitos!I156+SUM(DatosDelitos!I167:I172)</f>
        <v>1</v>
      </c>
      <c r="G28" s="77">
        <f>DatosDelitos!J156+SUM(DatosDelitos!J167:J172)</f>
        <v>3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0</v>
      </c>
    </row>
    <row r="29" spans="2:12" ht="13.15" customHeight="1" x14ac:dyDescent="0.2">
      <c r="B29" s="216" t="s">
        <v>1632</v>
      </c>
      <c r="C29" s="216"/>
      <c r="D29" s="76">
        <f>SUM(DatosDelitos!C173:C177)</f>
        <v>440</v>
      </c>
      <c r="E29" s="77">
        <f>SUM(DatosDelitos!H173:H177)</f>
        <v>136</v>
      </c>
      <c r="F29" s="77">
        <f>SUM(DatosDelitos!I173:I177)</f>
        <v>118</v>
      </c>
      <c r="G29" s="77">
        <f>SUM(DatosDelitos!J173:J177)</f>
        <v>12</v>
      </c>
      <c r="H29" s="77">
        <f>SUM(DatosDelitos!K173:K177)</f>
        <v>12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16</v>
      </c>
      <c r="L29" s="77">
        <f>SUM(DatosDelitos!P173:P177)</f>
        <v>14</v>
      </c>
    </row>
    <row r="30" spans="2:12" ht="13.15" customHeight="1" x14ac:dyDescent="0.2">
      <c r="B30" s="216" t="s">
        <v>1633</v>
      </c>
      <c r="C30" s="216"/>
      <c r="D30" s="76">
        <f>DatosDelitos!C178</f>
        <v>983</v>
      </c>
      <c r="E30" s="77">
        <f>DatosDelitos!H178</f>
        <v>132</v>
      </c>
      <c r="F30" s="77">
        <f>DatosDelitos!I178</f>
        <v>282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1622</v>
      </c>
    </row>
    <row r="31" spans="2:12" ht="13.15" customHeight="1" x14ac:dyDescent="0.2">
      <c r="B31" s="216" t="s">
        <v>1634</v>
      </c>
      <c r="C31" s="216"/>
      <c r="D31" s="76">
        <f>DatosDelitos!C186</f>
        <v>499</v>
      </c>
      <c r="E31" s="77">
        <f>DatosDelitos!H186</f>
        <v>153</v>
      </c>
      <c r="F31" s="77">
        <f>DatosDelitos!I186</f>
        <v>119</v>
      </c>
      <c r="G31" s="77">
        <f>DatosDelitos!J186</f>
        <v>1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66</v>
      </c>
    </row>
    <row r="32" spans="2:12" ht="13.15" customHeight="1" x14ac:dyDescent="0.2">
      <c r="B32" s="216" t="s">
        <v>1635</v>
      </c>
      <c r="C32" s="216"/>
      <c r="D32" s="76">
        <f>DatosDelitos!C201</f>
        <v>109</v>
      </c>
      <c r="E32" s="77">
        <f>DatosDelitos!H201</f>
        <v>10</v>
      </c>
      <c r="F32" s="77">
        <f>DatosDelitos!I201</f>
        <v>9</v>
      </c>
      <c r="G32" s="77">
        <f>DatosDelitos!J201</f>
        <v>0</v>
      </c>
      <c r="H32" s="77">
        <f>DatosDelitos!K201</f>
        <v>0</v>
      </c>
      <c r="I32" s="77">
        <f>DatosDelitos!L201</f>
        <v>2</v>
      </c>
      <c r="J32" s="77">
        <f>DatosDelitos!M201</f>
        <v>2</v>
      </c>
      <c r="K32" s="77">
        <f>DatosDelitos!O201</f>
        <v>0</v>
      </c>
      <c r="L32" s="77">
        <f>DatosDelitos!P201</f>
        <v>2</v>
      </c>
    </row>
    <row r="33" spans="2:13" ht="13.15" customHeight="1" x14ac:dyDescent="0.2">
      <c r="B33" s="216" t="s">
        <v>1636</v>
      </c>
      <c r="C33" s="216"/>
      <c r="D33" s="76">
        <f>DatosDelitos!C223</f>
        <v>1535</v>
      </c>
      <c r="E33" s="77">
        <f>DatosDelitos!H223</f>
        <v>284</v>
      </c>
      <c r="F33" s="77">
        <f>DatosDelitos!I223</f>
        <v>208</v>
      </c>
      <c r="G33" s="77">
        <f>DatosDelitos!J223</f>
        <v>2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5</v>
      </c>
      <c r="L33" s="77">
        <f>DatosDelitos!P223</f>
        <v>198</v>
      </c>
    </row>
    <row r="34" spans="2:13" ht="13.15" customHeight="1" x14ac:dyDescent="0.2">
      <c r="B34" s="216" t="s">
        <v>1637</v>
      </c>
      <c r="C34" s="216"/>
      <c r="D34" s="76">
        <f>DatosDelitos!C244</f>
        <v>1</v>
      </c>
      <c r="E34" s="77">
        <f>DatosDelitos!H244</f>
        <v>9</v>
      </c>
      <c r="F34" s="77">
        <f>DatosDelitos!I244</f>
        <v>2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6" t="s">
        <v>1638</v>
      </c>
      <c r="C35" s="216"/>
      <c r="D35" s="76">
        <f>DatosDelitos!C271</f>
        <v>519</v>
      </c>
      <c r="E35" s="77">
        <f>DatosDelitos!H271</f>
        <v>210</v>
      </c>
      <c r="F35" s="77">
        <f>DatosDelitos!I271</f>
        <v>186</v>
      </c>
      <c r="G35" s="77">
        <f>DatosDelitos!J271</f>
        <v>0</v>
      </c>
      <c r="H35" s="77">
        <f>DatosDelitos!K271</f>
        <v>0</v>
      </c>
      <c r="I35" s="77">
        <f>DatosDelitos!L271</f>
        <v>1</v>
      </c>
      <c r="J35" s="77">
        <f>DatosDelitos!M271</f>
        <v>0</v>
      </c>
      <c r="K35" s="77">
        <f>DatosDelitos!O271</f>
        <v>0</v>
      </c>
      <c r="L35" s="77">
        <f>DatosDelitos!P271</f>
        <v>108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11</v>
      </c>
      <c r="E38" s="77">
        <f>DatosDelitos!H312+DatosDelitos!H318+DatosDelitos!H320</f>
        <v>6</v>
      </c>
      <c r="F38" s="77">
        <f>DatosDelitos!I312+DatosDelitos!I318+DatosDelitos!I320</f>
        <v>1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6" t="s">
        <v>1642</v>
      </c>
      <c r="C39" s="216"/>
      <c r="D39" s="76">
        <f>DatosDelitos!C323</f>
        <v>8888</v>
      </c>
      <c r="E39" s="77">
        <f>DatosDelitos!H323</f>
        <v>353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1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1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44051</v>
      </c>
      <c r="E43" s="79">
        <f t="shared" ref="E43:L43" si="0">SUM(E11:E42)</f>
        <v>3795</v>
      </c>
      <c r="F43" s="79">
        <f t="shared" si="0"/>
        <v>2678</v>
      </c>
      <c r="G43" s="79">
        <f t="shared" si="0"/>
        <v>180</v>
      </c>
      <c r="H43" s="79">
        <f t="shared" si="0"/>
        <v>59</v>
      </c>
      <c r="I43" s="79">
        <f t="shared" si="0"/>
        <v>18</v>
      </c>
      <c r="J43" s="79">
        <f t="shared" si="0"/>
        <v>18</v>
      </c>
      <c r="K43" s="79">
        <f t="shared" si="0"/>
        <v>92</v>
      </c>
      <c r="L43" s="79">
        <f t="shared" si="0"/>
        <v>3253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301</v>
      </c>
      <c r="E50" s="82">
        <f>DatosDelitos!G13-DatosDelitos!G17</f>
        <v>157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2618</v>
      </c>
      <c r="E54" s="82">
        <f>DatosDelitos!G17+DatosDelitos!G44</f>
        <v>778</v>
      </c>
    </row>
    <row r="55" spans="2:5" ht="13.15" customHeight="1" x14ac:dyDescent="0.25">
      <c r="B55" s="218" t="s">
        <v>1620</v>
      </c>
      <c r="C55" s="218"/>
      <c r="D55" s="82">
        <f>DatosDelitos!F30</f>
        <v>1089</v>
      </c>
      <c r="E55" s="82">
        <f>DatosDelitos!G30</f>
        <v>528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51</v>
      </c>
      <c r="E57" s="82">
        <f>DatosDelitos!G50</f>
        <v>11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22</v>
      </c>
      <c r="E59" s="82">
        <f>DatosDelitos!G74</f>
        <v>2</v>
      </c>
    </row>
    <row r="60" spans="2:5" ht="13.15" customHeight="1" x14ac:dyDescent="0.25">
      <c r="B60" s="218" t="s">
        <v>1625</v>
      </c>
      <c r="C60" s="218"/>
      <c r="D60" s="82">
        <f>DatosDelitos!F82</f>
        <v>15</v>
      </c>
      <c r="E60" s="82">
        <f>DatosDelitos!G82</f>
        <v>5</v>
      </c>
    </row>
    <row r="61" spans="2:5" ht="13.15" customHeight="1" x14ac:dyDescent="0.25">
      <c r="B61" s="218" t="s">
        <v>1626</v>
      </c>
      <c r="C61" s="218"/>
      <c r="D61" s="82">
        <f>DatosDelitos!F85</f>
        <v>16</v>
      </c>
      <c r="E61" s="82">
        <f>DatosDelitos!G85</f>
        <v>8</v>
      </c>
    </row>
    <row r="62" spans="2:5" ht="13.15" customHeight="1" x14ac:dyDescent="0.25">
      <c r="B62" s="218" t="s">
        <v>995</v>
      </c>
      <c r="C62" s="218"/>
      <c r="D62" s="82">
        <f>DatosDelitos!F97</f>
        <v>384</v>
      </c>
      <c r="E62" s="82">
        <f>DatosDelitos!G97</f>
        <v>148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1</v>
      </c>
      <c r="E64" s="82">
        <f>DatosDelitos!G137</f>
        <v>1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3</v>
      </c>
      <c r="E66" s="82">
        <f>DatosDelitos!G147</f>
        <v>1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15</v>
      </c>
      <c r="E67" s="82">
        <f>DatosDelitos!G156+SUM(DatosDelitos!G167:H172)</f>
        <v>1</v>
      </c>
    </row>
    <row r="68" spans="2:5" ht="13.15" customHeight="1" x14ac:dyDescent="0.25">
      <c r="B68" s="218" t="s">
        <v>1632</v>
      </c>
      <c r="C68" s="218"/>
      <c r="D68" s="82">
        <f>SUM(DatosDelitos!F173:G177)</f>
        <v>16</v>
      </c>
      <c r="E68" s="82">
        <f>SUM(DatosDelitos!G173:H177)</f>
        <v>142</v>
      </c>
    </row>
    <row r="69" spans="2:5" ht="13.15" customHeight="1" x14ac:dyDescent="0.25">
      <c r="B69" s="218" t="s">
        <v>1633</v>
      </c>
      <c r="C69" s="218"/>
      <c r="D69" s="82">
        <f>DatosDelitos!F178</f>
        <v>2636</v>
      </c>
      <c r="E69" s="82">
        <f>DatosDelitos!G178</f>
        <v>2258</v>
      </c>
    </row>
    <row r="70" spans="2:5" ht="13.15" customHeight="1" x14ac:dyDescent="0.25">
      <c r="B70" s="218" t="s">
        <v>1634</v>
      </c>
      <c r="C70" s="218"/>
      <c r="D70" s="82">
        <f>DatosDelitos!F186</f>
        <v>92</v>
      </c>
      <c r="E70" s="82">
        <f>DatosDelitos!G186</f>
        <v>67</v>
      </c>
    </row>
    <row r="71" spans="2:5" ht="13.15" customHeight="1" x14ac:dyDescent="0.25">
      <c r="B71" s="218" t="s">
        <v>1635</v>
      </c>
      <c r="C71" s="218"/>
      <c r="D71" s="82">
        <f>DatosDelitos!F201</f>
        <v>5</v>
      </c>
      <c r="E71" s="82">
        <f>DatosDelitos!G201</f>
        <v>3</v>
      </c>
    </row>
    <row r="72" spans="2:5" ht="13.15" customHeight="1" x14ac:dyDescent="0.25">
      <c r="B72" s="218" t="s">
        <v>1636</v>
      </c>
      <c r="C72" s="218"/>
      <c r="D72" s="82">
        <f>DatosDelitos!F223</f>
        <v>633</v>
      </c>
      <c r="E72" s="82">
        <f>DatosDelitos!G223</f>
        <v>355</v>
      </c>
    </row>
    <row r="73" spans="2:5" ht="13.15" customHeight="1" x14ac:dyDescent="0.25">
      <c r="B73" s="218" t="s">
        <v>1637</v>
      </c>
      <c r="C73" s="218"/>
      <c r="D73" s="82">
        <f>DatosDelitos!F244</f>
        <v>4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298</v>
      </c>
      <c r="E74" s="82">
        <f>DatosDelitos!G271</f>
        <v>150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74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8273</v>
      </c>
      <c r="E82" s="82">
        <f>SUM(E49:E81)</f>
        <v>4615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7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4</v>
      </c>
    </row>
    <row r="92" spans="2:13" ht="13.15" customHeight="1" x14ac:dyDescent="0.25">
      <c r="B92" s="218" t="s">
        <v>1620</v>
      </c>
      <c r="C92" s="218"/>
      <c r="D92" s="82">
        <f>DatosDelitos!N30</f>
        <v>18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1</v>
      </c>
    </row>
    <row r="94" spans="2:13" ht="13.15" customHeight="1" x14ac:dyDescent="0.25">
      <c r="B94" s="218" t="s">
        <v>1622</v>
      </c>
      <c r="C94" s="218"/>
      <c r="D94" s="82">
        <f>DatosDelitos!N50</f>
        <v>6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3</v>
      </c>
    </row>
    <row r="97" spans="2:4" ht="13.15" customHeight="1" x14ac:dyDescent="0.25">
      <c r="B97" s="218" t="s">
        <v>1625</v>
      </c>
      <c r="C97" s="218"/>
      <c r="D97" s="82">
        <f>DatosDelitos!N82</f>
        <v>2</v>
      </c>
    </row>
    <row r="98" spans="2:4" ht="13.15" customHeight="1" x14ac:dyDescent="0.25">
      <c r="B98" s="218" t="s">
        <v>1626</v>
      </c>
      <c r="C98" s="218"/>
      <c r="D98" s="82">
        <f>DatosDelitos!N85</f>
        <v>7</v>
      </c>
    </row>
    <row r="99" spans="2:4" ht="13.15" customHeight="1" x14ac:dyDescent="0.25">
      <c r="B99" s="218" t="s">
        <v>995</v>
      </c>
      <c r="C99" s="218"/>
      <c r="D99" s="82">
        <f>DatosDelitos!N97</f>
        <v>34</v>
      </c>
    </row>
    <row r="100" spans="2:4" ht="27" customHeight="1" x14ac:dyDescent="0.25">
      <c r="B100" s="218" t="s">
        <v>1649</v>
      </c>
      <c r="C100" s="218"/>
      <c r="D100" s="82">
        <f>DatosDelitos!N131</f>
        <v>6</v>
      </c>
    </row>
    <row r="101" spans="2:4" ht="13.15" customHeight="1" x14ac:dyDescent="0.25">
      <c r="B101" s="218" t="s">
        <v>1628</v>
      </c>
      <c r="C101" s="218"/>
      <c r="D101" s="82">
        <f>DatosDelitos!N137</f>
        <v>6</v>
      </c>
    </row>
    <row r="102" spans="2:4" ht="13.15" customHeight="1" x14ac:dyDescent="0.25">
      <c r="B102" s="218" t="s">
        <v>1629</v>
      </c>
      <c r="C102" s="218"/>
      <c r="D102" s="82">
        <f>DatosDelitos!N144</f>
        <v>2</v>
      </c>
    </row>
    <row r="103" spans="2:4" ht="13.15" customHeight="1" x14ac:dyDescent="0.25">
      <c r="B103" s="218" t="s">
        <v>1653</v>
      </c>
      <c r="C103" s="218"/>
      <c r="D103" s="82">
        <f>DatosDelitos!N148</f>
        <v>16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3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12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1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1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58</v>
      </c>
    </row>
    <row r="109" spans="2:4" ht="13.15" customHeight="1" x14ac:dyDescent="0.25">
      <c r="B109" s="218" t="s">
        <v>1633</v>
      </c>
      <c r="C109" s="218"/>
      <c r="D109" s="82">
        <f>DatosDelitos!N178</f>
        <v>105</v>
      </c>
    </row>
    <row r="110" spans="2:4" ht="13.15" customHeight="1" x14ac:dyDescent="0.25">
      <c r="B110" s="218" t="s">
        <v>1634</v>
      </c>
      <c r="C110" s="218"/>
      <c r="D110" s="82">
        <f>DatosDelitos!N186</f>
        <v>24</v>
      </c>
    </row>
    <row r="111" spans="2:4" ht="13.15" customHeight="1" x14ac:dyDescent="0.25">
      <c r="B111" s="218" t="s">
        <v>1635</v>
      </c>
      <c r="C111" s="218"/>
      <c r="D111" s="82">
        <f>DatosDelitos!N201</f>
        <v>45</v>
      </c>
    </row>
    <row r="112" spans="2:4" ht="13.15" customHeight="1" x14ac:dyDescent="0.25">
      <c r="B112" s="218" t="s">
        <v>1636</v>
      </c>
      <c r="C112" s="218"/>
      <c r="D112" s="82">
        <f>DatosDelitos!N223</f>
        <v>7</v>
      </c>
    </row>
    <row r="113" spans="2:4" ht="13.15" customHeight="1" x14ac:dyDescent="0.25">
      <c r="B113" s="218" t="s">
        <v>1637</v>
      </c>
      <c r="C113" s="218"/>
      <c r="D113" s="82">
        <f>DatosDelitos!N244</f>
        <v>0</v>
      </c>
    </row>
    <row r="114" spans="2:4" ht="13.15" customHeight="1" x14ac:dyDescent="0.25">
      <c r="B114" s="218" t="s">
        <v>1638</v>
      </c>
      <c r="C114" s="218"/>
      <c r="D114" s="82">
        <f>DatosDelitos!N271</f>
        <v>25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16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409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64</v>
      </c>
      <c r="D5" s="27">
        <v>46</v>
      </c>
      <c r="E5" s="28">
        <v>0.39130434782608697</v>
      </c>
      <c r="F5" s="27">
        <v>0</v>
      </c>
      <c r="G5" s="27">
        <v>0</v>
      </c>
      <c r="H5" s="27">
        <v>9</v>
      </c>
      <c r="I5" s="27">
        <v>4</v>
      </c>
      <c r="J5" s="27">
        <v>20</v>
      </c>
      <c r="K5" s="27">
        <v>20</v>
      </c>
      <c r="L5" s="27">
        <v>5</v>
      </c>
      <c r="M5" s="27">
        <v>8</v>
      </c>
      <c r="N5" s="27">
        <v>1</v>
      </c>
      <c r="O5" s="27">
        <v>1</v>
      </c>
      <c r="P5" s="29">
        <v>10</v>
      </c>
    </row>
    <row r="6" spans="1:16" x14ac:dyDescent="0.25">
      <c r="A6" s="30" t="s">
        <v>340</v>
      </c>
      <c r="B6" s="30" t="s">
        <v>341</v>
      </c>
      <c r="C6" s="14">
        <v>34</v>
      </c>
      <c r="D6" s="14">
        <v>24</v>
      </c>
      <c r="E6" s="31">
        <v>0.41666666666666702</v>
      </c>
      <c r="F6" s="14">
        <v>0</v>
      </c>
      <c r="G6" s="14">
        <v>0</v>
      </c>
      <c r="H6" s="14">
        <v>2</v>
      </c>
      <c r="I6" s="14">
        <v>0</v>
      </c>
      <c r="J6" s="14">
        <v>18</v>
      </c>
      <c r="K6" s="14">
        <v>18</v>
      </c>
      <c r="L6" s="14">
        <v>4</v>
      </c>
      <c r="M6" s="14">
        <v>3</v>
      </c>
      <c r="N6" s="14">
        <v>1</v>
      </c>
      <c r="O6" s="14">
        <v>1</v>
      </c>
      <c r="P6" s="24">
        <v>7</v>
      </c>
    </row>
    <row r="7" spans="1:16" x14ac:dyDescent="0.25">
      <c r="A7" s="30" t="s">
        <v>342</v>
      </c>
      <c r="B7" s="30" t="s">
        <v>343</v>
      </c>
      <c r="C7" s="14">
        <v>3</v>
      </c>
      <c r="D7" s="14">
        <v>1</v>
      </c>
      <c r="E7" s="31">
        <v>2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2</v>
      </c>
      <c r="L7" s="14">
        <v>1</v>
      </c>
      <c r="M7" s="14">
        <v>4</v>
      </c>
      <c r="N7" s="14">
        <v>0</v>
      </c>
      <c r="O7" s="14">
        <v>0</v>
      </c>
      <c r="P7" s="24">
        <v>2</v>
      </c>
    </row>
    <row r="8" spans="1:16" x14ac:dyDescent="0.25">
      <c r="A8" s="30" t="s">
        <v>344</v>
      </c>
      <c r="B8" s="30" t="s">
        <v>345</v>
      </c>
      <c r="C8" s="14">
        <v>26</v>
      </c>
      <c r="D8" s="14">
        <v>18</v>
      </c>
      <c r="E8" s="31">
        <v>0.44444444444444398</v>
      </c>
      <c r="F8" s="14">
        <v>0</v>
      </c>
      <c r="G8" s="14">
        <v>0</v>
      </c>
      <c r="H8" s="14">
        <v>7</v>
      </c>
      <c r="I8" s="14">
        <v>4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0</v>
      </c>
      <c r="P8" s="24">
        <v>1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3</v>
      </c>
      <c r="E9" s="31">
        <v>-0.66666666666666696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3" t="s">
        <v>348</v>
      </c>
      <c r="B10" s="184"/>
      <c r="C10" s="27">
        <v>1</v>
      </c>
      <c r="D10" s="27">
        <v>3</v>
      </c>
      <c r="E10" s="28">
        <v>-0.66666666666666696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1</v>
      </c>
      <c r="D11" s="14">
        <v>2</v>
      </c>
      <c r="E11" s="31">
        <v>-0.5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1</v>
      </c>
      <c r="E12" s="31">
        <v>-1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3" t="s">
        <v>352</v>
      </c>
      <c r="B13" s="184"/>
      <c r="C13" s="27">
        <v>15555</v>
      </c>
      <c r="D13" s="27">
        <v>13596</v>
      </c>
      <c r="E13" s="28">
        <v>0.144086496028244</v>
      </c>
      <c r="F13" s="27">
        <v>2819</v>
      </c>
      <c r="G13" s="27">
        <v>907</v>
      </c>
      <c r="H13" s="27">
        <v>552</v>
      </c>
      <c r="I13" s="27">
        <v>441</v>
      </c>
      <c r="J13" s="27">
        <v>22</v>
      </c>
      <c r="K13" s="27">
        <v>7</v>
      </c>
      <c r="L13" s="27">
        <v>1</v>
      </c>
      <c r="M13" s="27">
        <v>1</v>
      </c>
      <c r="N13" s="27">
        <v>7</v>
      </c>
      <c r="O13" s="27">
        <v>7</v>
      </c>
      <c r="P13" s="29">
        <v>609</v>
      </c>
    </row>
    <row r="14" spans="1:16" x14ac:dyDescent="0.25">
      <c r="A14" s="30" t="s">
        <v>353</v>
      </c>
      <c r="B14" s="30" t="s">
        <v>354</v>
      </c>
      <c r="C14" s="14">
        <v>9975</v>
      </c>
      <c r="D14" s="14">
        <v>9314</v>
      </c>
      <c r="E14" s="31">
        <v>7.0968434614558706E-2</v>
      </c>
      <c r="F14" s="14">
        <v>283</v>
      </c>
      <c r="G14" s="14">
        <v>139</v>
      </c>
      <c r="H14" s="14">
        <v>373</v>
      </c>
      <c r="I14" s="14">
        <v>295</v>
      </c>
      <c r="J14" s="14">
        <v>16</v>
      </c>
      <c r="K14" s="14">
        <v>0</v>
      </c>
      <c r="L14" s="14">
        <v>1</v>
      </c>
      <c r="M14" s="14">
        <v>0</v>
      </c>
      <c r="N14" s="14">
        <v>6</v>
      </c>
      <c r="O14" s="14">
        <v>4</v>
      </c>
      <c r="P14" s="24">
        <v>82</v>
      </c>
    </row>
    <row r="15" spans="1:16" x14ac:dyDescent="0.25">
      <c r="A15" s="30" t="s">
        <v>355</v>
      </c>
      <c r="B15" s="30" t="s">
        <v>356</v>
      </c>
      <c r="C15" s="14">
        <v>4</v>
      </c>
      <c r="D15" s="14">
        <v>3</v>
      </c>
      <c r="E15" s="31">
        <v>0.33333333333333298</v>
      </c>
      <c r="F15" s="14">
        <v>0</v>
      </c>
      <c r="G15" s="14">
        <v>1</v>
      </c>
      <c r="H15" s="14">
        <v>1</v>
      </c>
      <c r="I15" s="14">
        <v>12</v>
      </c>
      <c r="J15" s="14">
        <v>1</v>
      </c>
      <c r="K15" s="14">
        <v>7</v>
      </c>
      <c r="L15" s="14">
        <v>0</v>
      </c>
      <c r="M15" s="14">
        <v>0</v>
      </c>
      <c r="N15" s="14">
        <v>0</v>
      </c>
      <c r="O15" s="14">
        <v>0</v>
      </c>
      <c r="P15" s="24">
        <v>2</v>
      </c>
    </row>
    <row r="16" spans="1:16" x14ac:dyDescent="0.25">
      <c r="A16" s="30" t="s">
        <v>357</v>
      </c>
      <c r="B16" s="30" t="s">
        <v>358</v>
      </c>
      <c r="C16" s="14">
        <v>3640</v>
      </c>
      <c r="D16" s="14">
        <v>3120</v>
      </c>
      <c r="E16" s="31">
        <v>0.16666666666666699</v>
      </c>
      <c r="F16" s="14">
        <v>18</v>
      </c>
      <c r="G16" s="14">
        <v>17</v>
      </c>
      <c r="H16" s="14">
        <v>24</v>
      </c>
      <c r="I16" s="14">
        <v>28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15</v>
      </c>
    </row>
    <row r="17" spans="1:16" ht="33.75" x14ac:dyDescent="0.25">
      <c r="A17" s="30" t="s">
        <v>359</v>
      </c>
      <c r="B17" s="30" t="s">
        <v>360</v>
      </c>
      <c r="C17" s="14">
        <v>1920</v>
      </c>
      <c r="D17" s="14">
        <v>1157</v>
      </c>
      <c r="E17" s="31">
        <v>0.65946413137424398</v>
      </c>
      <c r="F17" s="14">
        <v>2518</v>
      </c>
      <c r="G17" s="14">
        <v>750</v>
      </c>
      <c r="H17" s="14">
        <v>148</v>
      </c>
      <c r="I17" s="14">
        <v>106</v>
      </c>
      <c r="J17" s="14">
        <v>5</v>
      </c>
      <c r="K17" s="14">
        <v>0</v>
      </c>
      <c r="L17" s="14">
        <v>0</v>
      </c>
      <c r="M17" s="14">
        <v>1</v>
      </c>
      <c r="N17" s="14">
        <v>1</v>
      </c>
      <c r="O17" s="14">
        <v>2</v>
      </c>
      <c r="P17" s="24">
        <v>510</v>
      </c>
    </row>
    <row r="18" spans="1:16" x14ac:dyDescent="0.25">
      <c r="A18" s="30" t="s">
        <v>361</v>
      </c>
      <c r="B18" s="30" t="s">
        <v>362</v>
      </c>
      <c r="C18" s="14">
        <v>16</v>
      </c>
      <c r="D18" s="14">
        <v>2</v>
      </c>
      <c r="E18" s="31">
        <v>7</v>
      </c>
      <c r="F18" s="14">
        <v>0</v>
      </c>
      <c r="G18" s="14">
        <v>0</v>
      </c>
      <c r="H18" s="14">
        <v>6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1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3" t="s">
        <v>365</v>
      </c>
      <c r="B20" s="184"/>
      <c r="C20" s="27">
        <v>13</v>
      </c>
      <c r="D20" s="27">
        <v>15</v>
      </c>
      <c r="E20" s="28">
        <v>-0.133333333333333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3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10</v>
      </c>
      <c r="D22" s="14">
        <v>15</v>
      </c>
      <c r="E22" s="31">
        <v>-0.33333333333333298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3" t="s">
        <v>383</v>
      </c>
      <c r="B30" s="184"/>
      <c r="C30" s="27">
        <v>2291</v>
      </c>
      <c r="D30" s="27">
        <v>1869</v>
      </c>
      <c r="E30" s="28">
        <v>0.225789192081327</v>
      </c>
      <c r="F30" s="27">
        <v>1089</v>
      </c>
      <c r="G30" s="27">
        <v>528</v>
      </c>
      <c r="H30" s="27">
        <v>210</v>
      </c>
      <c r="I30" s="27">
        <v>170</v>
      </c>
      <c r="J30" s="27">
        <v>9</v>
      </c>
      <c r="K30" s="27">
        <v>0</v>
      </c>
      <c r="L30" s="27">
        <v>0</v>
      </c>
      <c r="M30" s="27">
        <v>0</v>
      </c>
      <c r="N30" s="27">
        <v>18</v>
      </c>
      <c r="O30" s="27">
        <v>0</v>
      </c>
      <c r="P30" s="29">
        <v>351</v>
      </c>
    </row>
    <row r="31" spans="1:16" x14ac:dyDescent="0.25">
      <c r="A31" s="30" t="s">
        <v>384</v>
      </c>
      <c r="B31" s="30" t="s">
        <v>385</v>
      </c>
      <c r="C31" s="14">
        <v>36</v>
      </c>
      <c r="D31" s="14">
        <v>15</v>
      </c>
      <c r="E31" s="31">
        <v>1.4</v>
      </c>
      <c r="F31" s="14">
        <v>0</v>
      </c>
      <c r="G31" s="14">
        <v>0</v>
      </c>
      <c r="H31" s="14">
        <v>0</v>
      </c>
      <c r="I31" s="14">
        <v>0</v>
      </c>
      <c r="J31" s="14">
        <v>2</v>
      </c>
      <c r="K31" s="14">
        <v>0</v>
      </c>
      <c r="L31" s="14">
        <v>0</v>
      </c>
      <c r="M31" s="14">
        <v>0</v>
      </c>
      <c r="N31" s="14">
        <v>2</v>
      </c>
      <c r="O31" s="14">
        <v>0</v>
      </c>
      <c r="P31" s="24">
        <v>1</v>
      </c>
    </row>
    <row r="32" spans="1:16" x14ac:dyDescent="0.25">
      <c r="A32" s="30" t="s">
        <v>386</v>
      </c>
      <c r="B32" s="30" t="s">
        <v>387</v>
      </c>
      <c r="C32" s="14">
        <v>5</v>
      </c>
      <c r="D32" s="14">
        <v>1</v>
      </c>
      <c r="E32" s="31">
        <v>4</v>
      </c>
      <c r="F32" s="14">
        <v>0</v>
      </c>
      <c r="G32" s="14">
        <v>0</v>
      </c>
      <c r="H32" s="14">
        <v>1</v>
      </c>
      <c r="I32" s="14">
        <v>0</v>
      </c>
      <c r="J32" s="14">
        <v>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860</v>
      </c>
      <c r="D33" s="14">
        <v>846</v>
      </c>
      <c r="E33" s="31">
        <v>1.6548463356973998E-2</v>
      </c>
      <c r="F33" s="14">
        <v>126</v>
      </c>
      <c r="G33" s="14">
        <v>133</v>
      </c>
      <c r="H33" s="14">
        <v>82</v>
      </c>
      <c r="I33" s="14">
        <v>81</v>
      </c>
      <c r="J33" s="14">
        <v>2</v>
      </c>
      <c r="K33" s="14">
        <v>0</v>
      </c>
      <c r="L33" s="14">
        <v>0</v>
      </c>
      <c r="M33" s="14">
        <v>0</v>
      </c>
      <c r="N33" s="14">
        <v>12</v>
      </c>
      <c r="O33" s="14">
        <v>0</v>
      </c>
      <c r="P33" s="24">
        <v>81</v>
      </c>
    </row>
    <row r="34" spans="1:16" x14ac:dyDescent="0.25">
      <c r="A34" s="30" t="s">
        <v>390</v>
      </c>
      <c r="B34" s="30" t="s">
        <v>391</v>
      </c>
      <c r="C34" s="14">
        <v>137</v>
      </c>
      <c r="D34" s="14">
        <v>114</v>
      </c>
      <c r="E34" s="31">
        <v>0.20175438596491199</v>
      </c>
      <c r="F34" s="14">
        <v>18</v>
      </c>
      <c r="G34" s="14">
        <v>1</v>
      </c>
      <c r="H34" s="14">
        <v>12</v>
      </c>
      <c r="I34" s="14">
        <v>2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0</v>
      </c>
    </row>
    <row r="35" spans="1:16" x14ac:dyDescent="0.25">
      <c r="A35" s="30" t="s">
        <v>392</v>
      </c>
      <c r="B35" s="30" t="s">
        <v>393</v>
      </c>
      <c r="C35" s="14">
        <v>497</v>
      </c>
      <c r="D35" s="14">
        <v>388</v>
      </c>
      <c r="E35" s="31">
        <v>0.280927835051546</v>
      </c>
      <c r="F35" s="14">
        <v>46</v>
      </c>
      <c r="G35" s="14">
        <v>46</v>
      </c>
      <c r="H35" s="14">
        <v>26</v>
      </c>
      <c r="I35" s="14">
        <v>13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4">
        <v>22</v>
      </c>
    </row>
    <row r="36" spans="1:16" ht="22.5" x14ac:dyDescent="0.25">
      <c r="A36" s="30" t="s">
        <v>394</v>
      </c>
      <c r="B36" s="30" t="s">
        <v>395</v>
      </c>
      <c r="C36" s="14">
        <v>256</v>
      </c>
      <c r="D36" s="14">
        <v>214</v>
      </c>
      <c r="E36" s="31">
        <v>0.19626168224299101</v>
      </c>
      <c r="F36" s="14">
        <v>386</v>
      </c>
      <c r="G36" s="14">
        <v>203</v>
      </c>
      <c r="H36" s="14">
        <v>43</v>
      </c>
      <c r="I36" s="14">
        <v>38</v>
      </c>
      <c r="J36" s="14">
        <v>2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150</v>
      </c>
    </row>
    <row r="37" spans="1:16" ht="22.5" x14ac:dyDescent="0.25">
      <c r="A37" s="30" t="s">
        <v>396</v>
      </c>
      <c r="B37" s="30" t="s">
        <v>397</v>
      </c>
      <c r="C37" s="14">
        <v>242</v>
      </c>
      <c r="D37" s="14">
        <v>78</v>
      </c>
      <c r="E37" s="31">
        <v>2.1025641025641</v>
      </c>
      <c r="F37" s="14">
        <v>365</v>
      </c>
      <c r="G37" s="14">
        <v>74</v>
      </c>
      <c r="H37" s="14">
        <v>22</v>
      </c>
      <c r="I37" s="14">
        <v>7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73</v>
      </c>
    </row>
    <row r="38" spans="1:16" ht="22.5" x14ac:dyDescent="0.25">
      <c r="A38" s="30" t="s">
        <v>398</v>
      </c>
      <c r="B38" s="30" t="s">
        <v>399</v>
      </c>
      <c r="C38" s="14">
        <v>69</v>
      </c>
      <c r="D38" s="14">
        <v>58</v>
      </c>
      <c r="E38" s="31">
        <v>0.18965517241379301</v>
      </c>
      <c r="F38" s="14">
        <v>99</v>
      </c>
      <c r="G38" s="14">
        <v>23</v>
      </c>
      <c r="H38" s="14">
        <v>8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1</v>
      </c>
      <c r="E40" s="31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189</v>
      </c>
      <c r="D41" s="14">
        <v>154</v>
      </c>
      <c r="E41" s="31">
        <v>0.22727272727272699</v>
      </c>
      <c r="F41" s="14">
        <v>49</v>
      </c>
      <c r="G41" s="14">
        <v>48</v>
      </c>
      <c r="H41" s="14">
        <v>16</v>
      </c>
      <c r="I41" s="14">
        <v>29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24</v>
      </c>
    </row>
    <row r="42" spans="1:16" x14ac:dyDescent="0.25">
      <c r="A42" s="183" t="s">
        <v>406</v>
      </c>
      <c r="B42" s="184"/>
      <c r="C42" s="27">
        <v>1027</v>
      </c>
      <c r="D42" s="27">
        <v>755</v>
      </c>
      <c r="E42" s="28">
        <v>0.36026490066225197</v>
      </c>
      <c r="F42" s="27">
        <v>100</v>
      </c>
      <c r="G42" s="27">
        <v>28</v>
      </c>
      <c r="H42" s="27">
        <v>118</v>
      </c>
      <c r="I42" s="27">
        <v>31</v>
      </c>
      <c r="J42" s="27">
        <v>2</v>
      </c>
      <c r="K42" s="27">
        <v>0</v>
      </c>
      <c r="L42" s="27">
        <v>1</v>
      </c>
      <c r="M42" s="27">
        <v>1</v>
      </c>
      <c r="N42" s="27">
        <v>4</v>
      </c>
      <c r="O42" s="27">
        <v>0</v>
      </c>
      <c r="P42" s="29">
        <v>20</v>
      </c>
    </row>
    <row r="43" spans="1:16" x14ac:dyDescent="0.25">
      <c r="A43" s="30" t="s">
        <v>407</v>
      </c>
      <c r="B43" s="30" t="s">
        <v>408</v>
      </c>
      <c r="C43" s="14">
        <v>2</v>
      </c>
      <c r="D43" s="14">
        <v>2</v>
      </c>
      <c r="E43" s="31">
        <v>0</v>
      </c>
      <c r="F43" s="14">
        <v>0</v>
      </c>
      <c r="G43" s="14">
        <v>0</v>
      </c>
      <c r="H43" s="14">
        <v>1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1001</v>
      </c>
      <c r="D44" s="14">
        <v>738</v>
      </c>
      <c r="E44" s="31">
        <v>0.35636856368563702</v>
      </c>
      <c r="F44" s="14">
        <v>100</v>
      </c>
      <c r="G44" s="14">
        <v>28</v>
      </c>
      <c r="H44" s="14">
        <v>114</v>
      </c>
      <c r="I44" s="14">
        <v>28</v>
      </c>
      <c r="J44" s="14">
        <v>2</v>
      </c>
      <c r="K44" s="14">
        <v>0</v>
      </c>
      <c r="L44" s="14">
        <v>1</v>
      </c>
      <c r="M44" s="14">
        <v>1</v>
      </c>
      <c r="N44" s="14">
        <v>3</v>
      </c>
      <c r="O44" s="14">
        <v>0</v>
      </c>
      <c r="P44" s="24">
        <v>20</v>
      </c>
    </row>
    <row r="45" spans="1:16" x14ac:dyDescent="0.25">
      <c r="A45" s="30" t="s">
        <v>411</v>
      </c>
      <c r="B45" s="30" t="s">
        <v>412</v>
      </c>
      <c r="C45" s="14">
        <v>3</v>
      </c>
      <c r="D45" s="14">
        <v>1</v>
      </c>
      <c r="E45" s="31">
        <v>2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7</v>
      </c>
      <c r="D46" s="14">
        <v>5</v>
      </c>
      <c r="E46" s="31">
        <v>0.4</v>
      </c>
      <c r="F46" s="14">
        <v>0</v>
      </c>
      <c r="G46" s="14">
        <v>0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11</v>
      </c>
      <c r="D48" s="14">
        <v>9</v>
      </c>
      <c r="E48" s="31">
        <v>0.22222222222222199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3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3" t="s">
        <v>421</v>
      </c>
      <c r="B50" s="184"/>
      <c r="C50" s="27">
        <v>724</v>
      </c>
      <c r="D50" s="27">
        <v>595</v>
      </c>
      <c r="E50" s="28">
        <v>0.216806722689076</v>
      </c>
      <c r="F50" s="27">
        <v>51</v>
      </c>
      <c r="G50" s="27">
        <v>11</v>
      </c>
      <c r="H50" s="27">
        <v>83</v>
      </c>
      <c r="I50" s="27">
        <v>58</v>
      </c>
      <c r="J50" s="27">
        <v>100</v>
      </c>
      <c r="K50" s="27">
        <v>20</v>
      </c>
      <c r="L50" s="27">
        <v>0</v>
      </c>
      <c r="M50" s="27">
        <v>0</v>
      </c>
      <c r="N50" s="27">
        <v>6</v>
      </c>
      <c r="O50" s="27">
        <v>4</v>
      </c>
      <c r="P50" s="29">
        <v>38</v>
      </c>
    </row>
    <row r="51" spans="1:16" x14ac:dyDescent="0.25">
      <c r="A51" s="30" t="s">
        <v>422</v>
      </c>
      <c r="B51" s="30" t="s">
        <v>423</v>
      </c>
      <c r="C51" s="14">
        <v>190</v>
      </c>
      <c r="D51" s="14">
        <v>167</v>
      </c>
      <c r="E51" s="31">
        <v>0.13772455089820301</v>
      </c>
      <c r="F51" s="14">
        <v>14</v>
      </c>
      <c r="G51" s="14">
        <v>0</v>
      </c>
      <c r="H51" s="14">
        <v>10</v>
      </c>
      <c r="I51" s="14">
        <v>8</v>
      </c>
      <c r="J51" s="14">
        <v>27</v>
      </c>
      <c r="K51" s="14">
        <v>13</v>
      </c>
      <c r="L51" s="14">
        <v>0</v>
      </c>
      <c r="M51" s="14">
        <v>0</v>
      </c>
      <c r="N51" s="14">
        <v>1</v>
      </c>
      <c r="O51" s="14">
        <v>0</v>
      </c>
      <c r="P51" s="24">
        <v>18</v>
      </c>
    </row>
    <row r="52" spans="1:16" x14ac:dyDescent="0.25">
      <c r="A52" s="30" t="s">
        <v>424</v>
      </c>
      <c r="B52" s="30" t="s">
        <v>425</v>
      </c>
      <c r="C52" s="14">
        <v>3</v>
      </c>
      <c r="D52" s="14">
        <v>7</v>
      </c>
      <c r="E52" s="31">
        <v>-0.57142857142857095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25">
      <c r="A53" s="30" t="s">
        <v>426</v>
      </c>
      <c r="B53" s="30" t="s">
        <v>427</v>
      </c>
      <c r="C53" s="14">
        <v>302</v>
      </c>
      <c r="D53" s="14">
        <v>196</v>
      </c>
      <c r="E53" s="31">
        <v>0.54081632653061196</v>
      </c>
      <c r="F53" s="14">
        <v>23</v>
      </c>
      <c r="G53" s="14">
        <v>6</v>
      </c>
      <c r="H53" s="14">
        <v>43</v>
      </c>
      <c r="I53" s="14">
        <v>21</v>
      </c>
      <c r="J53" s="14">
        <v>23</v>
      </c>
      <c r="K53" s="14">
        <v>0</v>
      </c>
      <c r="L53" s="14">
        <v>0</v>
      </c>
      <c r="M53" s="14">
        <v>0</v>
      </c>
      <c r="N53" s="14">
        <v>4</v>
      </c>
      <c r="O53" s="14">
        <v>3</v>
      </c>
      <c r="P53" s="24">
        <v>6</v>
      </c>
    </row>
    <row r="54" spans="1:16" ht="22.5" x14ac:dyDescent="0.25">
      <c r="A54" s="30" t="s">
        <v>428</v>
      </c>
      <c r="B54" s="30" t="s">
        <v>429</v>
      </c>
      <c r="C54" s="14">
        <v>5</v>
      </c>
      <c r="D54" s="14">
        <v>9</v>
      </c>
      <c r="E54" s="31">
        <v>-0.44444444444444398</v>
      </c>
      <c r="F54" s="14">
        <v>1</v>
      </c>
      <c r="G54" s="14">
        <v>0</v>
      </c>
      <c r="H54" s="14">
        <v>0</v>
      </c>
      <c r="I54" s="14">
        <v>0</v>
      </c>
      <c r="J54" s="14">
        <v>5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430</v>
      </c>
      <c r="B55" s="30" t="s">
        <v>431</v>
      </c>
      <c r="C55" s="14">
        <v>1</v>
      </c>
      <c r="D55" s="14">
        <v>2</v>
      </c>
      <c r="E55" s="31">
        <v>-0.5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17</v>
      </c>
      <c r="D56" s="14">
        <v>7</v>
      </c>
      <c r="E56" s="31">
        <v>1.4285714285714299</v>
      </c>
      <c r="F56" s="14">
        <v>2</v>
      </c>
      <c r="G56" s="14">
        <v>0</v>
      </c>
      <c r="H56" s="14">
        <v>0</v>
      </c>
      <c r="I56" s="14">
        <v>1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434</v>
      </c>
      <c r="B57" s="30" t="s">
        <v>435</v>
      </c>
      <c r="C57" s="14">
        <v>23</v>
      </c>
      <c r="D57" s="14">
        <v>21</v>
      </c>
      <c r="E57" s="31">
        <v>9.5238095238095205E-2</v>
      </c>
      <c r="F57" s="14">
        <v>7</v>
      </c>
      <c r="G57" s="14">
        <v>5</v>
      </c>
      <c r="H57" s="14">
        <v>2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2</v>
      </c>
    </row>
    <row r="58" spans="1:16" ht="22.5" x14ac:dyDescent="0.25">
      <c r="A58" s="30" t="s">
        <v>436</v>
      </c>
      <c r="B58" s="30" t="s">
        <v>437</v>
      </c>
      <c r="C58" s="14">
        <v>2</v>
      </c>
      <c r="D58" s="14">
        <v>6</v>
      </c>
      <c r="E58" s="31">
        <v>-0.66666666666666696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4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4</v>
      </c>
      <c r="E60" s="31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9</v>
      </c>
      <c r="D61" s="14">
        <v>19</v>
      </c>
      <c r="E61" s="31">
        <v>-0.52631578947368396</v>
      </c>
      <c r="F61" s="14">
        <v>0</v>
      </c>
      <c r="G61" s="14">
        <v>0</v>
      </c>
      <c r="H61" s="14">
        <v>4</v>
      </c>
      <c r="I61" s="14">
        <v>10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444</v>
      </c>
      <c r="B62" s="30" t="s">
        <v>445</v>
      </c>
      <c r="C62" s="14">
        <v>0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2.5" x14ac:dyDescent="0.25">
      <c r="A63" s="30" t="s">
        <v>446</v>
      </c>
      <c r="B63" s="30" t="s">
        <v>447</v>
      </c>
      <c r="C63" s="14">
        <v>127</v>
      </c>
      <c r="D63" s="14">
        <v>113</v>
      </c>
      <c r="E63" s="31">
        <v>0.123893805309734</v>
      </c>
      <c r="F63" s="14">
        <v>3</v>
      </c>
      <c r="G63" s="14">
        <v>0</v>
      </c>
      <c r="H63" s="14">
        <v>20</v>
      </c>
      <c r="I63" s="14">
        <v>12</v>
      </c>
      <c r="J63" s="14">
        <v>32</v>
      </c>
      <c r="K63" s="14">
        <v>0</v>
      </c>
      <c r="L63" s="14">
        <v>0</v>
      </c>
      <c r="M63" s="14">
        <v>0</v>
      </c>
      <c r="N63" s="14">
        <v>1</v>
      </c>
      <c r="O63" s="14">
        <v>1</v>
      </c>
      <c r="P63" s="24">
        <v>0</v>
      </c>
    </row>
    <row r="64" spans="1:16" ht="22.5" x14ac:dyDescent="0.25">
      <c r="A64" s="30" t="s">
        <v>448</v>
      </c>
      <c r="B64" s="30" t="s">
        <v>449</v>
      </c>
      <c r="C64" s="14">
        <v>23</v>
      </c>
      <c r="D64" s="14">
        <v>28</v>
      </c>
      <c r="E64" s="31">
        <v>-0.17857142857142899</v>
      </c>
      <c r="F64" s="14">
        <v>0</v>
      </c>
      <c r="G64" s="14">
        <v>0</v>
      </c>
      <c r="H64" s="14">
        <v>1</v>
      </c>
      <c r="I64" s="14">
        <v>0</v>
      </c>
      <c r="J64" s="14">
        <v>10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2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0</v>
      </c>
      <c r="E65" s="31">
        <v>0</v>
      </c>
      <c r="F65" s="14">
        <v>1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9</v>
      </c>
    </row>
    <row r="66" spans="1:16" ht="33.75" x14ac:dyDescent="0.25">
      <c r="A66" s="30" t="s">
        <v>452</v>
      </c>
      <c r="B66" s="30" t="s">
        <v>453</v>
      </c>
      <c r="C66" s="14">
        <v>2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6</v>
      </c>
      <c r="D67" s="14">
        <v>9</v>
      </c>
      <c r="E67" s="31">
        <v>-0.33333333333333298</v>
      </c>
      <c r="F67" s="14">
        <v>0</v>
      </c>
      <c r="G67" s="14">
        <v>0</v>
      </c>
      <c r="H67" s="14">
        <v>0</v>
      </c>
      <c r="I67" s="14">
        <v>0</v>
      </c>
      <c r="J67" s="14">
        <v>2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1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9</v>
      </c>
      <c r="D69" s="14">
        <v>7</v>
      </c>
      <c r="E69" s="31">
        <v>0.28571428571428598</v>
      </c>
      <c r="F69" s="14">
        <v>0</v>
      </c>
      <c r="G69" s="14">
        <v>0</v>
      </c>
      <c r="H69" s="14">
        <v>2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3" t="s">
        <v>464</v>
      </c>
      <c r="B72" s="184"/>
      <c r="C72" s="27">
        <v>8</v>
      </c>
      <c r="D72" s="27">
        <v>8</v>
      </c>
      <c r="E72" s="28">
        <v>0</v>
      </c>
      <c r="F72" s="27">
        <v>0</v>
      </c>
      <c r="G72" s="27">
        <v>0</v>
      </c>
      <c r="H72" s="27">
        <v>1</v>
      </c>
      <c r="I72" s="27">
        <v>0</v>
      </c>
      <c r="J72" s="27">
        <v>0</v>
      </c>
      <c r="K72" s="27">
        <v>0</v>
      </c>
      <c r="L72" s="27">
        <v>0</v>
      </c>
      <c r="M72" s="27">
        <v>1</v>
      </c>
      <c r="N72" s="27">
        <v>0</v>
      </c>
      <c r="O72" s="27">
        <v>0</v>
      </c>
      <c r="P72" s="29">
        <v>2</v>
      </c>
    </row>
    <row r="73" spans="1:16" x14ac:dyDescent="0.25">
      <c r="A73" s="30" t="s">
        <v>465</v>
      </c>
      <c r="B73" s="30" t="s">
        <v>466</v>
      </c>
      <c r="C73" s="14">
        <v>8</v>
      </c>
      <c r="D73" s="14">
        <v>8</v>
      </c>
      <c r="E73" s="31">
        <v>0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0</v>
      </c>
      <c r="P73" s="24">
        <v>2</v>
      </c>
    </row>
    <row r="74" spans="1:16" x14ac:dyDescent="0.25">
      <c r="A74" s="183" t="s">
        <v>467</v>
      </c>
      <c r="B74" s="184"/>
      <c r="C74" s="27">
        <v>146</v>
      </c>
      <c r="D74" s="27">
        <v>165</v>
      </c>
      <c r="E74" s="28">
        <v>-0.115151515151515</v>
      </c>
      <c r="F74" s="27">
        <v>22</v>
      </c>
      <c r="G74" s="27">
        <v>2</v>
      </c>
      <c r="H74" s="27">
        <v>22</v>
      </c>
      <c r="I74" s="27">
        <v>12</v>
      </c>
      <c r="J74" s="27">
        <v>0</v>
      </c>
      <c r="K74" s="27">
        <v>0</v>
      </c>
      <c r="L74" s="27">
        <v>3</v>
      </c>
      <c r="M74" s="27">
        <v>5</v>
      </c>
      <c r="N74" s="27">
        <v>3</v>
      </c>
      <c r="O74" s="27">
        <v>0</v>
      </c>
      <c r="P74" s="29">
        <v>10</v>
      </c>
    </row>
    <row r="75" spans="1:16" x14ac:dyDescent="0.25">
      <c r="A75" s="30" t="s">
        <v>468</v>
      </c>
      <c r="B75" s="30" t="s">
        <v>469</v>
      </c>
      <c r="C75" s="14">
        <v>14</v>
      </c>
      <c r="D75" s="14">
        <v>23</v>
      </c>
      <c r="E75" s="31">
        <v>-0.39130434782608697</v>
      </c>
      <c r="F75" s="14">
        <v>4</v>
      </c>
      <c r="G75" s="14">
        <v>2</v>
      </c>
      <c r="H75" s="14">
        <v>9</v>
      </c>
      <c r="I75" s="14">
        <v>5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9</v>
      </c>
    </row>
    <row r="76" spans="1:16" ht="33.75" x14ac:dyDescent="0.25">
      <c r="A76" s="30" t="s">
        <v>470</v>
      </c>
      <c r="B76" s="30" t="s">
        <v>471</v>
      </c>
      <c r="C76" s="14">
        <v>33</v>
      </c>
      <c r="D76" s="14">
        <v>13</v>
      </c>
      <c r="E76" s="31">
        <v>1.5384615384615401</v>
      </c>
      <c r="F76" s="14">
        <v>0</v>
      </c>
      <c r="G76" s="14">
        <v>0</v>
      </c>
      <c r="H76" s="14">
        <v>3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69</v>
      </c>
      <c r="D77" s="14">
        <v>68</v>
      </c>
      <c r="E77" s="31">
        <v>1.4705882352941201E-2</v>
      </c>
      <c r="F77" s="14">
        <v>16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3</v>
      </c>
      <c r="M77" s="14">
        <v>5</v>
      </c>
      <c r="N77" s="14">
        <v>0</v>
      </c>
      <c r="O77" s="14">
        <v>0</v>
      </c>
      <c r="P77" s="24">
        <v>1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23</v>
      </c>
      <c r="D79" s="14">
        <v>30</v>
      </c>
      <c r="E79" s="31">
        <v>-0.233333333333333</v>
      </c>
      <c r="F79" s="14">
        <v>2</v>
      </c>
      <c r="G79" s="14">
        <v>0</v>
      </c>
      <c r="H79" s="14">
        <v>7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2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7</v>
      </c>
      <c r="D81" s="14">
        <v>29</v>
      </c>
      <c r="E81" s="31">
        <v>-0.75862068965517204</v>
      </c>
      <c r="F81" s="14">
        <v>0</v>
      </c>
      <c r="G81" s="14">
        <v>0</v>
      </c>
      <c r="H81" s="14">
        <v>1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3" t="s">
        <v>482</v>
      </c>
      <c r="B82" s="184"/>
      <c r="C82" s="27">
        <v>181</v>
      </c>
      <c r="D82" s="27">
        <v>110</v>
      </c>
      <c r="E82" s="28">
        <v>0.64545454545454495</v>
      </c>
      <c r="F82" s="27">
        <v>15</v>
      </c>
      <c r="G82" s="27">
        <v>5</v>
      </c>
      <c r="H82" s="27">
        <v>7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2</v>
      </c>
    </row>
    <row r="83" spans="1:16" x14ac:dyDescent="0.25">
      <c r="A83" s="30" t="s">
        <v>483</v>
      </c>
      <c r="B83" s="30" t="s">
        <v>484</v>
      </c>
      <c r="C83" s="14">
        <v>71</v>
      </c>
      <c r="D83" s="14">
        <v>36</v>
      </c>
      <c r="E83" s="31">
        <v>0.97222222222222199</v>
      </c>
      <c r="F83" s="14">
        <v>0</v>
      </c>
      <c r="G83" s="14">
        <v>0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110</v>
      </c>
      <c r="D84" s="14">
        <v>74</v>
      </c>
      <c r="E84" s="31">
        <v>0.48648648648648601</v>
      </c>
      <c r="F84" s="14">
        <v>15</v>
      </c>
      <c r="G84" s="14">
        <v>5</v>
      </c>
      <c r="H84" s="14">
        <v>4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</v>
      </c>
    </row>
    <row r="85" spans="1:16" x14ac:dyDescent="0.25">
      <c r="A85" s="183" t="s">
        <v>487</v>
      </c>
      <c r="B85" s="184"/>
      <c r="C85" s="27">
        <v>974</v>
      </c>
      <c r="D85" s="27">
        <v>576</v>
      </c>
      <c r="E85" s="28">
        <v>0.69097222222222199</v>
      </c>
      <c r="F85" s="27">
        <v>16</v>
      </c>
      <c r="G85" s="27">
        <v>8</v>
      </c>
      <c r="H85" s="27">
        <v>238</v>
      </c>
      <c r="I85" s="27">
        <v>161</v>
      </c>
      <c r="J85" s="27">
        <v>0</v>
      </c>
      <c r="K85" s="27">
        <v>0</v>
      </c>
      <c r="L85" s="27">
        <v>0</v>
      </c>
      <c r="M85" s="27">
        <v>0</v>
      </c>
      <c r="N85" s="27">
        <v>7</v>
      </c>
      <c r="O85" s="27">
        <v>0</v>
      </c>
      <c r="P85" s="29">
        <v>7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7</v>
      </c>
      <c r="D89" s="14">
        <v>0</v>
      </c>
      <c r="E89" s="31">
        <v>0</v>
      </c>
      <c r="F89" s="14">
        <v>1</v>
      </c>
      <c r="G89" s="14">
        <v>1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2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35</v>
      </c>
      <c r="D91" s="14">
        <v>11</v>
      </c>
      <c r="E91" s="31">
        <v>2.1818181818181799</v>
      </c>
      <c r="F91" s="14">
        <v>0</v>
      </c>
      <c r="G91" s="14">
        <v>0</v>
      </c>
      <c r="H91" s="14">
        <v>5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228</v>
      </c>
      <c r="D92" s="14">
        <v>131</v>
      </c>
      <c r="E92" s="31">
        <v>0.74045801526717603</v>
      </c>
      <c r="F92" s="14">
        <v>6</v>
      </c>
      <c r="G92" s="14">
        <v>4</v>
      </c>
      <c r="H92" s="14">
        <v>85</v>
      </c>
      <c r="I92" s="14">
        <v>82</v>
      </c>
      <c r="J92" s="14">
        <v>0</v>
      </c>
      <c r="K92" s="14">
        <v>0</v>
      </c>
      <c r="L92" s="14">
        <v>0</v>
      </c>
      <c r="M92" s="14">
        <v>0</v>
      </c>
      <c r="N92" s="14">
        <v>6</v>
      </c>
      <c r="O92" s="14">
        <v>0</v>
      </c>
      <c r="P92" s="24">
        <v>4</v>
      </c>
    </row>
    <row r="93" spans="1:16" x14ac:dyDescent="0.25">
      <c r="A93" s="30" t="s">
        <v>502</v>
      </c>
      <c r="B93" s="30" t="s">
        <v>503</v>
      </c>
      <c r="C93" s="14">
        <v>37</v>
      </c>
      <c r="D93" s="14">
        <v>23</v>
      </c>
      <c r="E93" s="31">
        <v>0.60869565217391297</v>
      </c>
      <c r="F93" s="14">
        <v>1</v>
      </c>
      <c r="G93" s="14">
        <v>0</v>
      </c>
      <c r="H93" s="14">
        <v>4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664</v>
      </c>
      <c r="D94" s="14">
        <v>410</v>
      </c>
      <c r="E94" s="31">
        <v>0.61951219512195099</v>
      </c>
      <c r="F94" s="14">
        <v>8</v>
      </c>
      <c r="G94" s="14">
        <v>3</v>
      </c>
      <c r="H94" s="14">
        <v>137</v>
      </c>
      <c r="I94" s="14">
        <v>70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3</v>
      </c>
    </row>
    <row r="95" spans="1:16" ht="22.5" x14ac:dyDescent="0.25">
      <c r="A95" s="30" t="s">
        <v>506</v>
      </c>
      <c r="B95" s="30" t="s">
        <v>507</v>
      </c>
      <c r="C95" s="14">
        <v>2</v>
      </c>
      <c r="D95" s="14">
        <v>0</v>
      </c>
      <c r="E95" s="31">
        <v>0</v>
      </c>
      <c r="F95" s="14">
        <v>0</v>
      </c>
      <c r="G95" s="14">
        <v>0</v>
      </c>
      <c r="H95" s="14">
        <v>3</v>
      </c>
      <c r="I95" s="14">
        <v>3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3" t="s">
        <v>510</v>
      </c>
      <c r="B97" s="184"/>
      <c r="C97" s="27">
        <v>9719</v>
      </c>
      <c r="D97" s="27">
        <v>8581</v>
      </c>
      <c r="E97" s="28">
        <v>0.132618575923552</v>
      </c>
      <c r="F97" s="27">
        <v>384</v>
      </c>
      <c r="G97" s="27">
        <v>148</v>
      </c>
      <c r="H97" s="27">
        <v>1175</v>
      </c>
      <c r="I97" s="27">
        <v>894</v>
      </c>
      <c r="J97" s="27">
        <v>9</v>
      </c>
      <c r="K97" s="27">
        <v>0</v>
      </c>
      <c r="L97" s="27">
        <v>4</v>
      </c>
      <c r="M97" s="27">
        <v>0</v>
      </c>
      <c r="N97" s="27">
        <v>34</v>
      </c>
      <c r="O97" s="27">
        <v>30</v>
      </c>
      <c r="P97" s="29">
        <v>191</v>
      </c>
    </row>
    <row r="98" spans="1:16" x14ac:dyDescent="0.25">
      <c r="A98" s="30" t="s">
        <v>511</v>
      </c>
      <c r="B98" s="30" t="s">
        <v>512</v>
      </c>
      <c r="C98" s="14">
        <v>2009</v>
      </c>
      <c r="D98" s="14">
        <v>1938</v>
      </c>
      <c r="E98" s="31">
        <v>3.6635706914344701E-2</v>
      </c>
      <c r="F98" s="14">
        <v>95</v>
      </c>
      <c r="G98" s="14">
        <v>45</v>
      </c>
      <c r="H98" s="14">
        <v>131</v>
      </c>
      <c r="I98" s="14">
        <v>118</v>
      </c>
      <c r="J98" s="14">
        <v>0</v>
      </c>
      <c r="K98" s="14">
        <v>0</v>
      </c>
      <c r="L98" s="14">
        <v>1</v>
      </c>
      <c r="M98" s="14">
        <v>0</v>
      </c>
      <c r="N98" s="14">
        <v>0</v>
      </c>
      <c r="O98" s="14">
        <v>1</v>
      </c>
      <c r="P98" s="24">
        <v>37</v>
      </c>
    </row>
    <row r="99" spans="1:16" x14ac:dyDescent="0.25">
      <c r="A99" s="30" t="s">
        <v>513</v>
      </c>
      <c r="B99" s="30" t="s">
        <v>514</v>
      </c>
      <c r="C99" s="14">
        <v>1927</v>
      </c>
      <c r="D99" s="14">
        <v>1921</v>
      </c>
      <c r="E99" s="31">
        <v>3.1233732431025498E-3</v>
      </c>
      <c r="F99" s="14">
        <v>69</v>
      </c>
      <c r="G99" s="14">
        <v>26</v>
      </c>
      <c r="H99" s="14">
        <v>261</v>
      </c>
      <c r="I99" s="14">
        <v>134</v>
      </c>
      <c r="J99" s="14">
        <v>1</v>
      </c>
      <c r="K99" s="14">
        <v>0</v>
      </c>
      <c r="L99" s="14">
        <v>1</v>
      </c>
      <c r="M99" s="14">
        <v>0</v>
      </c>
      <c r="N99" s="14">
        <v>2</v>
      </c>
      <c r="O99" s="14">
        <v>6</v>
      </c>
      <c r="P99" s="24">
        <v>51</v>
      </c>
    </row>
    <row r="100" spans="1:16" ht="33.75" x14ac:dyDescent="0.25">
      <c r="A100" s="30" t="s">
        <v>515</v>
      </c>
      <c r="B100" s="30" t="s">
        <v>516</v>
      </c>
      <c r="C100" s="14">
        <v>307</v>
      </c>
      <c r="D100" s="14">
        <v>239</v>
      </c>
      <c r="E100" s="31">
        <v>0.28451882845188298</v>
      </c>
      <c r="F100" s="14">
        <v>12</v>
      </c>
      <c r="G100" s="14">
        <v>12</v>
      </c>
      <c r="H100" s="14">
        <v>61</v>
      </c>
      <c r="I100" s="14">
        <v>100</v>
      </c>
      <c r="J100" s="14">
        <v>0</v>
      </c>
      <c r="K100" s="14">
        <v>0</v>
      </c>
      <c r="L100" s="14">
        <v>1</v>
      </c>
      <c r="M100" s="14">
        <v>0</v>
      </c>
      <c r="N100" s="14">
        <v>0</v>
      </c>
      <c r="O100" s="14">
        <v>1</v>
      </c>
      <c r="P100" s="24">
        <v>2</v>
      </c>
    </row>
    <row r="101" spans="1:16" ht="22.5" x14ac:dyDescent="0.25">
      <c r="A101" s="30" t="s">
        <v>517</v>
      </c>
      <c r="B101" s="30" t="s">
        <v>518</v>
      </c>
      <c r="C101" s="14">
        <v>777</v>
      </c>
      <c r="D101" s="14">
        <v>727</v>
      </c>
      <c r="E101" s="31">
        <v>6.8775790921595595E-2</v>
      </c>
      <c r="F101" s="14">
        <v>45</v>
      </c>
      <c r="G101" s="14">
        <v>18</v>
      </c>
      <c r="H101" s="14">
        <v>115</v>
      </c>
      <c r="I101" s="14">
        <v>101</v>
      </c>
      <c r="J101" s="14">
        <v>5</v>
      </c>
      <c r="K101" s="14">
        <v>0</v>
      </c>
      <c r="L101" s="14">
        <v>0</v>
      </c>
      <c r="M101" s="14">
        <v>0</v>
      </c>
      <c r="N101" s="14">
        <v>0</v>
      </c>
      <c r="O101" s="14">
        <v>20</v>
      </c>
      <c r="P101" s="24">
        <v>30</v>
      </c>
    </row>
    <row r="102" spans="1:16" x14ac:dyDescent="0.25">
      <c r="A102" s="30" t="s">
        <v>519</v>
      </c>
      <c r="B102" s="30" t="s">
        <v>520</v>
      </c>
      <c r="C102" s="14">
        <v>27</v>
      </c>
      <c r="D102" s="14">
        <v>17</v>
      </c>
      <c r="E102" s="31">
        <v>0.58823529411764697</v>
      </c>
      <c r="F102" s="14">
        <v>0</v>
      </c>
      <c r="G102" s="14">
        <v>0</v>
      </c>
      <c r="H102" s="14">
        <v>4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169</v>
      </c>
      <c r="D103" s="14">
        <v>134</v>
      </c>
      <c r="E103" s="31">
        <v>0.26119402985074602</v>
      </c>
      <c r="F103" s="14">
        <v>8</v>
      </c>
      <c r="G103" s="14">
        <v>5</v>
      </c>
      <c r="H103" s="14">
        <v>32</v>
      </c>
      <c r="I103" s="14">
        <v>19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19</v>
      </c>
    </row>
    <row r="104" spans="1:16" x14ac:dyDescent="0.25">
      <c r="A104" s="30" t="s">
        <v>523</v>
      </c>
      <c r="B104" s="30" t="s">
        <v>524</v>
      </c>
      <c r="C104" s="14">
        <v>226</v>
      </c>
      <c r="D104" s="14">
        <v>171</v>
      </c>
      <c r="E104" s="31">
        <v>0.321637426900585</v>
      </c>
      <c r="F104" s="14">
        <v>0</v>
      </c>
      <c r="G104" s="14">
        <v>0</v>
      </c>
      <c r="H104" s="14">
        <v>19</v>
      </c>
      <c r="I104" s="14">
        <v>4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2143</v>
      </c>
      <c r="D105" s="14">
        <v>1632</v>
      </c>
      <c r="E105" s="31">
        <v>0.31311274509803899</v>
      </c>
      <c r="F105" s="14">
        <v>25</v>
      </c>
      <c r="G105" s="14">
        <v>10</v>
      </c>
      <c r="H105" s="14">
        <v>255</v>
      </c>
      <c r="I105" s="14">
        <v>192</v>
      </c>
      <c r="J105" s="14">
        <v>2</v>
      </c>
      <c r="K105" s="14">
        <v>0</v>
      </c>
      <c r="L105" s="14">
        <v>0</v>
      </c>
      <c r="M105" s="14">
        <v>0</v>
      </c>
      <c r="N105" s="14">
        <v>17</v>
      </c>
      <c r="O105" s="14">
        <v>2</v>
      </c>
      <c r="P105" s="24">
        <v>17</v>
      </c>
    </row>
    <row r="106" spans="1:16" ht="22.5" x14ac:dyDescent="0.25">
      <c r="A106" s="30" t="s">
        <v>527</v>
      </c>
      <c r="B106" s="30" t="s">
        <v>528</v>
      </c>
      <c r="C106" s="14">
        <v>713</v>
      </c>
      <c r="D106" s="14">
        <v>535</v>
      </c>
      <c r="E106" s="31">
        <v>0.33271028037383199</v>
      </c>
      <c r="F106" s="14">
        <v>15</v>
      </c>
      <c r="G106" s="14">
        <v>5</v>
      </c>
      <c r="H106" s="14">
        <v>101</v>
      </c>
      <c r="I106" s="14">
        <v>72</v>
      </c>
      <c r="J106" s="14">
        <v>0</v>
      </c>
      <c r="K106" s="14">
        <v>0</v>
      </c>
      <c r="L106" s="14">
        <v>0</v>
      </c>
      <c r="M106" s="14">
        <v>0</v>
      </c>
      <c r="N106" s="14">
        <v>10</v>
      </c>
      <c r="O106" s="14">
        <v>0</v>
      </c>
      <c r="P106" s="24">
        <v>6</v>
      </c>
    </row>
    <row r="107" spans="1:16" ht="22.5" x14ac:dyDescent="0.25">
      <c r="A107" s="30" t="s">
        <v>529</v>
      </c>
      <c r="B107" s="30" t="s">
        <v>530</v>
      </c>
      <c r="C107" s="14">
        <v>29</v>
      </c>
      <c r="D107" s="14">
        <v>18</v>
      </c>
      <c r="E107" s="31">
        <v>0.61111111111111105</v>
      </c>
      <c r="F107" s="14">
        <v>0</v>
      </c>
      <c r="G107" s="14">
        <v>0</v>
      </c>
      <c r="H107" s="14">
        <v>1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25">
      <c r="A108" s="30" t="s">
        <v>531</v>
      </c>
      <c r="B108" s="30" t="s">
        <v>532</v>
      </c>
      <c r="C108" s="14">
        <v>16</v>
      </c>
      <c r="D108" s="14">
        <v>16</v>
      </c>
      <c r="E108" s="31">
        <v>0</v>
      </c>
      <c r="F108" s="14">
        <v>0</v>
      </c>
      <c r="G108" s="14">
        <v>0</v>
      </c>
      <c r="H108" s="14">
        <v>6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4">
        <v>0</v>
      </c>
    </row>
    <row r="109" spans="1:16" x14ac:dyDescent="0.25">
      <c r="A109" s="30" t="s">
        <v>533</v>
      </c>
      <c r="B109" s="30" t="s">
        <v>534</v>
      </c>
      <c r="C109" s="14">
        <v>10</v>
      </c>
      <c r="D109" s="14">
        <v>2</v>
      </c>
      <c r="E109" s="31">
        <v>4</v>
      </c>
      <c r="F109" s="14">
        <v>0</v>
      </c>
      <c r="G109" s="14">
        <v>0</v>
      </c>
      <c r="H109" s="14">
        <v>3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1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1178</v>
      </c>
      <c r="D111" s="14">
        <v>1027</v>
      </c>
      <c r="E111" s="31">
        <v>0.147030185004869</v>
      </c>
      <c r="F111" s="14">
        <v>104</v>
      </c>
      <c r="G111" s="14">
        <v>26</v>
      </c>
      <c r="H111" s="14">
        <v>126</v>
      </c>
      <c r="I111" s="14">
        <v>96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24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1</v>
      </c>
      <c r="D113" s="14">
        <v>2</v>
      </c>
      <c r="E113" s="31">
        <v>-0.5</v>
      </c>
      <c r="F113" s="14">
        <v>0</v>
      </c>
      <c r="G113" s="14">
        <v>0</v>
      </c>
      <c r="H113" s="14">
        <v>2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32</v>
      </c>
      <c r="D114" s="14">
        <v>33</v>
      </c>
      <c r="E114" s="31">
        <v>-3.03030303030303E-2</v>
      </c>
      <c r="F114" s="14">
        <v>5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0</v>
      </c>
      <c r="D115" s="14">
        <v>1</v>
      </c>
      <c r="E115" s="31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1</v>
      </c>
      <c r="D116" s="14">
        <v>6</v>
      </c>
      <c r="E116" s="31">
        <v>-0.83333333333333304</v>
      </c>
      <c r="F116" s="14">
        <v>0</v>
      </c>
      <c r="G116" s="14">
        <v>0</v>
      </c>
      <c r="H116" s="14">
        <v>1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4</v>
      </c>
      <c r="E117" s="31">
        <v>-1</v>
      </c>
      <c r="F117" s="14">
        <v>0</v>
      </c>
      <c r="G117" s="14">
        <v>0</v>
      </c>
      <c r="H117" s="14">
        <v>2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1</v>
      </c>
      <c r="D118" s="14">
        <v>2</v>
      </c>
      <c r="E118" s="31">
        <v>-0.5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16</v>
      </c>
      <c r="D120" s="14">
        <v>19</v>
      </c>
      <c r="E120" s="31">
        <v>-0.157894736842105</v>
      </c>
      <c r="F120" s="14">
        <v>1</v>
      </c>
      <c r="G120" s="14">
        <v>0</v>
      </c>
      <c r="H120" s="14">
        <v>3</v>
      </c>
      <c r="I120" s="14">
        <v>5</v>
      </c>
      <c r="J120" s="14">
        <v>1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73</v>
      </c>
      <c r="D121" s="14">
        <v>102</v>
      </c>
      <c r="E121" s="31">
        <v>-0.28431372549019601</v>
      </c>
      <c r="F121" s="14">
        <v>2</v>
      </c>
      <c r="G121" s="14">
        <v>0</v>
      </c>
      <c r="H121" s="14">
        <v>21</v>
      </c>
      <c r="I121" s="14">
        <v>18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</v>
      </c>
    </row>
    <row r="122" spans="1:16" x14ac:dyDescent="0.25">
      <c r="A122" s="30" t="s">
        <v>559</v>
      </c>
      <c r="B122" s="30" t="s">
        <v>560</v>
      </c>
      <c r="C122" s="14">
        <v>16</v>
      </c>
      <c r="D122" s="14">
        <v>6</v>
      </c>
      <c r="E122" s="31">
        <v>1.6666666666666701</v>
      </c>
      <c r="F122" s="14">
        <v>0</v>
      </c>
      <c r="G122" s="14">
        <v>0</v>
      </c>
      <c r="H122" s="14">
        <v>0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2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1</v>
      </c>
      <c r="E123" s="31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17</v>
      </c>
      <c r="D126" s="14">
        <v>11</v>
      </c>
      <c r="E126" s="31">
        <v>0.54545454545454497</v>
      </c>
      <c r="F126" s="14">
        <v>0</v>
      </c>
      <c r="G126" s="14">
        <v>0</v>
      </c>
      <c r="H126" s="14">
        <v>4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4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27</v>
      </c>
      <c r="D128" s="14">
        <v>17</v>
      </c>
      <c r="E128" s="31">
        <v>0.58823529411764697</v>
      </c>
      <c r="F128" s="14">
        <v>3</v>
      </c>
      <c r="G128" s="14">
        <v>1</v>
      </c>
      <c r="H128" s="14">
        <v>26</v>
      </c>
      <c r="I128" s="14">
        <v>17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3" t="s">
        <v>577</v>
      </c>
      <c r="B131" s="184"/>
      <c r="C131" s="27">
        <v>23</v>
      </c>
      <c r="D131" s="27">
        <v>27</v>
      </c>
      <c r="E131" s="28">
        <v>-0.148148148148148</v>
      </c>
      <c r="F131" s="27">
        <v>0</v>
      </c>
      <c r="G131" s="27">
        <v>0</v>
      </c>
      <c r="H131" s="27">
        <v>9</v>
      </c>
      <c r="I131" s="27">
        <v>5</v>
      </c>
      <c r="J131" s="27">
        <v>0</v>
      </c>
      <c r="K131" s="27">
        <v>0</v>
      </c>
      <c r="L131" s="27">
        <v>0</v>
      </c>
      <c r="M131" s="27">
        <v>0</v>
      </c>
      <c r="N131" s="27">
        <v>6</v>
      </c>
      <c r="O131" s="27">
        <v>0</v>
      </c>
      <c r="P131" s="29">
        <v>0</v>
      </c>
    </row>
    <row r="132" spans="1:16" x14ac:dyDescent="0.25">
      <c r="A132" s="30" t="s">
        <v>578</v>
      </c>
      <c r="B132" s="30" t="s">
        <v>579</v>
      </c>
      <c r="C132" s="14">
        <v>8</v>
      </c>
      <c r="D132" s="14">
        <v>12</v>
      </c>
      <c r="E132" s="31">
        <v>-0.33333333333333298</v>
      </c>
      <c r="F132" s="14">
        <v>0</v>
      </c>
      <c r="G132" s="14">
        <v>0</v>
      </c>
      <c r="H132" s="14">
        <v>5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3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13</v>
      </c>
      <c r="D134" s="14">
        <v>0</v>
      </c>
      <c r="E134" s="31">
        <v>0</v>
      </c>
      <c r="F134" s="14">
        <v>0</v>
      </c>
      <c r="G134" s="14">
        <v>0</v>
      </c>
      <c r="H134" s="14">
        <v>4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1</v>
      </c>
      <c r="D135" s="14">
        <v>15</v>
      </c>
      <c r="E135" s="31">
        <v>-0.93333333333333302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1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3" t="s">
        <v>588</v>
      </c>
      <c r="B137" s="184"/>
      <c r="C137" s="27">
        <v>58</v>
      </c>
      <c r="D137" s="27">
        <v>70</v>
      </c>
      <c r="E137" s="28">
        <v>-0.17142857142857101</v>
      </c>
      <c r="F137" s="27">
        <v>1</v>
      </c>
      <c r="G137" s="27">
        <v>1</v>
      </c>
      <c r="H137" s="27">
        <v>6</v>
      </c>
      <c r="I137" s="27">
        <v>12</v>
      </c>
      <c r="J137" s="27">
        <v>0</v>
      </c>
      <c r="K137" s="27">
        <v>0</v>
      </c>
      <c r="L137" s="27">
        <v>0</v>
      </c>
      <c r="M137" s="27">
        <v>0</v>
      </c>
      <c r="N137" s="27">
        <v>6</v>
      </c>
      <c r="O137" s="27">
        <v>0</v>
      </c>
      <c r="P137" s="29">
        <v>0</v>
      </c>
    </row>
    <row r="138" spans="1:16" ht="22.5" x14ac:dyDescent="0.25">
      <c r="A138" s="30" t="s">
        <v>589</v>
      </c>
      <c r="B138" s="30" t="s">
        <v>590</v>
      </c>
      <c r="C138" s="14">
        <v>0</v>
      </c>
      <c r="D138" s="14">
        <v>2</v>
      </c>
      <c r="E138" s="31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3</v>
      </c>
      <c r="D140" s="14">
        <v>0</v>
      </c>
      <c r="E140" s="31">
        <v>0</v>
      </c>
      <c r="F140" s="14">
        <v>0</v>
      </c>
      <c r="G140" s="14">
        <v>0</v>
      </c>
      <c r="H140" s="14">
        <v>1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55</v>
      </c>
      <c r="D142" s="14">
        <v>63</v>
      </c>
      <c r="E142" s="31">
        <v>-0.126984126984127</v>
      </c>
      <c r="F142" s="14">
        <v>1</v>
      </c>
      <c r="G142" s="14">
        <v>1</v>
      </c>
      <c r="H142" s="14">
        <v>5</v>
      </c>
      <c r="I142" s="14">
        <v>11</v>
      </c>
      <c r="J142" s="14">
        <v>0</v>
      </c>
      <c r="K142" s="14">
        <v>0</v>
      </c>
      <c r="L142" s="14">
        <v>0</v>
      </c>
      <c r="M142" s="14">
        <v>0</v>
      </c>
      <c r="N142" s="14">
        <v>6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0</v>
      </c>
      <c r="D143" s="14">
        <v>5</v>
      </c>
      <c r="E143" s="31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3" t="s">
        <v>601</v>
      </c>
      <c r="B144" s="184"/>
      <c r="C144" s="27">
        <v>101</v>
      </c>
      <c r="D144" s="27">
        <v>40</v>
      </c>
      <c r="E144" s="28">
        <v>1.5249999999999999</v>
      </c>
      <c r="F144" s="27">
        <v>0</v>
      </c>
      <c r="G144" s="27">
        <v>0</v>
      </c>
      <c r="H144" s="27">
        <v>12</v>
      </c>
      <c r="I144" s="27">
        <v>9</v>
      </c>
      <c r="J144" s="27">
        <v>0</v>
      </c>
      <c r="K144" s="27">
        <v>0</v>
      </c>
      <c r="L144" s="27">
        <v>0</v>
      </c>
      <c r="M144" s="27">
        <v>0</v>
      </c>
      <c r="N144" s="27">
        <v>2</v>
      </c>
      <c r="O144" s="27">
        <v>29</v>
      </c>
      <c r="P144" s="29">
        <v>1</v>
      </c>
    </row>
    <row r="145" spans="1:16" ht="33.75" x14ac:dyDescent="0.25">
      <c r="A145" s="30" t="s">
        <v>602</v>
      </c>
      <c r="B145" s="30" t="s">
        <v>603</v>
      </c>
      <c r="C145" s="14">
        <v>95</v>
      </c>
      <c r="D145" s="14">
        <v>34</v>
      </c>
      <c r="E145" s="31">
        <v>1.79411764705882</v>
      </c>
      <c r="F145" s="14">
        <v>0</v>
      </c>
      <c r="G145" s="14">
        <v>0</v>
      </c>
      <c r="H145" s="14">
        <v>10</v>
      </c>
      <c r="I145" s="14">
        <v>8</v>
      </c>
      <c r="J145" s="14">
        <v>0</v>
      </c>
      <c r="K145" s="14">
        <v>0</v>
      </c>
      <c r="L145" s="14">
        <v>0</v>
      </c>
      <c r="M145" s="14">
        <v>0</v>
      </c>
      <c r="N145" s="14">
        <v>2</v>
      </c>
      <c r="O145" s="14">
        <v>27</v>
      </c>
      <c r="P145" s="24">
        <v>1</v>
      </c>
    </row>
    <row r="146" spans="1:16" ht="22.5" x14ac:dyDescent="0.25">
      <c r="A146" s="30" t="s">
        <v>604</v>
      </c>
      <c r="B146" s="30" t="s">
        <v>605</v>
      </c>
      <c r="C146" s="14">
        <v>6</v>
      </c>
      <c r="D146" s="14">
        <v>6</v>
      </c>
      <c r="E146" s="31">
        <v>0</v>
      </c>
      <c r="F146" s="14">
        <v>0</v>
      </c>
      <c r="G146" s="14">
        <v>0</v>
      </c>
      <c r="H146" s="14">
        <v>2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4">
        <v>0</v>
      </c>
    </row>
    <row r="147" spans="1:16" x14ac:dyDescent="0.25">
      <c r="A147" s="183" t="s">
        <v>606</v>
      </c>
      <c r="B147" s="184"/>
      <c r="C147" s="27">
        <v>151</v>
      </c>
      <c r="D147" s="27">
        <v>167</v>
      </c>
      <c r="E147" s="28">
        <v>-9.5808383233532898E-2</v>
      </c>
      <c r="F147" s="27">
        <v>3</v>
      </c>
      <c r="G147" s="27">
        <v>1</v>
      </c>
      <c r="H147" s="27">
        <v>56</v>
      </c>
      <c r="I147" s="27">
        <v>30</v>
      </c>
      <c r="J147" s="27">
        <v>0</v>
      </c>
      <c r="K147" s="27">
        <v>0</v>
      </c>
      <c r="L147" s="27">
        <v>0</v>
      </c>
      <c r="M147" s="27">
        <v>0</v>
      </c>
      <c r="N147" s="27">
        <v>31</v>
      </c>
      <c r="O147" s="27">
        <v>0</v>
      </c>
      <c r="P147" s="29">
        <v>1</v>
      </c>
    </row>
    <row r="148" spans="1:16" ht="22.5" x14ac:dyDescent="0.25">
      <c r="A148" s="30" t="s">
        <v>607</v>
      </c>
      <c r="B148" s="30" t="s">
        <v>608</v>
      </c>
      <c r="C148" s="14">
        <v>62</v>
      </c>
      <c r="D148" s="14">
        <v>48</v>
      </c>
      <c r="E148" s="31">
        <v>0.29166666666666702</v>
      </c>
      <c r="F148" s="14">
        <v>1</v>
      </c>
      <c r="G148" s="14">
        <v>0</v>
      </c>
      <c r="H148" s="14">
        <v>9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16</v>
      </c>
      <c r="O148" s="14">
        <v>0</v>
      </c>
      <c r="P148" s="24">
        <v>0</v>
      </c>
    </row>
    <row r="149" spans="1:16" ht="22.5" x14ac:dyDescent="0.25">
      <c r="A149" s="30" t="s">
        <v>609</v>
      </c>
      <c r="B149" s="30" t="s">
        <v>610</v>
      </c>
      <c r="C149" s="14">
        <v>2</v>
      </c>
      <c r="D149" s="14">
        <v>5</v>
      </c>
      <c r="E149" s="31">
        <v>-0.6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2</v>
      </c>
      <c r="D150" s="14">
        <v>1</v>
      </c>
      <c r="E150" s="31">
        <v>1</v>
      </c>
      <c r="F150" s="14">
        <v>1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40</v>
      </c>
      <c r="D151" s="14">
        <v>7</v>
      </c>
      <c r="E151" s="31">
        <v>4.71428571428571</v>
      </c>
      <c r="F151" s="14">
        <v>0</v>
      </c>
      <c r="G151" s="14">
        <v>1</v>
      </c>
      <c r="H151" s="14">
        <v>25</v>
      </c>
      <c r="I151" s="14">
        <v>4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42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9</v>
      </c>
      <c r="D153" s="14">
        <v>10</v>
      </c>
      <c r="E153" s="31">
        <v>-0.1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4</v>
      </c>
      <c r="D154" s="14">
        <v>19</v>
      </c>
      <c r="E154" s="31">
        <v>-0.78947368421052599</v>
      </c>
      <c r="F154" s="14">
        <v>0</v>
      </c>
      <c r="G154" s="14">
        <v>0</v>
      </c>
      <c r="H154" s="14">
        <v>2</v>
      </c>
      <c r="I154" s="14">
        <v>5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0</v>
      </c>
    </row>
    <row r="155" spans="1:16" ht="22.5" x14ac:dyDescent="0.25">
      <c r="A155" s="30" t="s">
        <v>621</v>
      </c>
      <c r="B155" s="30" t="s">
        <v>622</v>
      </c>
      <c r="C155" s="14">
        <v>32</v>
      </c>
      <c r="D155" s="14">
        <v>35</v>
      </c>
      <c r="E155" s="31">
        <v>-8.5714285714285701E-2</v>
      </c>
      <c r="F155" s="14">
        <v>1</v>
      </c>
      <c r="G155" s="14">
        <v>0</v>
      </c>
      <c r="H155" s="14">
        <v>20</v>
      </c>
      <c r="I155" s="14">
        <v>19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4">
        <v>0</v>
      </c>
    </row>
    <row r="156" spans="1:16" x14ac:dyDescent="0.25">
      <c r="A156" s="183" t="s">
        <v>623</v>
      </c>
      <c r="B156" s="184"/>
      <c r="C156" s="27">
        <v>29</v>
      </c>
      <c r="D156" s="27">
        <v>27</v>
      </c>
      <c r="E156" s="28">
        <v>7.4074074074074098E-2</v>
      </c>
      <c r="F156" s="27">
        <v>0</v>
      </c>
      <c r="G156" s="27">
        <v>0</v>
      </c>
      <c r="H156" s="27">
        <v>3</v>
      </c>
      <c r="I156" s="27">
        <v>1</v>
      </c>
      <c r="J156" s="27">
        <v>3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0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8</v>
      </c>
      <c r="D161" s="14">
        <v>5</v>
      </c>
      <c r="E161" s="31">
        <v>0.6</v>
      </c>
      <c r="F161" s="14">
        <v>0</v>
      </c>
      <c r="G161" s="14">
        <v>0</v>
      </c>
      <c r="H161" s="14">
        <v>1</v>
      </c>
      <c r="I161" s="14">
        <v>0</v>
      </c>
      <c r="J161" s="14">
        <v>3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7</v>
      </c>
      <c r="D162" s="14">
        <v>6</v>
      </c>
      <c r="E162" s="31">
        <v>0.16666666666666699</v>
      </c>
      <c r="F162" s="14">
        <v>0</v>
      </c>
      <c r="G162" s="14">
        <v>0</v>
      </c>
      <c r="H162" s="14">
        <v>1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4">
        <v>0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4</v>
      </c>
      <c r="D164" s="14">
        <v>1</v>
      </c>
      <c r="E164" s="31">
        <v>3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10</v>
      </c>
      <c r="D165" s="14">
        <v>14</v>
      </c>
      <c r="E165" s="31">
        <v>-0.28571428571428598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3" t="s">
        <v>642</v>
      </c>
      <c r="B166" s="184"/>
      <c r="C166" s="27">
        <v>441</v>
      </c>
      <c r="D166" s="27">
        <v>391</v>
      </c>
      <c r="E166" s="28">
        <v>0.127877237851662</v>
      </c>
      <c r="F166" s="27">
        <v>25</v>
      </c>
      <c r="G166" s="27">
        <v>6</v>
      </c>
      <c r="H166" s="27">
        <v>137</v>
      </c>
      <c r="I166" s="27">
        <v>118</v>
      </c>
      <c r="J166" s="27">
        <v>12</v>
      </c>
      <c r="K166" s="27">
        <v>12</v>
      </c>
      <c r="L166" s="27">
        <v>0</v>
      </c>
      <c r="M166" s="27">
        <v>0</v>
      </c>
      <c r="N166" s="27">
        <v>59</v>
      </c>
      <c r="O166" s="27">
        <v>16</v>
      </c>
      <c r="P166" s="29">
        <v>14</v>
      </c>
    </row>
    <row r="167" spans="1:16" ht="22.5" x14ac:dyDescent="0.25">
      <c r="A167" s="30" t="s">
        <v>643</v>
      </c>
      <c r="B167" s="30" t="s">
        <v>644</v>
      </c>
      <c r="C167" s="14">
        <v>1</v>
      </c>
      <c r="D167" s="14">
        <v>1</v>
      </c>
      <c r="E167" s="31">
        <v>0</v>
      </c>
      <c r="F167" s="14">
        <v>15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2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271</v>
      </c>
      <c r="D173" s="14">
        <v>223</v>
      </c>
      <c r="E173" s="31">
        <v>0.21524663677129999</v>
      </c>
      <c r="F173" s="14">
        <v>0</v>
      </c>
      <c r="G173" s="14">
        <v>0</v>
      </c>
      <c r="H173" s="14">
        <v>67</v>
      </c>
      <c r="I173" s="14">
        <v>63</v>
      </c>
      <c r="J173" s="14">
        <v>0</v>
      </c>
      <c r="K173" s="14">
        <v>0</v>
      </c>
      <c r="L173" s="14">
        <v>0</v>
      </c>
      <c r="M173" s="14">
        <v>0</v>
      </c>
      <c r="N173" s="14">
        <v>6</v>
      </c>
      <c r="O173" s="14">
        <v>12</v>
      </c>
      <c r="P173" s="24">
        <v>2</v>
      </c>
    </row>
    <row r="174" spans="1:16" ht="22.5" x14ac:dyDescent="0.25">
      <c r="A174" s="30" t="s">
        <v>657</v>
      </c>
      <c r="B174" s="30" t="s">
        <v>658</v>
      </c>
      <c r="C174" s="14">
        <v>152</v>
      </c>
      <c r="D174" s="14">
        <v>157</v>
      </c>
      <c r="E174" s="31">
        <v>-3.1847133757961797E-2</v>
      </c>
      <c r="F174" s="14">
        <v>10</v>
      </c>
      <c r="G174" s="14">
        <v>6</v>
      </c>
      <c r="H174" s="14">
        <v>48</v>
      </c>
      <c r="I174" s="14">
        <v>46</v>
      </c>
      <c r="J174" s="14">
        <v>0</v>
      </c>
      <c r="K174" s="14">
        <v>0</v>
      </c>
      <c r="L174" s="14">
        <v>0</v>
      </c>
      <c r="M174" s="14">
        <v>0</v>
      </c>
      <c r="N174" s="14">
        <v>52</v>
      </c>
      <c r="O174" s="14">
        <v>3</v>
      </c>
      <c r="P174" s="24">
        <v>11</v>
      </c>
    </row>
    <row r="175" spans="1:16" x14ac:dyDescent="0.25">
      <c r="A175" s="30" t="s">
        <v>659</v>
      </c>
      <c r="B175" s="30" t="s">
        <v>660</v>
      </c>
      <c r="C175" s="14">
        <v>15</v>
      </c>
      <c r="D175" s="14">
        <v>7</v>
      </c>
      <c r="E175" s="31">
        <v>1.1428571428571399</v>
      </c>
      <c r="F175" s="14">
        <v>0</v>
      </c>
      <c r="G175" s="14">
        <v>0</v>
      </c>
      <c r="H175" s="14">
        <v>18</v>
      </c>
      <c r="I175" s="14">
        <v>7</v>
      </c>
      <c r="J175" s="14">
        <v>12</v>
      </c>
      <c r="K175" s="14">
        <v>12</v>
      </c>
      <c r="L175" s="14">
        <v>0</v>
      </c>
      <c r="M175" s="14">
        <v>0</v>
      </c>
      <c r="N175" s="14">
        <v>0</v>
      </c>
      <c r="O175" s="14">
        <v>1</v>
      </c>
      <c r="P175" s="24">
        <v>1</v>
      </c>
    </row>
    <row r="176" spans="1:16" ht="22.5" x14ac:dyDescent="0.25">
      <c r="A176" s="30" t="s">
        <v>661</v>
      </c>
      <c r="B176" s="30" t="s">
        <v>662</v>
      </c>
      <c r="C176" s="14">
        <v>2</v>
      </c>
      <c r="D176" s="14">
        <v>0</v>
      </c>
      <c r="E176" s="31">
        <v>0</v>
      </c>
      <c r="F176" s="14">
        <v>0</v>
      </c>
      <c r="G176" s="14">
        <v>0</v>
      </c>
      <c r="H176" s="14">
        <v>3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3" t="s">
        <v>665</v>
      </c>
      <c r="B178" s="184"/>
      <c r="C178" s="27">
        <v>983</v>
      </c>
      <c r="D178" s="27">
        <v>958</v>
      </c>
      <c r="E178" s="28">
        <v>2.60960334029228E-2</v>
      </c>
      <c r="F178" s="27">
        <v>2636</v>
      </c>
      <c r="G178" s="27">
        <v>2258</v>
      </c>
      <c r="H178" s="27">
        <v>132</v>
      </c>
      <c r="I178" s="27">
        <v>282</v>
      </c>
      <c r="J178" s="27">
        <v>0</v>
      </c>
      <c r="K178" s="27">
        <v>0</v>
      </c>
      <c r="L178" s="27">
        <v>0</v>
      </c>
      <c r="M178" s="27">
        <v>0</v>
      </c>
      <c r="N178" s="27">
        <v>105</v>
      </c>
      <c r="O178" s="27">
        <v>0</v>
      </c>
      <c r="P178" s="29">
        <v>1622</v>
      </c>
    </row>
    <row r="179" spans="1:16" ht="22.5" x14ac:dyDescent="0.25">
      <c r="A179" s="30" t="s">
        <v>666</v>
      </c>
      <c r="B179" s="30" t="s">
        <v>667</v>
      </c>
      <c r="C179" s="14">
        <v>21</v>
      </c>
      <c r="D179" s="14">
        <v>31</v>
      </c>
      <c r="E179" s="31">
        <v>-0.32258064516128998</v>
      </c>
      <c r="F179" s="14">
        <v>60</v>
      </c>
      <c r="G179" s="14">
        <v>24</v>
      </c>
      <c r="H179" s="14">
        <v>1</v>
      </c>
      <c r="I179" s="14">
        <v>12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11</v>
      </c>
    </row>
    <row r="180" spans="1:16" ht="22.5" x14ac:dyDescent="0.25">
      <c r="A180" s="30" t="s">
        <v>668</v>
      </c>
      <c r="B180" s="30" t="s">
        <v>669</v>
      </c>
      <c r="C180" s="14">
        <v>473</v>
      </c>
      <c r="D180" s="14">
        <v>529</v>
      </c>
      <c r="E180" s="31">
        <v>-0.10586011342155</v>
      </c>
      <c r="F180" s="14">
        <v>1301</v>
      </c>
      <c r="G180" s="14">
        <v>1122</v>
      </c>
      <c r="H180" s="14">
        <v>47</v>
      </c>
      <c r="I180" s="14">
        <v>113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1166</v>
      </c>
    </row>
    <row r="181" spans="1:16" x14ac:dyDescent="0.25">
      <c r="A181" s="30" t="s">
        <v>670</v>
      </c>
      <c r="B181" s="30" t="s">
        <v>671</v>
      </c>
      <c r="C181" s="14">
        <v>64</v>
      </c>
      <c r="D181" s="14">
        <v>57</v>
      </c>
      <c r="E181" s="31">
        <v>0.12280701754386</v>
      </c>
      <c r="F181" s="14">
        <v>54</v>
      </c>
      <c r="G181" s="14">
        <v>50</v>
      </c>
      <c r="H181" s="14">
        <v>19</v>
      </c>
      <c r="I181" s="14">
        <v>23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13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17</v>
      </c>
      <c r="E182" s="31">
        <v>-1</v>
      </c>
      <c r="F182" s="14">
        <v>4</v>
      </c>
      <c r="G182" s="14">
        <v>5</v>
      </c>
      <c r="H182" s="14">
        <v>1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8</v>
      </c>
    </row>
    <row r="183" spans="1:16" ht="22.5" x14ac:dyDescent="0.25">
      <c r="A183" s="30" t="s">
        <v>674</v>
      </c>
      <c r="B183" s="30" t="s">
        <v>675</v>
      </c>
      <c r="C183" s="14">
        <v>68</v>
      </c>
      <c r="D183" s="14">
        <v>16</v>
      </c>
      <c r="E183" s="31">
        <v>3.25</v>
      </c>
      <c r="F183" s="14">
        <v>52</v>
      </c>
      <c r="G183" s="14">
        <v>32</v>
      </c>
      <c r="H183" s="14">
        <v>6</v>
      </c>
      <c r="I183" s="14">
        <v>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57</v>
      </c>
    </row>
    <row r="184" spans="1:16" ht="22.5" x14ac:dyDescent="0.25">
      <c r="A184" s="30" t="s">
        <v>676</v>
      </c>
      <c r="B184" s="30" t="s">
        <v>677</v>
      </c>
      <c r="C184" s="14">
        <v>355</v>
      </c>
      <c r="D184" s="14">
        <v>303</v>
      </c>
      <c r="E184" s="31">
        <v>0.171617161716172</v>
      </c>
      <c r="F184" s="14">
        <v>1164</v>
      </c>
      <c r="G184" s="14">
        <v>1025</v>
      </c>
      <c r="H184" s="14">
        <v>58</v>
      </c>
      <c r="I184" s="14">
        <v>125</v>
      </c>
      <c r="J184" s="14">
        <v>0</v>
      </c>
      <c r="K184" s="14">
        <v>0</v>
      </c>
      <c r="L184" s="14">
        <v>0</v>
      </c>
      <c r="M184" s="14">
        <v>0</v>
      </c>
      <c r="N184" s="14">
        <v>105</v>
      </c>
      <c r="O184" s="14">
        <v>0</v>
      </c>
      <c r="P184" s="24">
        <v>367</v>
      </c>
    </row>
    <row r="185" spans="1:16" ht="22.5" x14ac:dyDescent="0.25">
      <c r="A185" s="30" t="s">
        <v>678</v>
      </c>
      <c r="B185" s="30" t="s">
        <v>679</v>
      </c>
      <c r="C185" s="14">
        <v>2</v>
      </c>
      <c r="D185" s="14">
        <v>5</v>
      </c>
      <c r="E185" s="31">
        <v>-0.6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3" t="s">
        <v>680</v>
      </c>
      <c r="B186" s="184"/>
      <c r="C186" s="27">
        <v>499</v>
      </c>
      <c r="D186" s="27">
        <v>622</v>
      </c>
      <c r="E186" s="28">
        <v>-0.19774919614147901</v>
      </c>
      <c r="F186" s="27">
        <v>92</v>
      </c>
      <c r="G186" s="27">
        <v>67</v>
      </c>
      <c r="H186" s="27">
        <v>153</v>
      </c>
      <c r="I186" s="27">
        <v>119</v>
      </c>
      <c r="J186" s="27">
        <v>1</v>
      </c>
      <c r="K186" s="27">
        <v>0</v>
      </c>
      <c r="L186" s="27">
        <v>0</v>
      </c>
      <c r="M186" s="27">
        <v>0</v>
      </c>
      <c r="N186" s="27">
        <v>24</v>
      </c>
      <c r="O186" s="27">
        <v>0</v>
      </c>
      <c r="P186" s="29">
        <v>66</v>
      </c>
    </row>
    <row r="187" spans="1:16" x14ac:dyDescent="0.25">
      <c r="A187" s="30" t="s">
        <v>681</v>
      </c>
      <c r="B187" s="30" t="s">
        <v>682</v>
      </c>
      <c r="C187" s="14">
        <v>8</v>
      </c>
      <c r="D187" s="14">
        <v>0</v>
      </c>
      <c r="E187" s="31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2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235</v>
      </c>
      <c r="D189" s="14">
        <v>275</v>
      </c>
      <c r="E189" s="31">
        <v>-0.145454545454545</v>
      </c>
      <c r="F189" s="14">
        <v>9</v>
      </c>
      <c r="G189" s="14">
        <v>46</v>
      </c>
      <c r="H189" s="14">
        <v>9</v>
      </c>
      <c r="I189" s="14">
        <v>53</v>
      </c>
      <c r="J189" s="14">
        <v>0</v>
      </c>
      <c r="K189" s="14">
        <v>0</v>
      </c>
      <c r="L189" s="14">
        <v>0</v>
      </c>
      <c r="M189" s="14">
        <v>0</v>
      </c>
      <c r="N189" s="14">
        <v>22</v>
      </c>
      <c r="O189" s="14">
        <v>0</v>
      </c>
      <c r="P189" s="24">
        <v>44</v>
      </c>
    </row>
    <row r="190" spans="1:16" ht="22.5" x14ac:dyDescent="0.25">
      <c r="A190" s="30" t="s">
        <v>687</v>
      </c>
      <c r="B190" s="30" t="s">
        <v>688</v>
      </c>
      <c r="C190" s="14">
        <v>1</v>
      </c>
      <c r="D190" s="14">
        <v>1</v>
      </c>
      <c r="E190" s="31">
        <v>0</v>
      </c>
      <c r="F190" s="14">
        <v>1</v>
      </c>
      <c r="G190" s="14">
        <v>1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3</v>
      </c>
    </row>
    <row r="191" spans="1:16" ht="33.75" x14ac:dyDescent="0.25">
      <c r="A191" s="30" t="s">
        <v>689</v>
      </c>
      <c r="B191" s="30" t="s">
        <v>690</v>
      </c>
      <c r="C191" s="14">
        <v>77</v>
      </c>
      <c r="D191" s="14">
        <v>80</v>
      </c>
      <c r="E191" s="31">
        <v>-3.7499999999999999E-2</v>
      </c>
      <c r="F191" s="14">
        <v>62</v>
      </c>
      <c r="G191" s="14">
        <v>13</v>
      </c>
      <c r="H191" s="14">
        <v>89</v>
      </c>
      <c r="I191" s="14">
        <v>31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8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82</v>
      </c>
      <c r="D193" s="14">
        <v>179</v>
      </c>
      <c r="E193" s="31">
        <v>-0.54189944134078205</v>
      </c>
      <c r="F193" s="14">
        <v>9</v>
      </c>
      <c r="G193" s="14">
        <v>6</v>
      </c>
      <c r="H193" s="14">
        <v>17</v>
      </c>
      <c r="I193" s="14">
        <v>15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6</v>
      </c>
    </row>
    <row r="194" spans="1:16" x14ac:dyDescent="0.25">
      <c r="A194" s="30" t="s">
        <v>695</v>
      </c>
      <c r="B194" s="30" t="s">
        <v>696</v>
      </c>
      <c r="C194" s="14">
        <v>2</v>
      </c>
      <c r="D194" s="14">
        <v>0</v>
      </c>
      <c r="E194" s="31">
        <v>0</v>
      </c>
      <c r="F194" s="14">
        <v>1</v>
      </c>
      <c r="G194" s="14">
        <v>0</v>
      </c>
      <c r="H194" s="14">
        <v>9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1</v>
      </c>
      <c r="E195" s="31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11</v>
      </c>
      <c r="D196" s="14">
        <v>15</v>
      </c>
      <c r="E196" s="31">
        <v>-0.266666666666667</v>
      </c>
      <c r="F196" s="14">
        <v>2</v>
      </c>
      <c r="G196" s="14">
        <v>1</v>
      </c>
      <c r="H196" s="14">
        <v>10</v>
      </c>
      <c r="I196" s="14">
        <v>9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2</v>
      </c>
    </row>
    <row r="197" spans="1:16" x14ac:dyDescent="0.25">
      <c r="A197" s="30" t="s">
        <v>701</v>
      </c>
      <c r="B197" s="30" t="s">
        <v>702</v>
      </c>
      <c r="C197" s="14">
        <v>69</v>
      </c>
      <c r="D197" s="14">
        <v>60</v>
      </c>
      <c r="E197" s="31">
        <v>0.15</v>
      </c>
      <c r="F197" s="14">
        <v>1</v>
      </c>
      <c r="G197" s="14">
        <v>0</v>
      </c>
      <c r="H197" s="14">
        <v>13</v>
      </c>
      <c r="I197" s="14">
        <v>7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2</v>
      </c>
      <c r="D198" s="14">
        <v>3</v>
      </c>
      <c r="E198" s="31">
        <v>-0.33333333333333298</v>
      </c>
      <c r="F198" s="14">
        <v>6</v>
      </c>
      <c r="G198" s="14">
        <v>0</v>
      </c>
      <c r="H198" s="14">
        <v>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10</v>
      </c>
      <c r="D199" s="14">
        <v>7</v>
      </c>
      <c r="E199" s="31">
        <v>0.42857142857142799</v>
      </c>
      <c r="F199" s="14">
        <v>1</v>
      </c>
      <c r="G199" s="14">
        <v>0</v>
      </c>
      <c r="H199" s="14">
        <v>3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2</v>
      </c>
      <c r="D200" s="14">
        <v>1</v>
      </c>
      <c r="E200" s="31">
        <v>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3" t="s">
        <v>709</v>
      </c>
      <c r="B201" s="184"/>
      <c r="C201" s="27">
        <v>109</v>
      </c>
      <c r="D201" s="27">
        <v>61</v>
      </c>
      <c r="E201" s="28">
        <v>0.786885245901639</v>
      </c>
      <c r="F201" s="27">
        <v>5</v>
      </c>
      <c r="G201" s="27">
        <v>3</v>
      </c>
      <c r="H201" s="27">
        <v>10</v>
      </c>
      <c r="I201" s="27">
        <v>9</v>
      </c>
      <c r="J201" s="27">
        <v>0</v>
      </c>
      <c r="K201" s="27">
        <v>0</v>
      </c>
      <c r="L201" s="27">
        <v>2</v>
      </c>
      <c r="M201" s="27">
        <v>2</v>
      </c>
      <c r="N201" s="27">
        <v>45</v>
      </c>
      <c r="O201" s="27">
        <v>0</v>
      </c>
      <c r="P201" s="29">
        <v>2</v>
      </c>
    </row>
    <row r="202" spans="1:16" x14ac:dyDescent="0.25">
      <c r="A202" s="30" t="s">
        <v>710</v>
      </c>
      <c r="B202" s="30" t="s">
        <v>711</v>
      </c>
      <c r="C202" s="14">
        <v>43</v>
      </c>
      <c r="D202" s="14">
        <v>24</v>
      </c>
      <c r="E202" s="31">
        <v>0.79166666666666696</v>
      </c>
      <c r="F202" s="14">
        <v>0</v>
      </c>
      <c r="G202" s="14">
        <v>0</v>
      </c>
      <c r="H202" s="14">
        <v>7</v>
      </c>
      <c r="I202" s="14">
        <v>6</v>
      </c>
      <c r="J202" s="14">
        <v>0</v>
      </c>
      <c r="K202" s="14">
        <v>0</v>
      </c>
      <c r="L202" s="14">
        <v>0</v>
      </c>
      <c r="M202" s="14">
        <v>0</v>
      </c>
      <c r="N202" s="14">
        <v>35</v>
      </c>
      <c r="O202" s="14">
        <v>0</v>
      </c>
      <c r="P202" s="24">
        <v>1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2</v>
      </c>
      <c r="D204" s="14">
        <v>1</v>
      </c>
      <c r="E204" s="31">
        <v>1</v>
      </c>
      <c r="F204" s="14">
        <v>0</v>
      </c>
      <c r="G204" s="14">
        <v>0</v>
      </c>
      <c r="H204" s="14">
        <v>0</v>
      </c>
      <c r="I204" s="14">
        <v>2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24</v>
      </c>
      <c r="D206" s="14">
        <v>22</v>
      </c>
      <c r="E206" s="31">
        <v>9.0909090909090898E-2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1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1</v>
      </c>
      <c r="E209" s="31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1</v>
      </c>
      <c r="D210" s="14">
        <v>0</v>
      </c>
      <c r="E210" s="31">
        <v>0</v>
      </c>
      <c r="F210" s="14">
        <v>2</v>
      </c>
      <c r="G210" s="14">
        <v>2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27</v>
      </c>
      <c r="D211" s="14">
        <v>1</v>
      </c>
      <c r="E211" s="31">
        <v>26</v>
      </c>
      <c r="F211" s="14">
        <v>3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3</v>
      </c>
      <c r="D212" s="14">
        <v>0</v>
      </c>
      <c r="E212" s="31">
        <v>0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2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8</v>
      </c>
      <c r="D214" s="14">
        <v>2</v>
      </c>
      <c r="E214" s="31">
        <v>3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1</v>
      </c>
      <c r="M214" s="14">
        <v>2</v>
      </c>
      <c r="N214" s="14">
        <v>7</v>
      </c>
      <c r="O214" s="14">
        <v>0</v>
      </c>
      <c r="P214" s="24">
        <v>1</v>
      </c>
    </row>
    <row r="215" spans="1:16" ht="22.5" x14ac:dyDescent="0.25">
      <c r="A215" s="30" t="s">
        <v>736</v>
      </c>
      <c r="B215" s="30" t="s">
        <v>737</v>
      </c>
      <c r="C215" s="14">
        <v>1</v>
      </c>
      <c r="D215" s="14">
        <v>1</v>
      </c>
      <c r="E215" s="31">
        <v>0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1</v>
      </c>
      <c r="E216" s="31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1</v>
      </c>
      <c r="E217" s="31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3</v>
      </c>
      <c r="E218" s="31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3" t="s">
        <v>752</v>
      </c>
      <c r="B223" s="184"/>
      <c r="C223" s="27">
        <v>1535</v>
      </c>
      <c r="D223" s="27">
        <v>1157</v>
      </c>
      <c r="E223" s="28">
        <v>0.32670700086430399</v>
      </c>
      <c r="F223" s="27">
        <v>633</v>
      </c>
      <c r="G223" s="27">
        <v>355</v>
      </c>
      <c r="H223" s="27">
        <v>284</v>
      </c>
      <c r="I223" s="27">
        <v>208</v>
      </c>
      <c r="J223" s="27">
        <v>2</v>
      </c>
      <c r="K223" s="27">
        <v>0</v>
      </c>
      <c r="L223" s="27">
        <v>0</v>
      </c>
      <c r="M223" s="27">
        <v>0</v>
      </c>
      <c r="N223" s="27">
        <v>7</v>
      </c>
      <c r="O223" s="27">
        <v>5</v>
      </c>
      <c r="P223" s="29">
        <v>198</v>
      </c>
    </row>
    <row r="224" spans="1:16" x14ac:dyDescent="0.25">
      <c r="A224" s="30" t="s">
        <v>753</v>
      </c>
      <c r="B224" s="30" t="s">
        <v>754</v>
      </c>
      <c r="C224" s="14">
        <v>4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3</v>
      </c>
      <c r="D228" s="14">
        <v>1</v>
      </c>
      <c r="E228" s="31">
        <v>2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2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3</v>
      </c>
      <c r="D230" s="14">
        <v>4</v>
      </c>
      <c r="E230" s="31">
        <v>-0.25</v>
      </c>
      <c r="F230" s="14">
        <v>1</v>
      </c>
      <c r="G230" s="14">
        <v>0</v>
      </c>
      <c r="H230" s="14">
        <v>2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66</v>
      </c>
      <c r="D231" s="14">
        <v>41</v>
      </c>
      <c r="E231" s="31">
        <v>0.60975609756097604</v>
      </c>
      <c r="F231" s="14">
        <v>3</v>
      </c>
      <c r="G231" s="14">
        <v>0</v>
      </c>
      <c r="H231" s="14">
        <v>10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25">
      <c r="A232" s="30" t="s">
        <v>769</v>
      </c>
      <c r="B232" s="30" t="s">
        <v>770</v>
      </c>
      <c r="C232" s="14">
        <v>77</v>
      </c>
      <c r="D232" s="14">
        <v>37</v>
      </c>
      <c r="E232" s="31">
        <v>1.08108108108108</v>
      </c>
      <c r="F232" s="14">
        <v>7</v>
      </c>
      <c r="G232" s="14">
        <v>3</v>
      </c>
      <c r="H232" s="14">
        <v>11</v>
      </c>
      <c r="I232" s="14">
        <v>8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4</v>
      </c>
    </row>
    <row r="233" spans="1:16" x14ac:dyDescent="0.25">
      <c r="A233" s="30" t="s">
        <v>771</v>
      </c>
      <c r="B233" s="30" t="s">
        <v>772</v>
      </c>
      <c r="C233" s="14">
        <v>37</v>
      </c>
      <c r="D233" s="14">
        <v>31</v>
      </c>
      <c r="E233" s="31">
        <v>0.19354838709677399</v>
      </c>
      <c r="F233" s="14">
        <v>1</v>
      </c>
      <c r="G233" s="14">
        <v>0</v>
      </c>
      <c r="H233" s="14">
        <v>10</v>
      </c>
      <c r="I233" s="14">
        <v>6</v>
      </c>
      <c r="J233" s="14">
        <v>0</v>
      </c>
      <c r="K233" s="14">
        <v>0</v>
      </c>
      <c r="L233" s="14">
        <v>0</v>
      </c>
      <c r="M233" s="14">
        <v>0</v>
      </c>
      <c r="N233" s="14">
        <v>3</v>
      </c>
      <c r="O233" s="14">
        <v>0</v>
      </c>
      <c r="P233" s="24">
        <v>0</v>
      </c>
    </row>
    <row r="234" spans="1:16" ht="22.5" x14ac:dyDescent="0.25">
      <c r="A234" s="30" t="s">
        <v>773</v>
      </c>
      <c r="B234" s="30" t="s">
        <v>774</v>
      </c>
      <c r="C234" s="14">
        <v>5</v>
      </c>
      <c r="D234" s="14">
        <v>1</v>
      </c>
      <c r="E234" s="31">
        <v>4</v>
      </c>
      <c r="F234" s="14">
        <v>1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12</v>
      </c>
      <c r="D235" s="14">
        <v>4</v>
      </c>
      <c r="E235" s="31">
        <v>2</v>
      </c>
      <c r="F235" s="14">
        <v>0</v>
      </c>
      <c r="G235" s="14">
        <v>0</v>
      </c>
      <c r="H235" s="14">
        <v>6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2</v>
      </c>
      <c r="E236" s="31">
        <v>-0.5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3</v>
      </c>
      <c r="D237" s="14">
        <v>2</v>
      </c>
      <c r="E237" s="31">
        <v>0.5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1320</v>
      </c>
      <c r="D238" s="14">
        <v>1032</v>
      </c>
      <c r="E238" s="31">
        <v>0.27906976744186002</v>
      </c>
      <c r="F238" s="14">
        <v>620</v>
      </c>
      <c r="G238" s="14">
        <v>352</v>
      </c>
      <c r="H238" s="14">
        <v>243</v>
      </c>
      <c r="I238" s="14">
        <v>184</v>
      </c>
      <c r="J238" s="14">
        <v>2</v>
      </c>
      <c r="K238" s="14">
        <v>0</v>
      </c>
      <c r="L238" s="14">
        <v>0</v>
      </c>
      <c r="M238" s="14">
        <v>0</v>
      </c>
      <c r="N238" s="14">
        <v>4</v>
      </c>
      <c r="O238" s="14">
        <v>5</v>
      </c>
      <c r="P238" s="24">
        <v>192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2</v>
      </c>
      <c r="D241" s="14">
        <v>2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3" t="s">
        <v>793</v>
      </c>
      <c r="B244" s="184"/>
      <c r="C244" s="27">
        <v>1</v>
      </c>
      <c r="D244" s="27">
        <v>1</v>
      </c>
      <c r="E244" s="28">
        <v>0</v>
      </c>
      <c r="F244" s="27">
        <v>4</v>
      </c>
      <c r="G244" s="27">
        <v>0</v>
      </c>
      <c r="H244" s="27">
        <v>9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1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0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1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4</v>
      </c>
      <c r="G258" s="14">
        <v>0</v>
      </c>
      <c r="H258" s="14">
        <v>7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1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1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3" t="s">
        <v>846</v>
      </c>
      <c r="B271" s="184"/>
      <c r="C271" s="27">
        <v>519</v>
      </c>
      <c r="D271" s="27">
        <v>554</v>
      </c>
      <c r="E271" s="28">
        <v>-6.3176895306859202E-2</v>
      </c>
      <c r="F271" s="27">
        <v>298</v>
      </c>
      <c r="G271" s="27">
        <v>150</v>
      </c>
      <c r="H271" s="27">
        <v>210</v>
      </c>
      <c r="I271" s="27">
        <v>186</v>
      </c>
      <c r="J271" s="27">
        <v>0</v>
      </c>
      <c r="K271" s="27">
        <v>0</v>
      </c>
      <c r="L271" s="27">
        <v>1</v>
      </c>
      <c r="M271" s="27">
        <v>0</v>
      </c>
      <c r="N271" s="27">
        <v>25</v>
      </c>
      <c r="O271" s="27">
        <v>0</v>
      </c>
      <c r="P271" s="29">
        <v>108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195</v>
      </c>
      <c r="D273" s="14">
        <v>193</v>
      </c>
      <c r="E273" s="31">
        <v>1.03626943005181E-2</v>
      </c>
      <c r="F273" s="14">
        <v>133</v>
      </c>
      <c r="G273" s="14">
        <v>61</v>
      </c>
      <c r="H273" s="14">
        <v>100</v>
      </c>
      <c r="I273" s="14">
        <v>114</v>
      </c>
      <c r="J273" s="14">
        <v>0</v>
      </c>
      <c r="K273" s="14">
        <v>0</v>
      </c>
      <c r="L273" s="14">
        <v>1</v>
      </c>
      <c r="M273" s="14">
        <v>0</v>
      </c>
      <c r="N273" s="14">
        <v>10</v>
      </c>
      <c r="O273" s="14">
        <v>0</v>
      </c>
      <c r="P273" s="24">
        <v>10</v>
      </c>
    </row>
    <row r="274" spans="1:16" ht="33.75" x14ac:dyDescent="0.25">
      <c r="A274" s="30" t="s">
        <v>851</v>
      </c>
      <c r="B274" s="30" t="s">
        <v>852</v>
      </c>
      <c r="C274" s="14">
        <v>279</v>
      </c>
      <c r="D274" s="14">
        <v>313</v>
      </c>
      <c r="E274" s="31">
        <v>-0.108626198083067</v>
      </c>
      <c r="F274" s="14">
        <v>162</v>
      </c>
      <c r="G274" s="14">
        <v>89</v>
      </c>
      <c r="H274" s="14">
        <v>91</v>
      </c>
      <c r="I274" s="14">
        <v>63</v>
      </c>
      <c r="J274" s="14">
        <v>0</v>
      </c>
      <c r="K274" s="14">
        <v>0</v>
      </c>
      <c r="L274" s="14">
        <v>0</v>
      </c>
      <c r="M274" s="14">
        <v>0</v>
      </c>
      <c r="N274" s="14">
        <v>12</v>
      </c>
      <c r="O274" s="14">
        <v>0</v>
      </c>
      <c r="P274" s="24">
        <v>94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11</v>
      </c>
      <c r="D276" s="14">
        <v>8</v>
      </c>
      <c r="E276" s="31">
        <v>0.375</v>
      </c>
      <c r="F276" s="14">
        <v>1</v>
      </c>
      <c r="G276" s="14">
        <v>0</v>
      </c>
      <c r="H276" s="14">
        <v>5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3</v>
      </c>
      <c r="O276" s="14">
        <v>0</v>
      </c>
      <c r="P276" s="24">
        <v>0</v>
      </c>
    </row>
    <row r="277" spans="1:16" ht="22.5" x14ac:dyDescent="0.25">
      <c r="A277" s="30" t="s">
        <v>857</v>
      </c>
      <c r="B277" s="30" t="s">
        <v>858</v>
      </c>
      <c r="C277" s="14">
        <v>5</v>
      </c>
      <c r="D277" s="14">
        <v>4</v>
      </c>
      <c r="E277" s="31">
        <v>0.25</v>
      </c>
      <c r="F277" s="14">
        <v>0</v>
      </c>
      <c r="G277" s="14">
        <v>0</v>
      </c>
      <c r="H277" s="14">
        <v>2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0</v>
      </c>
    </row>
    <row r="278" spans="1:16" ht="22.5" x14ac:dyDescent="0.25">
      <c r="A278" s="30" t="s">
        <v>859</v>
      </c>
      <c r="B278" s="30" t="s">
        <v>860</v>
      </c>
      <c r="C278" s="14">
        <v>21</v>
      </c>
      <c r="D278" s="14">
        <v>27</v>
      </c>
      <c r="E278" s="31">
        <v>-0.22222222222222199</v>
      </c>
      <c r="F278" s="14">
        <v>2</v>
      </c>
      <c r="G278" s="14">
        <v>0</v>
      </c>
      <c r="H278" s="14">
        <v>9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3</v>
      </c>
      <c r="E279" s="31">
        <v>-1</v>
      </c>
      <c r="F279" s="14">
        <v>0</v>
      </c>
      <c r="G279" s="14">
        <v>0</v>
      </c>
      <c r="H279" s="14">
        <v>1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8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1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2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6</v>
      </c>
      <c r="E294" s="31">
        <v>-1</v>
      </c>
      <c r="F294" s="14">
        <v>0</v>
      </c>
      <c r="G294" s="14">
        <v>0</v>
      </c>
      <c r="H294" s="14">
        <v>2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3" t="s">
        <v>912</v>
      </c>
      <c r="B305" s="184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3" t="s">
        <v>925</v>
      </c>
      <c r="B312" s="184"/>
      <c r="C312" s="27">
        <v>1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1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3" t="s">
        <v>936</v>
      </c>
      <c r="B318" s="184"/>
      <c r="C318" s="27">
        <v>10</v>
      </c>
      <c r="D318" s="27">
        <v>11</v>
      </c>
      <c r="E318" s="28">
        <v>-9.0909090909090898E-2</v>
      </c>
      <c r="F318" s="27">
        <v>0</v>
      </c>
      <c r="G318" s="27">
        <v>0</v>
      </c>
      <c r="H318" s="27">
        <v>6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10</v>
      </c>
      <c r="D319" s="14">
        <v>11</v>
      </c>
      <c r="E319" s="31">
        <v>-9.0909090909090898E-2</v>
      </c>
      <c r="F319" s="14">
        <v>0</v>
      </c>
      <c r="G319" s="14">
        <v>0</v>
      </c>
      <c r="H319" s="14">
        <v>6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3" t="s">
        <v>944</v>
      </c>
      <c r="B323" s="184"/>
      <c r="C323" s="27">
        <v>8888</v>
      </c>
      <c r="D323" s="27">
        <v>13041</v>
      </c>
      <c r="E323" s="28">
        <v>-0.31845717352963698</v>
      </c>
      <c r="F323" s="27">
        <v>74</v>
      </c>
      <c r="G323" s="27">
        <v>0</v>
      </c>
      <c r="H323" s="27">
        <v>353</v>
      </c>
      <c r="I323" s="27">
        <v>0</v>
      </c>
      <c r="J323" s="27">
        <v>0</v>
      </c>
      <c r="K323" s="27">
        <v>0</v>
      </c>
      <c r="L323" s="27">
        <v>1</v>
      </c>
      <c r="M323" s="27">
        <v>0</v>
      </c>
      <c r="N323" s="27">
        <v>16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8888</v>
      </c>
      <c r="D324" s="14">
        <v>13041</v>
      </c>
      <c r="E324" s="31">
        <v>-0.31845717352963698</v>
      </c>
      <c r="F324" s="14">
        <v>74</v>
      </c>
      <c r="G324" s="14">
        <v>0</v>
      </c>
      <c r="H324" s="14">
        <v>353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16</v>
      </c>
      <c r="O324" s="14">
        <v>0</v>
      </c>
      <c r="P324" s="24">
        <v>0</v>
      </c>
    </row>
    <row r="325" spans="1:16" x14ac:dyDescent="0.25">
      <c r="A325" s="183" t="s">
        <v>947</v>
      </c>
      <c r="B325" s="184"/>
      <c r="C325" s="27">
        <v>0</v>
      </c>
      <c r="D325" s="27">
        <v>2</v>
      </c>
      <c r="E325" s="28">
        <v>-1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1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2</v>
      </c>
      <c r="E328" s="31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1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5" t="s">
        <v>976</v>
      </c>
      <c r="B341" s="186"/>
      <c r="C341" s="32">
        <v>44051</v>
      </c>
      <c r="D341" s="32">
        <v>43448</v>
      </c>
      <c r="E341" s="33">
        <v>1.3878659547044699E-2</v>
      </c>
      <c r="F341" s="32">
        <v>8267</v>
      </c>
      <c r="G341" s="32">
        <v>4478</v>
      </c>
      <c r="H341" s="32">
        <v>3795</v>
      </c>
      <c r="I341" s="32">
        <v>2756</v>
      </c>
      <c r="J341" s="32">
        <v>180</v>
      </c>
      <c r="K341" s="32">
        <v>59</v>
      </c>
      <c r="L341" s="32">
        <v>18</v>
      </c>
      <c r="M341" s="32">
        <v>18</v>
      </c>
      <c r="N341" s="32">
        <v>409</v>
      </c>
      <c r="O341" s="32">
        <v>92</v>
      </c>
      <c r="P341" s="32">
        <v>3253</v>
      </c>
    </row>
  </sheetData>
  <sheetProtection algorithmName="SHA-512" hashValue="2PXNrNN1IDIRPU5coajWQRJBIwytlkwK27l65K4EenLVO1+JlW7MUdxplIKLqWHSpaWgpqzBZE70iSF9iEZQsw==" saltValue="+Cp1L9/8JDLoAPz7Famr1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4">
        <v>1</v>
      </c>
    </row>
    <row r="6" spans="1:3" x14ac:dyDescent="0.25">
      <c r="A6" s="178"/>
      <c r="B6" s="13" t="s">
        <v>354</v>
      </c>
      <c r="C6" s="24">
        <v>526</v>
      </c>
    </row>
    <row r="7" spans="1:3" x14ac:dyDescent="0.25">
      <c r="A7" s="178"/>
      <c r="B7" s="13" t="s">
        <v>981</v>
      </c>
      <c r="C7" s="24">
        <v>13</v>
      </c>
    </row>
    <row r="8" spans="1:3" x14ac:dyDescent="0.25">
      <c r="A8" s="178"/>
      <c r="B8" s="13" t="s">
        <v>982</v>
      </c>
      <c r="C8" s="24">
        <v>93</v>
      </c>
    </row>
    <row r="9" spans="1:3" x14ac:dyDescent="0.25">
      <c r="A9" s="178"/>
      <c r="B9" s="13" t="s">
        <v>983</v>
      </c>
      <c r="C9" s="24">
        <v>41</v>
      </c>
    </row>
    <row r="10" spans="1:3" x14ac:dyDescent="0.25">
      <c r="A10" s="178"/>
      <c r="B10" s="13" t="s">
        <v>984</v>
      </c>
      <c r="C10" s="24">
        <v>41</v>
      </c>
    </row>
    <row r="11" spans="1:3" x14ac:dyDescent="0.25">
      <c r="A11" s="178"/>
      <c r="B11" s="13" t="s">
        <v>985</v>
      </c>
      <c r="C11" s="24">
        <v>222</v>
      </c>
    </row>
    <row r="12" spans="1:3" x14ac:dyDescent="0.25">
      <c r="A12" s="178"/>
      <c r="B12" s="13" t="s">
        <v>538</v>
      </c>
      <c r="C12" s="24">
        <v>91</v>
      </c>
    </row>
    <row r="13" spans="1:3" x14ac:dyDescent="0.25">
      <c r="A13" s="178"/>
      <c r="B13" s="13" t="s">
        <v>986</v>
      </c>
      <c r="C13" s="24">
        <v>24</v>
      </c>
    </row>
    <row r="14" spans="1:3" x14ac:dyDescent="0.25">
      <c r="A14" s="178"/>
      <c r="B14" s="13" t="s">
        <v>987</v>
      </c>
      <c r="C14" s="24">
        <v>0</v>
      </c>
    </row>
    <row r="15" spans="1:3" x14ac:dyDescent="0.25">
      <c r="A15" s="178"/>
      <c r="B15" s="13" t="s">
        <v>671</v>
      </c>
      <c r="C15" s="24">
        <v>1</v>
      </c>
    </row>
    <row r="16" spans="1:3" x14ac:dyDescent="0.25">
      <c r="A16" s="178"/>
      <c r="B16" s="13" t="s">
        <v>988</v>
      </c>
      <c r="C16" s="24">
        <v>41</v>
      </c>
    </row>
    <row r="17" spans="1:3" x14ac:dyDescent="0.25">
      <c r="A17" s="178"/>
      <c r="B17" s="13" t="s">
        <v>989</v>
      </c>
      <c r="C17" s="24">
        <v>215</v>
      </c>
    </row>
    <row r="18" spans="1:3" x14ac:dyDescent="0.25">
      <c r="A18" s="178"/>
      <c r="B18" s="13" t="s">
        <v>990</v>
      </c>
      <c r="C18" s="24">
        <v>12</v>
      </c>
    </row>
    <row r="19" spans="1:3" x14ac:dyDescent="0.25">
      <c r="A19" s="179"/>
      <c r="B19" s="13" t="s">
        <v>110</v>
      </c>
      <c r="C19" s="24">
        <v>888</v>
      </c>
    </row>
    <row r="20" spans="1:3" x14ac:dyDescent="0.25">
      <c r="A20" s="177" t="s">
        <v>991</v>
      </c>
      <c r="B20" s="13" t="s">
        <v>992</v>
      </c>
      <c r="C20" s="24">
        <v>43</v>
      </c>
    </row>
    <row r="21" spans="1:3" x14ac:dyDescent="0.25">
      <c r="A21" s="179"/>
      <c r="B21" s="13" t="s">
        <v>993</v>
      </c>
      <c r="C21" s="24">
        <v>26</v>
      </c>
    </row>
    <row r="22" spans="1:3" x14ac:dyDescent="0.25">
      <c r="A22" s="177" t="s">
        <v>994</v>
      </c>
      <c r="B22" s="13" t="s">
        <v>995</v>
      </c>
      <c r="C22" s="24">
        <v>13</v>
      </c>
    </row>
    <row r="23" spans="1:3" x14ac:dyDescent="0.25">
      <c r="A23" s="178"/>
      <c r="B23" s="13" t="s">
        <v>996</v>
      </c>
      <c r="C23" s="24">
        <v>34</v>
      </c>
    </row>
    <row r="24" spans="1:3" x14ac:dyDescent="0.25">
      <c r="A24" s="179"/>
      <c r="B24" s="13" t="s">
        <v>997</v>
      </c>
      <c r="C24" s="24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349</v>
      </c>
    </row>
    <row r="29" spans="1:3" x14ac:dyDescent="0.25">
      <c r="A29" s="177" t="s">
        <v>316</v>
      </c>
      <c r="B29" s="13" t="s">
        <v>1000</v>
      </c>
      <c r="C29" s="24">
        <v>2</v>
      </c>
    </row>
    <row r="30" spans="1:3" x14ac:dyDescent="0.25">
      <c r="A30" s="178"/>
      <c r="B30" s="13" t="s">
        <v>1001</v>
      </c>
      <c r="C30" s="24">
        <v>2</v>
      </c>
    </row>
    <row r="31" spans="1:3" x14ac:dyDescent="0.25">
      <c r="A31" s="178"/>
      <c r="B31" s="13" t="s">
        <v>1002</v>
      </c>
      <c r="C31" s="24">
        <v>3</v>
      </c>
    </row>
    <row r="32" spans="1:3" x14ac:dyDescent="0.25">
      <c r="A32" s="179"/>
      <c r="B32" s="13" t="s">
        <v>1003</v>
      </c>
      <c r="C32" s="24">
        <v>37</v>
      </c>
    </row>
    <row r="33" spans="1:3" x14ac:dyDescent="0.25">
      <c r="A33" s="12" t="s">
        <v>1004</v>
      </c>
      <c r="B33" s="17"/>
      <c r="C33" s="23"/>
    </row>
    <row r="34" spans="1:3" x14ac:dyDescent="0.25">
      <c r="A34" s="12" t="s">
        <v>1005</v>
      </c>
      <c r="B34" s="17"/>
      <c r="C34" s="24">
        <v>212</v>
      </c>
    </row>
    <row r="35" spans="1:3" x14ac:dyDescent="0.25">
      <c r="A35" s="12" t="s">
        <v>1006</v>
      </c>
      <c r="B35" s="17"/>
      <c r="C35" s="24">
        <v>30</v>
      </c>
    </row>
    <row r="36" spans="1:3" x14ac:dyDescent="0.25">
      <c r="A36" s="12" t="s">
        <v>1007</v>
      </c>
      <c r="B36" s="17"/>
      <c r="C36" s="23"/>
    </row>
    <row r="37" spans="1:3" x14ac:dyDescent="0.25">
      <c r="A37" s="12" t="s">
        <v>1008</v>
      </c>
      <c r="B37" s="17"/>
      <c r="C37" s="24">
        <v>23</v>
      </c>
    </row>
    <row r="38" spans="1:3" x14ac:dyDescent="0.25">
      <c r="A38" s="12" t="s">
        <v>1009</v>
      </c>
      <c r="B38" s="17"/>
      <c r="C38" s="24">
        <v>22</v>
      </c>
    </row>
    <row r="39" spans="1:3" x14ac:dyDescent="0.25">
      <c r="A39" s="12" t="s">
        <v>997</v>
      </c>
      <c r="B39" s="17"/>
      <c r="C39" s="24">
        <v>187</v>
      </c>
    </row>
    <row r="40" spans="1:3" x14ac:dyDescent="0.25">
      <c r="A40" s="177" t="s">
        <v>1010</v>
      </c>
      <c r="B40" s="13" t="s">
        <v>1011</v>
      </c>
      <c r="C40" s="24">
        <v>79</v>
      </c>
    </row>
    <row r="41" spans="1:3" x14ac:dyDescent="0.25">
      <c r="A41" s="178"/>
      <c r="B41" s="13" t="s">
        <v>1012</v>
      </c>
      <c r="C41" s="24">
        <v>130</v>
      </c>
    </row>
    <row r="42" spans="1:3" x14ac:dyDescent="0.25">
      <c r="A42" s="178"/>
      <c r="B42" s="13" t="s">
        <v>1013</v>
      </c>
      <c r="C42" s="24">
        <v>54</v>
      </c>
    </row>
    <row r="43" spans="1:3" x14ac:dyDescent="0.25">
      <c r="A43" s="178"/>
      <c r="B43" s="13" t="s">
        <v>1014</v>
      </c>
      <c r="C43" s="24">
        <v>2</v>
      </c>
    </row>
    <row r="44" spans="1:3" x14ac:dyDescent="0.25">
      <c r="A44" s="179"/>
      <c r="B44" s="13" t="s">
        <v>1015</v>
      </c>
      <c r="C44" s="24">
        <v>1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46</v>
      </c>
    </row>
    <row r="49" spans="1:3" x14ac:dyDescent="0.25">
      <c r="A49" s="177" t="s">
        <v>80</v>
      </c>
      <c r="B49" s="13" t="s">
        <v>1017</v>
      </c>
      <c r="C49" s="24">
        <v>38</v>
      </c>
    </row>
    <row r="50" spans="1:3" x14ac:dyDescent="0.25">
      <c r="A50" s="179"/>
      <c r="B50" s="13" t="s">
        <v>1018</v>
      </c>
      <c r="C50" s="24">
        <v>295</v>
      </c>
    </row>
    <row r="51" spans="1:3" x14ac:dyDescent="0.25">
      <c r="A51" s="177" t="s">
        <v>1019</v>
      </c>
      <c r="B51" s="13" t="s">
        <v>1020</v>
      </c>
      <c r="C51" s="24">
        <v>7</v>
      </c>
    </row>
    <row r="52" spans="1:3" x14ac:dyDescent="0.25">
      <c r="A52" s="179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4">
        <v>2117</v>
      </c>
    </row>
    <row r="57" spans="1:3" x14ac:dyDescent="0.25">
      <c r="A57" s="178"/>
      <c r="B57" s="13" t="s">
        <v>1023</v>
      </c>
      <c r="C57" s="24">
        <v>201</v>
      </c>
    </row>
    <row r="58" spans="1:3" x14ac:dyDescent="0.25">
      <c r="A58" s="178"/>
      <c r="B58" s="13" t="s">
        <v>1024</v>
      </c>
      <c r="C58" s="24">
        <v>0</v>
      </c>
    </row>
    <row r="59" spans="1:3" x14ac:dyDescent="0.25">
      <c r="A59" s="178"/>
      <c r="B59" s="13" t="s">
        <v>1025</v>
      </c>
      <c r="C59" s="24">
        <v>1121</v>
      </c>
    </row>
    <row r="60" spans="1:3" x14ac:dyDescent="0.25">
      <c r="A60" s="179"/>
      <c r="B60" s="13" t="s">
        <v>1026</v>
      </c>
      <c r="C60" s="24">
        <v>36</v>
      </c>
    </row>
    <row r="61" spans="1:3" x14ac:dyDescent="0.25">
      <c r="A61" s="177" t="s">
        <v>1027</v>
      </c>
      <c r="B61" s="13" t="s">
        <v>1028</v>
      </c>
      <c r="C61" s="24">
        <v>538</v>
      </c>
    </row>
    <row r="62" spans="1:3" x14ac:dyDescent="0.25">
      <c r="A62" s="178"/>
      <c r="B62" s="13" t="s">
        <v>1029</v>
      </c>
      <c r="C62" s="24">
        <v>6</v>
      </c>
    </row>
    <row r="63" spans="1:3" x14ac:dyDescent="0.25">
      <c r="A63" s="178"/>
      <c r="B63" s="13" t="s">
        <v>1030</v>
      </c>
      <c r="C63" s="24">
        <v>18</v>
      </c>
    </row>
    <row r="64" spans="1:3" x14ac:dyDescent="0.25">
      <c r="A64" s="178"/>
      <c r="B64" s="13" t="s">
        <v>1031</v>
      </c>
      <c r="C64" s="24">
        <v>420</v>
      </c>
    </row>
    <row r="65" spans="1:3" x14ac:dyDescent="0.25">
      <c r="A65" s="179"/>
      <c r="B65" s="13" t="s">
        <v>1026</v>
      </c>
      <c r="C65" s="24">
        <v>136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1123</v>
      </c>
    </row>
    <row r="70" spans="1:3" ht="22.5" x14ac:dyDescent="0.25">
      <c r="A70" s="12" t="s">
        <v>1034</v>
      </c>
      <c r="B70" s="17"/>
      <c r="C70" s="24">
        <v>5</v>
      </c>
    </row>
    <row r="71" spans="1:3" ht="22.5" x14ac:dyDescent="0.25">
      <c r="A71" s="12" t="s">
        <v>1035</v>
      </c>
      <c r="B71" s="17"/>
      <c r="C71" s="24">
        <v>402</v>
      </c>
    </row>
    <row r="72" spans="1:3" x14ac:dyDescent="0.25">
      <c r="A72" s="177" t="s">
        <v>1036</v>
      </c>
      <c r="B72" s="13" t="s">
        <v>1037</v>
      </c>
      <c r="C72" s="24">
        <v>0</v>
      </c>
    </row>
    <row r="73" spans="1:3" x14ac:dyDescent="0.25">
      <c r="A73" s="179"/>
      <c r="B73" s="13" t="s">
        <v>1038</v>
      </c>
      <c r="C73" s="24">
        <v>47</v>
      </c>
    </row>
    <row r="74" spans="1:3" x14ac:dyDescent="0.25">
      <c r="A74" s="12" t="s">
        <v>1039</v>
      </c>
      <c r="B74" s="17"/>
      <c r="C74" s="24">
        <v>5</v>
      </c>
    </row>
    <row r="75" spans="1:3" x14ac:dyDescent="0.25">
      <c r="A75" s="12" t="s">
        <v>1040</v>
      </c>
      <c r="B75" s="17"/>
      <c r="C75" s="24">
        <v>70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50</v>
      </c>
    </row>
    <row r="78" spans="1:3" x14ac:dyDescent="0.25">
      <c r="A78" s="12" t="s">
        <v>1043</v>
      </c>
      <c r="B78" s="17"/>
      <c r="C78" s="24">
        <v>5</v>
      </c>
    </row>
    <row r="79" spans="1:3" x14ac:dyDescent="0.25">
      <c r="A79" s="12" t="s">
        <v>1044</v>
      </c>
      <c r="B79" s="17"/>
      <c r="C79" s="23"/>
    </row>
  </sheetData>
  <sheetProtection algorithmName="SHA-512" hashValue="mhYyjVIXBXNEgP4hIcUg6TJDm2V3+6tkzOY7cy5I+F5Q2nC0Sx36Uq54aJx9bqIi4LlyXeVStS+QP7buNRBCkA==" saltValue="v02VvD28ZSzZ3I2teMUOC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430</v>
      </c>
    </row>
    <row r="6" spans="1:3" x14ac:dyDescent="0.25">
      <c r="A6" s="190"/>
      <c r="B6" s="39" t="s">
        <v>325</v>
      </c>
      <c r="C6" s="40">
        <v>808</v>
      </c>
    </row>
    <row r="7" spans="1:3" x14ac:dyDescent="0.25">
      <c r="A7" s="190"/>
      <c r="B7" s="39" t="s">
        <v>1049</v>
      </c>
      <c r="C7" s="40">
        <v>75</v>
      </c>
    </row>
    <row r="8" spans="1:3" x14ac:dyDescent="0.25">
      <c r="A8" s="190"/>
      <c r="B8" s="39" t="s">
        <v>1050</v>
      </c>
      <c r="C8" s="23"/>
    </row>
    <row r="9" spans="1:3" x14ac:dyDescent="0.25">
      <c r="A9" s="190"/>
      <c r="B9" s="39" t="s">
        <v>1051</v>
      </c>
      <c r="C9" s="23"/>
    </row>
    <row r="10" spans="1:3" x14ac:dyDescent="0.25">
      <c r="A10" s="190"/>
      <c r="B10" s="39" t="s">
        <v>1052</v>
      </c>
      <c r="C10" s="40">
        <v>1</v>
      </c>
    </row>
    <row r="11" spans="1:3" x14ac:dyDescent="0.25">
      <c r="A11" s="191"/>
      <c r="B11" s="39" t="s">
        <v>1053</v>
      </c>
      <c r="C11" s="40">
        <v>3</v>
      </c>
    </row>
    <row r="12" spans="1:3" x14ac:dyDescent="0.25">
      <c r="A12" s="189" t="s">
        <v>1054</v>
      </c>
      <c r="B12" s="39" t="s">
        <v>64</v>
      </c>
      <c r="C12" s="40">
        <v>150</v>
      </c>
    </row>
    <row r="13" spans="1:3" x14ac:dyDescent="0.25">
      <c r="A13" s="190"/>
      <c r="B13" s="39" t="s">
        <v>1055</v>
      </c>
      <c r="C13" s="40">
        <v>102</v>
      </c>
    </row>
    <row r="14" spans="1:3" x14ac:dyDescent="0.25">
      <c r="A14" s="190"/>
      <c r="B14" s="39" t="s">
        <v>1056</v>
      </c>
      <c r="C14" s="40">
        <v>28</v>
      </c>
    </row>
    <row r="15" spans="1:3" x14ac:dyDescent="0.25">
      <c r="A15" s="191"/>
      <c r="B15" s="39" t="s">
        <v>1057</v>
      </c>
      <c r="C15" s="40">
        <v>20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23"/>
    </row>
    <row r="20" spans="1:3" x14ac:dyDescent="0.25">
      <c r="A20" s="38" t="s">
        <v>1060</v>
      </c>
      <c r="B20" s="41"/>
      <c r="C20" s="23"/>
    </row>
    <row r="21" spans="1:3" x14ac:dyDescent="0.25">
      <c r="A21" s="38" t="s">
        <v>1061</v>
      </c>
      <c r="B21" s="41"/>
      <c r="C21" s="23"/>
    </row>
    <row r="22" spans="1:3" x14ac:dyDescent="0.25">
      <c r="A22" s="38" t="s">
        <v>1062</v>
      </c>
      <c r="B22" s="41"/>
      <c r="C22" s="23"/>
    </row>
    <row r="23" spans="1:3" x14ac:dyDescent="0.25">
      <c r="A23" s="38" t="s">
        <v>1063</v>
      </c>
      <c r="B23" s="41"/>
      <c r="C23" s="23"/>
    </row>
    <row r="24" spans="1:3" x14ac:dyDescent="0.25">
      <c r="A24" s="38" t="s">
        <v>1064</v>
      </c>
      <c r="B24" s="41"/>
      <c r="C24" s="23"/>
    </row>
    <row r="25" spans="1:3" x14ac:dyDescent="0.25">
      <c r="A25" s="38" t="s">
        <v>1065</v>
      </c>
      <c r="B25" s="41"/>
      <c r="C25" s="23"/>
    </row>
    <row r="26" spans="1:3" x14ac:dyDescent="0.25">
      <c r="A26" s="38" t="s">
        <v>1066</v>
      </c>
      <c r="B26" s="41"/>
      <c r="C26" s="23"/>
    </row>
    <row r="27" spans="1:3" x14ac:dyDescent="0.25">
      <c r="A27" s="38" t="s">
        <v>1067</v>
      </c>
      <c r="B27" s="41"/>
      <c r="C27" s="23"/>
    </row>
    <row r="28" spans="1:3" x14ac:dyDescent="0.25">
      <c r="A28" s="38" t="s">
        <v>1068</v>
      </c>
      <c r="B28" s="41"/>
      <c r="C28" s="23"/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12</v>
      </c>
    </row>
    <row r="33" spans="1:6" x14ac:dyDescent="0.25">
      <c r="A33" s="38" t="s">
        <v>1071</v>
      </c>
      <c r="B33" s="41"/>
      <c r="C33" s="40">
        <v>64</v>
      </c>
    </row>
    <row r="34" spans="1:6" x14ac:dyDescent="0.25">
      <c r="A34" s="38" t="s">
        <v>1072</v>
      </c>
      <c r="B34" s="41"/>
      <c r="C34" s="23"/>
    </row>
    <row r="35" spans="1:6" x14ac:dyDescent="0.25">
      <c r="A35" s="38" t="s">
        <v>1073</v>
      </c>
      <c r="B35" s="41"/>
      <c r="C35" s="23"/>
    </row>
    <row r="36" spans="1:6" x14ac:dyDescent="0.25">
      <c r="A36" s="38" t="s">
        <v>1074</v>
      </c>
      <c r="B36" s="41"/>
      <c r="C36" s="23"/>
    </row>
    <row r="37" spans="1:6" x14ac:dyDescent="0.25">
      <c r="A37" s="38" t="s">
        <v>1075</v>
      </c>
      <c r="B37" s="41"/>
      <c r="C37" s="23"/>
    </row>
    <row r="38" spans="1:6" x14ac:dyDescent="0.25">
      <c r="A38" s="38" t="s">
        <v>1076</v>
      </c>
      <c r="B38" s="41"/>
      <c r="C38" s="23"/>
    </row>
    <row r="39" spans="1:6" x14ac:dyDescent="0.25">
      <c r="A39" s="38" t="s">
        <v>1077</v>
      </c>
      <c r="B39" s="41"/>
      <c r="C39" s="23"/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1</v>
      </c>
      <c r="D48" s="44">
        <v>2</v>
      </c>
      <c r="E48" s="44">
        <v>1</v>
      </c>
      <c r="F48" s="23"/>
    </row>
    <row r="49" spans="1:6" x14ac:dyDescent="0.25">
      <c r="A49" s="193"/>
      <c r="B49" s="43" t="s">
        <v>1083</v>
      </c>
      <c r="C49" s="19"/>
      <c r="D49" s="19"/>
      <c r="E49" s="19"/>
      <c r="F49" s="23"/>
    </row>
    <row r="50" spans="1:6" x14ac:dyDescent="0.25">
      <c r="A50" s="193"/>
      <c r="B50" s="43" t="s">
        <v>1084</v>
      </c>
      <c r="C50" s="19"/>
      <c r="D50" s="19"/>
      <c r="E50" s="19"/>
      <c r="F50" s="23"/>
    </row>
    <row r="51" spans="1:6" x14ac:dyDescent="0.25">
      <c r="A51" s="193"/>
      <c r="B51" s="43" t="s">
        <v>1085</v>
      </c>
      <c r="C51" s="19"/>
      <c r="D51" s="19"/>
      <c r="E51" s="19"/>
      <c r="F51" s="23"/>
    </row>
    <row r="52" spans="1:6" x14ac:dyDescent="0.25">
      <c r="A52" s="193"/>
      <c r="B52" s="43" t="s">
        <v>354</v>
      </c>
      <c r="C52" s="44">
        <v>8</v>
      </c>
      <c r="D52" s="44">
        <v>4</v>
      </c>
      <c r="E52" s="44">
        <v>2</v>
      </c>
      <c r="F52" s="23"/>
    </row>
    <row r="53" spans="1:6" x14ac:dyDescent="0.25">
      <c r="A53" s="193"/>
      <c r="B53" s="43" t="s">
        <v>1086</v>
      </c>
      <c r="C53" s="44">
        <v>814</v>
      </c>
      <c r="D53" s="44">
        <v>91</v>
      </c>
      <c r="E53" s="44">
        <v>75</v>
      </c>
      <c r="F53" s="23"/>
    </row>
    <row r="54" spans="1:6" x14ac:dyDescent="0.25">
      <c r="A54" s="193"/>
      <c r="B54" s="43" t="s">
        <v>1087</v>
      </c>
      <c r="C54" s="44">
        <v>30</v>
      </c>
      <c r="D54" s="44">
        <v>6</v>
      </c>
      <c r="E54" s="44">
        <v>3</v>
      </c>
      <c r="F54" s="23"/>
    </row>
    <row r="55" spans="1:6" x14ac:dyDescent="0.25">
      <c r="A55" s="193"/>
      <c r="B55" s="43" t="s">
        <v>1088</v>
      </c>
      <c r="C55" s="44">
        <v>98</v>
      </c>
      <c r="D55" s="44">
        <v>21</v>
      </c>
      <c r="E55" s="44">
        <v>13</v>
      </c>
      <c r="F55" s="23"/>
    </row>
    <row r="56" spans="1:6" x14ac:dyDescent="0.25">
      <c r="A56" s="193"/>
      <c r="B56" s="43" t="s">
        <v>1089</v>
      </c>
      <c r="C56" s="19"/>
      <c r="D56" s="19"/>
      <c r="E56" s="19"/>
      <c r="F56" s="23"/>
    </row>
    <row r="57" spans="1:6" x14ac:dyDescent="0.25">
      <c r="A57" s="193"/>
      <c r="B57" s="43" t="s">
        <v>1090</v>
      </c>
      <c r="C57" s="44">
        <v>143</v>
      </c>
      <c r="D57" s="44">
        <v>38</v>
      </c>
      <c r="E57" s="44">
        <v>25</v>
      </c>
      <c r="F57" s="23"/>
    </row>
    <row r="58" spans="1:6" x14ac:dyDescent="0.25">
      <c r="A58" s="193"/>
      <c r="B58" s="43" t="s">
        <v>1091</v>
      </c>
      <c r="C58" s="44">
        <v>38</v>
      </c>
      <c r="D58" s="44">
        <v>9</v>
      </c>
      <c r="E58" s="44">
        <v>6</v>
      </c>
      <c r="F58" s="23"/>
    </row>
    <row r="59" spans="1:6" x14ac:dyDescent="0.25">
      <c r="A59" s="193"/>
      <c r="B59" s="43" t="s">
        <v>1092</v>
      </c>
      <c r="C59" s="44">
        <v>2</v>
      </c>
      <c r="D59" s="44">
        <v>1</v>
      </c>
      <c r="E59" s="44">
        <v>1</v>
      </c>
      <c r="F59" s="23"/>
    </row>
    <row r="60" spans="1:6" x14ac:dyDescent="0.25">
      <c r="A60" s="193"/>
      <c r="B60" s="43" t="s">
        <v>425</v>
      </c>
      <c r="C60" s="19"/>
      <c r="D60" s="19"/>
      <c r="E60" s="19"/>
      <c r="F60" s="23"/>
    </row>
    <row r="61" spans="1:6" x14ac:dyDescent="0.25">
      <c r="A61" s="193"/>
      <c r="B61" s="43" t="s">
        <v>1093</v>
      </c>
      <c r="C61" s="19"/>
      <c r="D61" s="19"/>
      <c r="E61" s="19"/>
      <c r="F61" s="23"/>
    </row>
    <row r="62" spans="1:6" x14ac:dyDescent="0.25">
      <c r="A62" s="193"/>
      <c r="B62" s="43" t="s">
        <v>1094</v>
      </c>
      <c r="C62" s="19"/>
      <c r="D62" s="19"/>
      <c r="E62" s="19"/>
      <c r="F62" s="23"/>
    </row>
    <row r="63" spans="1:6" x14ac:dyDescent="0.25">
      <c r="A63" s="193"/>
      <c r="B63" s="43" t="s">
        <v>1095</v>
      </c>
      <c r="C63" s="19"/>
      <c r="D63" s="19"/>
      <c r="E63" s="19"/>
      <c r="F63" s="23"/>
    </row>
    <row r="64" spans="1:6" x14ac:dyDescent="0.25">
      <c r="A64" s="193"/>
      <c r="B64" s="43" t="s">
        <v>1096</v>
      </c>
      <c r="C64" s="44">
        <v>270</v>
      </c>
      <c r="D64" s="44">
        <v>131</v>
      </c>
      <c r="E64" s="44">
        <v>110</v>
      </c>
      <c r="F64" s="23"/>
    </row>
    <row r="65" spans="1:6" x14ac:dyDescent="0.25">
      <c r="A65" s="193"/>
      <c r="B65" s="43" t="s">
        <v>1097</v>
      </c>
      <c r="C65" s="19"/>
      <c r="D65" s="19"/>
      <c r="E65" s="19"/>
      <c r="F65" s="23"/>
    </row>
    <row r="66" spans="1:6" x14ac:dyDescent="0.25">
      <c r="A66" s="194"/>
      <c r="B66" s="43" t="s">
        <v>1098</v>
      </c>
      <c r="C66" s="44">
        <v>2</v>
      </c>
      <c r="D66" s="44">
        <v>1</v>
      </c>
      <c r="E66" s="44">
        <v>1</v>
      </c>
      <c r="F66" s="23"/>
    </row>
    <row r="67" spans="1:6" x14ac:dyDescent="0.25">
      <c r="A67" s="187" t="s">
        <v>1099</v>
      </c>
      <c r="B67" s="188"/>
      <c r="C67" s="45">
        <v>1406</v>
      </c>
      <c r="D67" s="45">
        <v>304</v>
      </c>
      <c r="E67" s="45">
        <v>237</v>
      </c>
      <c r="F67" s="46"/>
    </row>
    <row r="68" spans="1:6" x14ac:dyDescent="0.25">
      <c r="A68" s="192" t="s">
        <v>994</v>
      </c>
      <c r="B68" s="43" t="s">
        <v>1100</v>
      </c>
      <c r="C68" s="19"/>
      <c r="D68" s="19"/>
      <c r="E68" s="19"/>
      <c r="F68" s="23"/>
    </row>
    <row r="69" spans="1:6" x14ac:dyDescent="0.25">
      <c r="A69" s="193"/>
      <c r="B69" s="43" t="s">
        <v>1101</v>
      </c>
      <c r="C69" s="19"/>
      <c r="D69" s="19"/>
      <c r="E69" s="19"/>
      <c r="F69" s="23"/>
    </row>
    <row r="70" spans="1:6" x14ac:dyDescent="0.25">
      <c r="A70" s="194"/>
      <c r="B70" s="43" t="s">
        <v>110</v>
      </c>
      <c r="C70" s="44">
        <v>114</v>
      </c>
      <c r="D70" s="44">
        <v>82</v>
      </c>
      <c r="E70" s="44">
        <v>66</v>
      </c>
      <c r="F70" s="40">
        <v>42</v>
      </c>
    </row>
    <row r="71" spans="1:6" x14ac:dyDescent="0.25">
      <c r="A71" s="187" t="s">
        <v>1102</v>
      </c>
      <c r="B71" s="188"/>
      <c r="C71" s="45">
        <v>114</v>
      </c>
      <c r="D71" s="45">
        <v>82</v>
      </c>
      <c r="E71" s="45">
        <v>66</v>
      </c>
      <c r="F71" s="45">
        <v>42</v>
      </c>
    </row>
  </sheetData>
  <sheetProtection algorithmName="SHA-512" hashValue="X6Xs4HUvyYhekBTeAD4wh93PnTzyitROhmFYa9V8tk1I8341fDNco8QTrH5FFFt1+6/KXWwQKIHhgLdYVLwVsg==" saltValue="Yj/U23D2NdKCWe6ZjyvWW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7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4">
        <v>966</v>
      </c>
    </row>
    <row r="6" spans="1:3" x14ac:dyDescent="0.25">
      <c r="A6" s="175"/>
      <c r="B6" s="13" t="s">
        <v>1048</v>
      </c>
      <c r="C6" s="24">
        <v>1078</v>
      </c>
    </row>
    <row r="7" spans="1:3" x14ac:dyDescent="0.25">
      <c r="A7" s="175"/>
      <c r="B7" s="13" t="s">
        <v>1107</v>
      </c>
      <c r="C7" s="24">
        <v>1110</v>
      </c>
    </row>
    <row r="8" spans="1:3" x14ac:dyDescent="0.25">
      <c r="A8" s="175"/>
      <c r="B8" s="13" t="s">
        <v>1108</v>
      </c>
      <c r="C8" s="24">
        <v>192</v>
      </c>
    </row>
    <row r="9" spans="1:3" x14ac:dyDescent="0.25">
      <c r="A9" s="175"/>
      <c r="B9" s="13" t="s">
        <v>1050</v>
      </c>
      <c r="C9" s="24">
        <v>0</v>
      </c>
    </row>
    <row r="10" spans="1:3" x14ac:dyDescent="0.25">
      <c r="A10" s="175"/>
      <c r="B10" s="13" t="s">
        <v>1051</v>
      </c>
      <c r="C10" s="23"/>
    </row>
    <row r="11" spans="1:3" x14ac:dyDescent="0.25">
      <c r="A11" s="175"/>
      <c r="B11" s="13" t="s">
        <v>1109</v>
      </c>
      <c r="C11" s="24">
        <v>0</v>
      </c>
    </row>
    <row r="12" spans="1:3" x14ac:dyDescent="0.25">
      <c r="A12" s="176"/>
      <c r="B12" s="13" t="s">
        <v>1110</v>
      </c>
      <c r="C12" s="24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7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1350</v>
      </c>
    </row>
    <row r="17" spans="1:3" x14ac:dyDescent="0.25">
      <c r="A17" s="22" t="s">
        <v>1113</v>
      </c>
      <c r="B17" s="17"/>
      <c r="C17" s="24">
        <v>1289</v>
      </c>
    </row>
    <row r="18" spans="1:3" x14ac:dyDescent="0.25">
      <c r="A18" s="22" t="s">
        <v>1114</v>
      </c>
      <c r="B18" s="17"/>
      <c r="C18" s="24">
        <v>889</v>
      </c>
    </row>
    <row r="19" spans="1:3" x14ac:dyDescent="0.25">
      <c r="A19" s="22" t="s">
        <v>1115</v>
      </c>
      <c r="B19" s="17"/>
      <c r="C19" s="24">
        <v>162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7" t="s">
        <v>14</v>
      </c>
      <c r="C22" s="11" t="s">
        <v>2</v>
      </c>
    </row>
    <row r="23" spans="1:3" x14ac:dyDescent="0.25">
      <c r="A23" s="22" t="s">
        <v>1117</v>
      </c>
      <c r="B23" s="17"/>
      <c r="C23" s="23"/>
    </row>
    <row r="24" spans="1:3" x14ac:dyDescent="0.25">
      <c r="A24" s="22" t="s">
        <v>1118</v>
      </c>
      <c r="B24" s="17"/>
      <c r="C24" s="23"/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3"/>
    </row>
    <row r="28" spans="1:3" x14ac:dyDescent="0.25">
      <c r="A28" s="22" t="s">
        <v>1122</v>
      </c>
      <c r="B28" s="17"/>
      <c r="C28" s="23"/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7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3"/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7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52</v>
      </c>
    </row>
    <row r="38" spans="1:3" x14ac:dyDescent="0.25">
      <c r="A38" s="22" t="s">
        <v>1127</v>
      </c>
      <c r="B38" s="17"/>
      <c r="C38" s="24">
        <v>266</v>
      </c>
    </row>
    <row r="39" spans="1:3" x14ac:dyDescent="0.25">
      <c r="A39" s="22" t="s">
        <v>1128</v>
      </c>
      <c r="B39" s="17"/>
      <c r="C39" s="24">
        <v>224</v>
      </c>
    </row>
    <row r="40" spans="1:3" x14ac:dyDescent="0.25">
      <c r="A40" s="22" t="s">
        <v>1129</v>
      </c>
      <c r="B40" s="17"/>
      <c r="C40" s="24">
        <v>89</v>
      </c>
    </row>
    <row r="41" spans="1:3" x14ac:dyDescent="0.25">
      <c r="A41" s="22" t="s">
        <v>1130</v>
      </c>
      <c r="B41" s="17"/>
      <c r="C41" s="24">
        <v>100</v>
      </c>
    </row>
    <row r="42" spans="1:3" x14ac:dyDescent="0.25">
      <c r="A42" s="22" t="s">
        <v>1131</v>
      </c>
      <c r="B42" s="17"/>
      <c r="C42" s="24">
        <v>36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7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42</v>
      </c>
    </row>
    <row r="47" spans="1:3" x14ac:dyDescent="0.25">
      <c r="A47" s="22" t="s">
        <v>1134</v>
      </c>
      <c r="B47" s="17"/>
      <c r="C47" s="24">
        <v>34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7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3"/>
    </row>
    <row r="52" spans="1:6" x14ac:dyDescent="0.25">
      <c r="A52" s="175"/>
      <c r="B52" s="13" t="s">
        <v>1138</v>
      </c>
      <c r="C52" s="23"/>
    </row>
    <row r="53" spans="1:6" x14ac:dyDescent="0.25">
      <c r="A53" s="175"/>
      <c r="B53" s="13" t="s">
        <v>1139</v>
      </c>
      <c r="C53" s="23"/>
    </row>
    <row r="54" spans="1:6" x14ac:dyDescent="0.25">
      <c r="A54" s="176"/>
      <c r="B54" s="13" t="s">
        <v>1140</v>
      </c>
      <c r="C54" s="23"/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7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0</v>
      </c>
    </row>
    <row r="59" spans="1:6" x14ac:dyDescent="0.25">
      <c r="A59" s="22" t="s">
        <v>113</v>
      </c>
      <c r="B59" s="17"/>
      <c r="C59" s="24">
        <v>0</v>
      </c>
    </row>
    <row r="60" spans="1:6" x14ac:dyDescent="0.25">
      <c r="A60" s="22" t="s">
        <v>1079</v>
      </c>
      <c r="B60" s="17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7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4">
        <v>0</v>
      </c>
      <c r="D63" s="14">
        <v>2</v>
      </c>
      <c r="E63" s="19"/>
      <c r="F63" s="23"/>
    </row>
    <row r="64" spans="1:6" x14ac:dyDescent="0.25">
      <c r="A64" s="175"/>
      <c r="B64" s="13" t="s">
        <v>1083</v>
      </c>
      <c r="C64" s="14">
        <v>0</v>
      </c>
      <c r="D64" s="14">
        <v>2</v>
      </c>
      <c r="E64" s="14">
        <v>2</v>
      </c>
      <c r="F64" s="23"/>
    </row>
    <row r="65" spans="1:6" x14ac:dyDescent="0.25">
      <c r="A65" s="175"/>
      <c r="B65" s="13" t="s">
        <v>1084</v>
      </c>
      <c r="C65" s="14">
        <v>0</v>
      </c>
      <c r="D65" s="14">
        <v>1</v>
      </c>
      <c r="E65" s="19"/>
      <c r="F65" s="23"/>
    </row>
    <row r="66" spans="1:6" x14ac:dyDescent="0.25">
      <c r="A66" s="175"/>
      <c r="B66" s="13" t="s">
        <v>1085</v>
      </c>
      <c r="C66" s="14">
        <v>0</v>
      </c>
      <c r="D66" s="19"/>
      <c r="E66" s="19"/>
      <c r="F66" s="23"/>
    </row>
    <row r="67" spans="1:6" x14ac:dyDescent="0.25">
      <c r="A67" s="175"/>
      <c r="B67" s="13" t="s">
        <v>354</v>
      </c>
      <c r="C67" s="14">
        <v>255</v>
      </c>
      <c r="D67" s="14">
        <v>10</v>
      </c>
      <c r="E67" s="14">
        <v>8</v>
      </c>
      <c r="F67" s="24">
        <v>2</v>
      </c>
    </row>
    <row r="68" spans="1:6" x14ac:dyDescent="0.25">
      <c r="A68" s="175"/>
      <c r="B68" s="13" t="s">
        <v>1141</v>
      </c>
      <c r="C68" s="14">
        <v>1685</v>
      </c>
      <c r="D68" s="14">
        <v>714</v>
      </c>
      <c r="E68" s="14">
        <v>236</v>
      </c>
      <c r="F68" s="24">
        <v>478</v>
      </c>
    </row>
    <row r="69" spans="1:6" x14ac:dyDescent="0.25">
      <c r="A69" s="175"/>
      <c r="B69" s="13" t="s">
        <v>1142</v>
      </c>
      <c r="C69" s="14">
        <v>95</v>
      </c>
      <c r="D69" s="14">
        <v>18</v>
      </c>
      <c r="E69" s="14">
        <v>6</v>
      </c>
      <c r="F69" s="24">
        <v>4</v>
      </c>
    </row>
    <row r="70" spans="1:6" x14ac:dyDescent="0.25">
      <c r="A70" s="175"/>
      <c r="B70" s="13" t="s">
        <v>1088</v>
      </c>
      <c r="C70" s="14">
        <v>145</v>
      </c>
      <c r="D70" s="14">
        <v>49</v>
      </c>
      <c r="E70" s="14">
        <v>41</v>
      </c>
      <c r="F70" s="24">
        <v>32</v>
      </c>
    </row>
    <row r="71" spans="1:6" x14ac:dyDescent="0.25">
      <c r="A71" s="175"/>
      <c r="B71" s="13" t="s">
        <v>1143</v>
      </c>
      <c r="C71" s="19"/>
      <c r="D71" s="19"/>
      <c r="E71" s="19"/>
      <c r="F71" s="23"/>
    </row>
    <row r="72" spans="1:6" x14ac:dyDescent="0.25">
      <c r="A72" s="175"/>
      <c r="B72" s="13" t="s">
        <v>1144</v>
      </c>
      <c r="C72" s="14">
        <v>382</v>
      </c>
      <c r="D72" s="14">
        <v>209</v>
      </c>
      <c r="E72" s="14">
        <v>86</v>
      </c>
      <c r="F72" s="24">
        <v>123</v>
      </c>
    </row>
    <row r="73" spans="1:6" x14ac:dyDescent="0.25">
      <c r="A73" s="175"/>
      <c r="B73" s="13" t="s">
        <v>1145</v>
      </c>
      <c r="C73" s="14">
        <v>184</v>
      </c>
      <c r="D73" s="14">
        <v>68</v>
      </c>
      <c r="E73" s="14">
        <v>52</v>
      </c>
      <c r="F73" s="24">
        <v>14</v>
      </c>
    </row>
    <row r="74" spans="1:6" x14ac:dyDescent="0.25">
      <c r="A74" s="175"/>
      <c r="B74" s="13" t="s">
        <v>1092</v>
      </c>
      <c r="C74" s="14">
        <v>12</v>
      </c>
      <c r="D74" s="14">
        <v>6</v>
      </c>
      <c r="E74" s="14">
        <v>4</v>
      </c>
      <c r="F74" s="24">
        <v>2</v>
      </c>
    </row>
    <row r="75" spans="1:6" x14ac:dyDescent="0.25">
      <c r="A75" s="175"/>
      <c r="B75" s="13" t="s">
        <v>425</v>
      </c>
      <c r="C75" s="19"/>
      <c r="D75" s="19"/>
      <c r="E75" s="19"/>
      <c r="F75" s="23"/>
    </row>
    <row r="76" spans="1:6" x14ac:dyDescent="0.25">
      <c r="A76" s="175"/>
      <c r="B76" s="13" t="s">
        <v>1093</v>
      </c>
      <c r="C76" s="19"/>
      <c r="D76" s="19"/>
      <c r="E76" s="19"/>
      <c r="F76" s="23"/>
    </row>
    <row r="77" spans="1:6" x14ac:dyDescent="0.25">
      <c r="A77" s="175"/>
      <c r="B77" s="13" t="s">
        <v>1094</v>
      </c>
      <c r="C77" s="19"/>
      <c r="D77" s="19"/>
      <c r="E77" s="19"/>
      <c r="F77" s="23"/>
    </row>
    <row r="78" spans="1:6" x14ac:dyDescent="0.25">
      <c r="A78" s="175"/>
      <c r="B78" s="13" t="s">
        <v>1095</v>
      </c>
      <c r="C78" s="19"/>
      <c r="D78" s="19"/>
      <c r="E78" s="19"/>
      <c r="F78" s="23"/>
    </row>
    <row r="79" spans="1:6" x14ac:dyDescent="0.25">
      <c r="A79" s="175"/>
      <c r="B79" s="13" t="s">
        <v>1096</v>
      </c>
      <c r="C79" s="14">
        <v>748</v>
      </c>
      <c r="D79" s="14">
        <v>287</v>
      </c>
      <c r="E79" s="14">
        <v>186</v>
      </c>
      <c r="F79" s="24">
        <v>95</v>
      </c>
    </row>
    <row r="80" spans="1:6" x14ac:dyDescent="0.25">
      <c r="A80" s="175"/>
      <c r="B80" s="13" t="s">
        <v>1097</v>
      </c>
      <c r="C80" s="19"/>
      <c r="D80" s="19"/>
      <c r="E80" s="19"/>
      <c r="F80" s="23"/>
    </row>
    <row r="81" spans="1:6" x14ac:dyDescent="0.25">
      <c r="A81" s="176"/>
      <c r="B81" s="13" t="s">
        <v>1098</v>
      </c>
      <c r="C81" s="14">
        <v>12</v>
      </c>
      <c r="D81" s="14">
        <v>9</v>
      </c>
      <c r="E81" s="14">
        <v>4</v>
      </c>
      <c r="F81" s="24">
        <v>3</v>
      </c>
    </row>
    <row r="82" spans="1:6" x14ac:dyDescent="0.25">
      <c r="A82" s="195" t="s">
        <v>1099</v>
      </c>
      <c r="B82" s="196"/>
      <c r="C82" s="32">
        <v>3518</v>
      </c>
      <c r="D82" s="32">
        <v>1375</v>
      </c>
      <c r="E82" s="32">
        <v>625</v>
      </c>
      <c r="F82" s="32">
        <v>753</v>
      </c>
    </row>
    <row r="83" spans="1:6" x14ac:dyDescent="0.25">
      <c r="A83" s="174" t="s">
        <v>1146</v>
      </c>
      <c r="B83" s="13" t="s">
        <v>1100</v>
      </c>
      <c r="C83" s="19"/>
      <c r="D83" s="19"/>
      <c r="E83" s="19"/>
      <c r="F83" s="23"/>
    </row>
    <row r="84" spans="1:6" x14ac:dyDescent="0.25">
      <c r="A84" s="175"/>
      <c r="B84" s="13" t="s">
        <v>1101</v>
      </c>
      <c r="C84" s="19"/>
      <c r="D84" s="19"/>
      <c r="E84" s="19"/>
      <c r="F84" s="23"/>
    </row>
    <row r="85" spans="1:6" x14ac:dyDescent="0.25">
      <c r="A85" s="176"/>
      <c r="B85" s="13" t="s">
        <v>110</v>
      </c>
      <c r="C85" s="14">
        <v>306</v>
      </c>
      <c r="D85" s="19"/>
      <c r="E85" s="14">
        <v>245</v>
      </c>
      <c r="F85" s="24">
        <v>65</v>
      </c>
    </row>
    <row r="86" spans="1:6" x14ac:dyDescent="0.25">
      <c r="A86" s="195" t="s">
        <v>1147</v>
      </c>
      <c r="B86" s="196"/>
      <c r="C86" s="32">
        <v>306</v>
      </c>
      <c r="D86" s="46"/>
      <c r="E86" s="32">
        <v>245</v>
      </c>
      <c r="F86" s="32">
        <v>65</v>
      </c>
    </row>
  </sheetData>
  <sheetProtection algorithmName="SHA-512" hashValue="266YkgEbdZivC+koOAjys49IBtRg73Iz6fn6QAdXaVtLNVNjrWsuriJRvOfOMq+RAOoT/b+tAJT0FfQ3Nq6guA==" saltValue="lrHAFchxhHnN6k4iOUxKb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2</v>
      </c>
    </row>
    <row r="6" spans="1:3" x14ac:dyDescent="0.25">
      <c r="A6" s="12" t="s">
        <v>1151</v>
      </c>
      <c r="B6" s="17"/>
      <c r="C6" s="24">
        <v>25</v>
      </c>
    </row>
    <row r="7" spans="1:3" x14ac:dyDescent="0.25">
      <c r="A7" s="12" t="s">
        <v>1152</v>
      </c>
      <c r="B7" s="17"/>
      <c r="C7" s="24">
        <v>0</v>
      </c>
    </row>
    <row r="8" spans="1:3" x14ac:dyDescent="0.25">
      <c r="A8" s="12" t="s">
        <v>1153</v>
      </c>
      <c r="B8" s="17"/>
      <c r="C8" s="24">
        <v>0</v>
      </c>
    </row>
    <row r="9" spans="1:3" x14ac:dyDescent="0.25">
      <c r="A9" s="12" t="s">
        <v>1154</v>
      </c>
      <c r="B9" s="17"/>
      <c r="C9" s="24">
        <v>851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18</v>
      </c>
    </row>
    <row r="14" spans="1:3" x14ac:dyDescent="0.25">
      <c r="A14" s="12" t="s">
        <v>1151</v>
      </c>
      <c r="B14" s="17"/>
      <c r="C14" s="24">
        <v>115</v>
      </c>
    </row>
    <row r="15" spans="1:3" x14ac:dyDescent="0.25">
      <c r="A15" s="12" t="s">
        <v>1156</v>
      </c>
      <c r="B15" s="17"/>
      <c r="C15" s="24">
        <v>0</v>
      </c>
    </row>
    <row r="16" spans="1:3" x14ac:dyDescent="0.25">
      <c r="A16" s="12" t="s">
        <v>1153</v>
      </c>
      <c r="B16" s="17"/>
      <c r="C16" s="24">
        <v>0</v>
      </c>
    </row>
    <row r="17" spans="1:3" x14ac:dyDescent="0.25">
      <c r="A17" s="12" t="s">
        <v>1154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3</v>
      </c>
    </row>
    <row r="22" spans="1:3" x14ac:dyDescent="0.25">
      <c r="A22" s="12" t="s">
        <v>1158</v>
      </c>
      <c r="B22" s="17"/>
      <c r="C22" s="24">
        <v>1</v>
      </c>
    </row>
    <row r="23" spans="1:3" x14ac:dyDescent="0.25">
      <c r="A23" s="12" t="s">
        <v>1159</v>
      </c>
      <c r="B23" s="17"/>
      <c r="C23" s="24">
        <v>0</v>
      </c>
    </row>
    <row r="24" spans="1:3" x14ac:dyDescent="0.25">
      <c r="A24" s="12" t="s">
        <v>1160</v>
      </c>
      <c r="B24" s="17"/>
      <c r="C24" s="24">
        <v>2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14</v>
      </c>
    </row>
    <row r="29" spans="1:3" x14ac:dyDescent="0.25">
      <c r="A29" s="12" t="s">
        <v>1163</v>
      </c>
      <c r="B29" s="17"/>
      <c r="C29" s="24">
        <v>12</v>
      </c>
    </row>
    <row r="30" spans="1:3" x14ac:dyDescent="0.25">
      <c r="A30" s="12" t="s">
        <v>1164</v>
      </c>
      <c r="B30" s="17"/>
      <c r="C30" s="24">
        <v>2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>
        <v>1</v>
      </c>
    </row>
    <row r="35" spans="1:3" x14ac:dyDescent="0.25">
      <c r="A35" s="12" t="s">
        <v>1167</v>
      </c>
      <c r="B35" s="17"/>
      <c r="C35" s="24">
        <v>13</v>
      </c>
    </row>
    <row r="36" spans="1:3" x14ac:dyDescent="0.25">
      <c r="A36" s="12" t="s">
        <v>1168</v>
      </c>
      <c r="B36" s="17"/>
      <c r="C36" s="24">
        <v>1</v>
      </c>
    </row>
  </sheetData>
  <sheetProtection algorithmName="SHA-512" hashValue="yucA9TEmAsoMNOfxRxedT5dJWQ84RcWthdcRyc8aE63rsgJwloOR/msYzRZkGW41w9uqe2OPQkYrBamA1pt4yg==" saltValue="rUdRpeMzjMOBRBtMcoGy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24</v>
      </c>
    </row>
    <row r="6" spans="1:3" x14ac:dyDescent="0.25">
      <c r="A6" s="12" t="s">
        <v>1172</v>
      </c>
      <c r="B6" s="17"/>
      <c r="C6" s="24">
        <v>0</v>
      </c>
    </row>
    <row r="7" spans="1:3" x14ac:dyDescent="0.25">
      <c r="A7" s="12" t="s">
        <v>1173</v>
      </c>
      <c r="B7" s="17"/>
      <c r="C7" s="24">
        <v>3</v>
      </c>
    </row>
    <row r="8" spans="1:3" x14ac:dyDescent="0.25">
      <c r="A8" s="12" t="s">
        <v>1174</v>
      </c>
      <c r="B8" s="17"/>
      <c r="C8" s="24">
        <v>0</v>
      </c>
    </row>
    <row r="9" spans="1:3" x14ac:dyDescent="0.25">
      <c r="A9" s="12" t="s">
        <v>1175</v>
      </c>
      <c r="B9" s="17"/>
      <c r="C9" s="24">
        <v>0</v>
      </c>
    </row>
    <row r="10" spans="1:3" x14ac:dyDescent="0.25">
      <c r="A10" s="12" t="s">
        <v>1176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35</v>
      </c>
    </row>
    <row r="15" spans="1:3" x14ac:dyDescent="0.25">
      <c r="A15" s="12" t="s">
        <v>1179</v>
      </c>
      <c r="B15" s="17"/>
      <c r="C15" s="24">
        <v>150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393</v>
      </c>
    </row>
    <row r="21" spans="1:3" x14ac:dyDescent="0.25">
      <c r="A21" s="12" t="s">
        <v>1183</v>
      </c>
      <c r="B21" s="17"/>
      <c r="C21" s="24">
        <v>125</v>
      </c>
    </row>
    <row r="22" spans="1:3" x14ac:dyDescent="0.25">
      <c r="A22" s="12" t="s">
        <v>1184</v>
      </c>
      <c r="B22" s="17"/>
      <c r="C22" s="24">
        <v>238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0</v>
      </c>
    </row>
    <row r="27" spans="1:3" x14ac:dyDescent="0.25">
      <c r="A27" s="12" t="s">
        <v>1187</v>
      </c>
      <c r="B27" s="17"/>
      <c r="C27" s="24">
        <v>0</v>
      </c>
    </row>
    <row r="28" spans="1:3" x14ac:dyDescent="0.25">
      <c r="A28" s="12" t="s">
        <v>1188</v>
      </c>
      <c r="B28" s="17"/>
      <c r="C28" s="24">
        <v>0</v>
      </c>
    </row>
    <row r="29" spans="1:3" x14ac:dyDescent="0.25">
      <c r="A29" s="12" t="s">
        <v>1189</v>
      </c>
      <c r="B29" s="17"/>
      <c r="C29" s="24">
        <v>0</v>
      </c>
    </row>
    <row r="30" spans="1:3" x14ac:dyDescent="0.25">
      <c r="A30" s="12" t="s">
        <v>1190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1</v>
      </c>
    </row>
    <row r="37" spans="1:3" x14ac:dyDescent="0.25">
      <c r="A37" s="12" t="s">
        <v>1112</v>
      </c>
      <c r="B37" s="17"/>
      <c r="C37" s="24">
        <v>0</v>
      </c>
    </row>
    <row r="38" spans="1:3" x14ac:dyDescent="0.25">
      <c r="A38" s="12" t="s">
        <v>1195</v>
      </c>
      <c r="B38" s="17"/>
      <c r="C38" s="24">
        <v>0</v>
      </c>
    </row>
    <row r="39" spans="1:3" x14ac:dyDescent="0.25">
      <c r="A39" s="12" t="s">
        <v>1196</v>
      </c>
      <c r="B39" s="17"/>
      <c r="C39" s="24">
        <v>4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1</v>
      </c>
    </row>
    <row r="44" spans="1:3" x14ac:dyDescent="0.25">
      <c r="A44" s="12" t="s">
        <v>1193</v>
      </c>
      <c r="B44" s="17"/>
      <c r="C44" s="24">
        <v>0</v>
      </c>
    </row>
    <row r="45" spans="1:3" x14ac:dyDescent="0.25">
      <c r="A45" s="12" t="s">
        <v>1194</v>
      </c>
      <c r="B45" s="17"/>
      <c r="C45" s="24">
        <v>44</v>
      </c>
    </row>
    <row r="46" spans="1:3" x14ac:dyDescent="0.25">
      <c r="A46" s="12" t="s">
        <v>1112</v>
      </c>
      <c r="B46" s="17"/>
      <c r="C46" s="24">
        <v>6</v>
      </c>
    </row>
    <row r="47" spans="1:3" x14ac:dyDescent="0.25">
      <c r="A47" s="12" t="s">
        <v>1195</v>
      </c>
      <c r="B47" s="17"/>
      <c r="C47" s="24">
        <v>7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0</v>
      </c>
    </row>
    <row r="52" spans="1:3" x14ac:dyDescent="0.25">
      <c r="A52" s="12" t="s">
        <v>1193</v>
      </c>
      <c r="B52" s="17"/>
      <c r="C52" s="24">
        <v>0</v>
      </c>
    </row>
    <row r="53" spans="1:3" x14ac:dyDescent="0.25">
      <c r="A53" s="12" t="s">
        <v>1194</v>
      </c>
      <c r="B53" s="17"/>
      <c r="C53" s="24">
        <v>0</v>
      </c>
    </row>
    <row r="54" spans="1:3" x14ac:dyDescent="0.25">
      <c r="A54" s="12" t="s">
        <v>1112</v>
      </c>
      <c r="B54" s="17"/>
      <c r="C54" s="24">
        <v>0</v>
      </c>
    </row>
    <row r="55" spans="1:3" x14ac:dyDescent="0.25">
      <c r="A55" s="12" t="s">
        <v>1195</v>
      </c>
      <c r="B55" s="17"/>
      <c r="C55" s="24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>
        <v>0</v>
      </c>
    </row>
    <row r="60" spans="1:3" x14ac:dyDescent="0.25">
      <c r="A60" s="12" t="s">
        <v>1193</v>
      </c>
      <c r="B60" s="17"/>
      <c r="C60" s="24">
        <v>0</v>
      </c>
    </row>
    <row r="61" spans="1:3" x14ac:dyDescent="0.25">
      <c r="A61" s="12" t="s">
        <v>1194</v>
      </c>
      <c r="B61" s="17"/>
      <c r="C61" s="24">
        <v>0</v>
      </c>
    </row>
    <row r="62" spans="1:3" x14ac:dyDescent="0.25">
      <c r="A62" s="12" t="s">
        <v>1112</v>
      </c>
      <c r="B62" s="17"/>
      <c r="C62" s="24">
        <v>0</v>
      </c>
    </row>
    <row r="63" spans="1:3" x14ac:dyDescent="0.25">
      <c r="A63" s="12" t="s">
        <v>1195</v>
      </c>
      <c r="B63" s="17"/>
      <c r="C63" s="24">
        <v>0</v>
      </c>
    </row>
  </sheetData>
  <sheetProtection algorithmName="SHA-512" hashValue="uCXUi0pJXNQtfpA9Ngpx6vDygy8EmhrbTXxrzL8gdpxF2aWhzuCgh3rXCj8kKHL9Q+Rlf3wx5M1BCG2VFAF5KA==" saltValue="NK/9w2A9PtSm24okqi9/g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983</v>
      </c>
      <c r="D4" s="32">
        <v>958</v>
      </c>
      <c r="E4" s="33">
        <v>0</v>
      </c>
      <c r="F4" s="32">
        <v>2636</v>
      </c>
      <c r="G4" s="32">
        <v>2258</v>
      </c>
      <c r="H4" s="32">
        <v>132</v>
      </c>
      <c r="I4" s="32">
        <v>282</v>
      </c>
      <c r="J4" s="32">
        <v>0</v>
      </c>
      <c r="K4" s="32">
        <v>0</v>
      </c>
      <c r="L4" s="32">
        <v>0</v>
      </c>
      <c r="M4" s="32">
        <v>0</v>
      </c>
      <c r="N4" s="32">
        <v>105</v>
      </c>
      <c r="O4" s="32">
        <v>0</v>
      </c>
      <c r="P4" s="32">
        <v>1622</v>
      </c>
    </row>
    <row r="5" spans="1:16" ht="45" x14ac:dyDescent="0.25">
      <c r="A5" s="48" t="s">
        <v>666</v>
      </c>
      <c r="B5" s="48" t="s">
        <v>667</v>
      </c>
      <c r="C5" s="14">
        <v>21</v>
      </c>
      <c r="D5" s="14">
        <v>31</v>
      </c>
      <c r="E5" s="31">
        <v>-1</v>
      </c>
      <c r="F5" s="14">
        <v>60</v>
      </c>
      <c r="G5" s="14">
        <v>24</v>
      </c>
      <c r="H5" s="14">
        <v>1</v>
      </c>
      <c r="I5" s="14">
        <v>12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11</v>
      </c>
    </row>
    <row r="6" spans="1:16" ht="33.75" x14ac:dyDescent="0.25">
      <c r="A6" s="48" t="s">
        <v>668</v>
      </c>
      <c r="B6" s="48" t="s">
        <v>669</v>
      </c>
      <c r="C6" s="14">
        <v>473</v>
      </c>
      <c r="D6" s="14">
        <v>529</v>
      </c>
      <c r="E6" s="31">
        <v>-1</v>
      </c>
      <c r="F6" s="14">
        <v>1301</v>
      </c>
      <c r="G6" s="14">
        <v>1122</v>
      </c>
      <c r="H6" s="14">
        <v>47</v>
      </c>
      <c r="I6" s="14">
        <v>113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1166</v>
      </c>
    </row>
    <row r="7" spans="1:16" ht="22.5" x14ac:dyDescent="0.25">
      <c r="A7" s="48" t="s">
        <v>670</v>
      </c>
      <c r="B7" s="48" t="s">
        <v>671</v>
      </c>
      <c r="C7" s="14">
        <v>64</v>
      </c>
      <c r="D7" s="14">
        <v>57</v>
      </c>
      <c r="E7" s="31">
        <v>0</v>
      </c>
      <c r="F7" s="14">
        <v>54</v>
      </c>
      <c r="G7" s="14">
        <v>50</v>
      </c>
      <c r="H7" s="14">
        <v>19</v>
      </c>
      <c r="I7" s="14">
        <v>23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13</v>
      </c>
    </row>
    <row r="8" spans="1:16" ht="33.75" x14ac:dyDescent="0.25">
      <c r="A8" s="48" t="s">
        <v>672</v>
      </c>
      <c r="B8" s="48" t="s">
        <v>673</v>
      </c>
      <c r="C8" s="14">
        <v>0</v>
      </c>
      <c r="D8" s="14">
        <v>17</v>
      </c>
      <c r="E8" s="31">
        <v>-1</v>
      </c>
      <c r="F8" s="14">
        <v>4</v>
      </c>
      <c r="G8" s="14">
        <v>5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8</v>
      </c>
    </row>
    <row r="9" spans="1:16" ht="45" x14ac:dyDescent="0.25">
      <c r="A9" s="48" t="s">
        <v>674</v>
      </c>
      <c r="B9" s="48" t="s">
        <v>675</v>
      </c>
      <c r="C9" s="14">
        <v>68</v>
      </c>
      <c r="D9" s="14">
        <v>16</v>
      </c>
      <c r="E9" s="31">
        <v>3</v>
      </c>
      <c r="F9" s="14">
        <v>52</v>
      </c>
      <c r="G9" s="14">
        <v>32</v>
      </c>
      <c r="H9" s="14">
        <v>6</v>
      </c>
      <c r="I9" s="14">
        <v>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57</v>
      </c>
    </row>
    <row r="10" spans="1:16" ht="33.75" x14ac:dyDescent="0.25">
      <c r="A10" s="48" t="s">
        <v>676</v>
      </c>
      <c r="B10" s="48" t="s">
        <v>677</v>
      </c>
      <c r="C10" s="14">
        <v>355</v>
      </c>
      <c r="D10" s="14">
        <v>303</v>
      </c>
      <c r="E10" s="31">
        <v>0</v>
      </c>
      <c r="F10" s="14">
        <v>1164</v>
      </c>
      <c r="G10" s="14">
        <v>1025</v>
      </c>
      <c r="H10" s="14">
        <v>58</v>
      </c>
      <c r="I10" s="14">
        <v>125</v>
      </c>
      <c r="J10" s="14">
        <v>0</v>
      </c>
      <c r="K10" s="14">
        <v>0</v>
      </c>
      <c r="L10" s="14">
        <v>0</v>
      </c>
      <c r="M10" s="14">
        <v>0</v>
      </c>
      <c r="N10" s="14">
        <v>105</v>
      </c>
      <c r="O10" s="14">
        <v>0</v>
      </c>
      <c r="P10" s="24">
        <v>367</v>
      </c>
    </row>
    <row r="11" spans="1:16" ht="45" x14ac:dyDescent="0.25">
      <c r="A11" s="48" t="s">
        <v>678</v>
      </c>
      <c r="B11" s="48" t="s">
        <v>679</v>
      </c>
      <c r="C11" s="14">
        <v>2</v>
      </c>
      <c r="D11" s="14">
        <v>5</v>
      </c>
      <c r="E11" s="31">
        <v>-1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wjIUB6rSOjw8k3XlRFyJEh+1ZL0u0YMIcssAx8Q7bujxVOMWJmh4QiubY5s2BuffmNfFws0NUpE/P/h7w3QAig==" saltValue="qRFTP/OKG6t25evahHt/W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2022-05-25T11:06:11Z</dcterms:created>
  <dcterms:modified xsi:type="dcterms:W3CDTF">2022-06-06T09:40:50Z</dcterms:modified>
</cp:coreProperties>
</file>