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43" documentId="13_ncr:1_{1454B644-CF1E-45B4-AECE-3D953C7A7DBB}" xr6:coauthVersionLast="47" xr6:coauthVersionMax="47" xr10:uidLastSave="{AE881129-FC75-4FFA-92DB-2D9D1DE3FC07}"/>
  <workbookProtection workbookAlgorithmName="SHA-512" workbookHashValue="SsQ2j6isRCzOIg5fbgf6D81XJgXj5yOYgt5kCxyH9LOQ1AMPc9wL1L2VPYr7Lnwn0p50nGVO29k97zXmOYR3MQ==" workbookSaltValue="86go5RSSMfdF0VPAUn7Z3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G43" i="15" s="1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L43" i="15"/>
  <c r="K43" i="15"/>
  <c r="J43" i="15"/>
  <c r="I43" i="15"/>
  <c r="H43" i="15"/>
  <c r="F43" i="15"/>
  <c r="E43" i="15"/>
  <c r="D43" i="15"/>
  <c r="D82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8E12E31-8D24-47A6-96E1-49BDDADA60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A98CF42-FC92-4CDF-9B70-FA3D191E44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6D2F198-D728-4C13-9ACB-E0A3809A22F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D90FA28-C558-451A-8E7F-1888C3FEF72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75023905-071C-4CAA-830B-3E13848CAB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C78AC7D-C8FE-4202-BE52-01D7B25AF9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DB45DCB-AE9B-41AB-9202-306D61D5162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F9B7449-0D1C-4E87-886F-6BA3FC3BA5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B6C2937-29A2-4552-BC07-1D50C16207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53F2FB11-35D9-4C12-A3BD-87DF902FF3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EB6F2F7-770F-4FDB-87D1-B020EE5E0E3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5079473-6F1C-413F-92A1-7D8646A7A7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D01EA85-1D86-4A63-9E41-9184D61B4C3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AE79967-B029-4F91-B269-E82B961E9D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2B6EB3B-11FA-4BEF-8621-8D24669FC7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B756597C-1B44-4E2B-99ED-7697DB6EAC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F80CB793-1F5E-459B-BBA5-BD254E43F11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AAC2535-DD51-4D81-9B60-589DDE7B1FF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C07CCF5E-BBC2-4948-9E9D-B0FB803A0F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25AE8E3-4A8B-400D-91CF-3B2F959E1B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222550D5-569C-4B6E-8A8C-A104ED7C0B3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CCEC65A-DE56-4EEB-B6B1-B92A62C074D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78E85D1-8C69-4BF5-A703-25A3418A48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D6EB28EF-A6B4-4D80-9D1A-18F988F73D5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EDD1F65A-A68D-4357-A5E6-BCA2EA270C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966E88C-B471-4054-8047-52A8DD871B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8A45FF9A-408C-4EE4-BC4E-72693BE581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8B50667-BDC5-49ED-AEB4-D303BA42DB9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B3A4A14-5550-4CD9-A9C5-CDCF3B2A7C7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F91E8A4-7E1B-4270-A718-B7C436E968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2E9393F-FB78-42AC-B617-6D8220C7F3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A19B2E8D-BF64-49E8-99E4-0759A4B906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<sst xmlns="http://schemas.openxmlformats.org/spreadsheetml/2006/main" count="2880" uniqueCount="1826">
  <si>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</si>
  <si>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</si>
  <si>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</si>
  <si>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</si>
  <si>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</si>
  <si>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</si>
  <si>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Ourense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</si>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</sst>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296568E-207B-4D98-803A-CA403D0904BA}"/>
    <cellStyle name="Normal" xfId="0" builtinId="0"/>
    <cellStyle name="Normal 2" xfId="1" xr:uid="{A6524E80-93CB-4196-AD8A-963E74FED942}"/>
    <cellStyle name="Normal 3" xfId="3" xr:uid="{2F2DDDA3-1A4E-45CD-86DC-C24BB91CB36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EC8-4FD4-9A4A-FABC265C28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EC8-4FD4-9A4A-FABC265C28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1533</c:v>
                </c:pt>
                <c:pt idx="1">
                  <c:v>4671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C8-4FD4-9A4A-FABC265C2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29-420D-81C3-83C34C39B1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29-420D-81C3-83C34C39B16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29-420D-81C3-83C34C39B16D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</c:v>
                </c:pt>
                <c:pt idx="1">
                  <c:v>282</c:v>
                </c:pt>
                <c:pt idx="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29-420D-81C3-83C34C39B1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8E4-4586-89A2-BB3702389AC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8E4-4586-89A2-BB3702389AC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197</c:v>
                </c:pt>
                <c:pt idx="1">
                  <c:v>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E4-4586-89A2-BB3702389A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0F-44A7-B8DD-64E1D669EA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0F-44A7-B8DD-64E1D669EA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1469</c:v>
                </c:pt>
                <c:pt idx="1">
                  <c:v>1098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0F-44A7-B8DD-64E1D669EA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399</c:v>
              </c:pt>
              <c:pt idx="1">
                <c:v>998</c:v>
              </c:pt>
              <c:pt idx="2">
                <c:v>10</c:v>
              </c:pt>
              <c:pt idx="3">
                <c:v>1</c:v>
              </c:pt>
              <c:pt idx="4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3-BD7F-4F19-A599-376277824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693</c:v>
              </c:pt>
              <c:pt idx="1">
                <c:v>873</c:v>
              </c:pt>
              <c:pt idx="2">
                <c:v>28</c:v>
              </c:pt>
              <c:pt idx="3">
                <c:v>5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7ACD-4AC8-B124-00DA1955E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26</c:v>
              </c:pt>
              <c:pt idx="2">
                <c:v>26</c:v>
              </c:pt>
              <c:pt idx="3">
                <c:v>9</c:v>
              </c:pt>
              <c:pt idx="4">
                <c:v>71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A0CC-422D-8807-E6D57290BB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104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3-B935-4DC4-ADDF-4903450DB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983</c:v>
              </c:pt>
              <c:pt idx="1">
                <c:v>12</c:v>
              </c:pt>
              <c:pt idx="2">
                <c:v>144</c:v>
              </c:pt>
              <c:pt idx="3">
                <c:v>17</c:v>
              </c:pt>
              <c:pt idx="4">
                <c:v>18</c:v>
              </c:pt>
              <c:pt idx="5">
                <c:v>15</c:v>
              </c:pt>
              <c:pt idx="6">
                <c:v>210</c:v>
              </c:pt>
              <c:pt idx="7">
                <c:v>389</c:v>
              </c:pt>
              <c:pt idx="8">
                <c:v>32</c:v>
              </c:pt>
              <c:pt idx="9">
                <c:v>2714</c:v>
              </c:pt>
            </c:numLit>
          </c:val>
          <c:extLst>
            <c:ext xmlns:c16="http://schemas.microsoft.com/office/drawing/2014/chart" uri="{C3380CC4-5D6E-409C-BE32-E72D297353CC}">
              <c16:uniqueId val="{00000003-26E9-4C08-B9AA-1DCEED18F3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Ejecución forzosa medidas</c:v>
                </c:pt>
                <c:pt idx="3">
                  <c:v>Incidente modificación medidas contencioso</c:v>
                </c:pt>
                <c:pt idx="4">
                  <c:v>Incidente modificación medidas mutuo acuerdo</c:v>
                </c:pt>
                <c:pt idx="5">
                  <c:v>Medidas provisionales previas/coetáneas/posteriores</c:v>
                </c:pt>
                <c:pt idx="6">
                  <c:v>Ruptura unión de hecho contenciosa</c:v>
                </c:pt>
                <c:pt idx="7">
                  <c:v>Ruptura unión de hecho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105</c:v>
              </c:pt>
              <c:pt idx="1">
                <c:v>177</c:v>
              </c:pt>
              <c:pt idx="2">
                <c:v>155</c:v>
              </c:pt>
              <c:pt idx="3">
                <c:v>132</c:v>
              </c:pt>
              <c:pt idx="4">
                <c:v>21</c:v>
              </c:pt>
              <c:pt idx="5">
                <c:v>116</c:v>
              </c:pt>
              <c:pt idx="6">
                <c:v>136</c:v>
              </c:pt>
              <c:pt idx="7">
                <c:v>117</c:v>
              </c:pt>
              <c:pt idx="8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FC14-412D-8670-86B3B088D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S / E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1215</c:v>
              </c:pt>
              <c:pt idx="1">
                <c:v>561</c:v>
              </c:pt>
              <c:pt idx="2">
                <c:v>406</c:v>
              </c:pt>
              <c:pt idx="3">
                <c:v>164</c:v>
              </c:pt>
              <c:pt idx="4">
                <c:v>134</c:v>
              </c:pt>
              <c:pt idx="5">
                <c:v>1668</c:v>
              </c:pt>
              <c:pt idx="6">
                <c:v>226</c:v>
              </c:pt>
              <c:pt idx="7">
                <c:v>106</c:v>
              </c:pt>
              <c:pt idx="8">
                <c:v>528</c:v>
              </c:pt>
              <c:pt idx="9">
                <c:v>103</c:v>
              </c:pt>
              <c:pt idx="10">
                <c:v>1409</c:v>
              </c:pt>
              <c:pt idx="11">
                <c:v>352</c:v>
              </c:pt>
            </c:numLit>
          </c:val>
          <c:extLst>
            <c:ext xmlns:c16="http://schemas.microsoft.com/office/drawing/2014/chart" uri="{C3380CC4-5D6E-409C-BE32-E72D297353CC}">
              <c16:uniqueId val="{00000000-4B6F-46E5-9A50-0E7200FE8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2B-472D-89AA-5988AE3AC6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2B-472D-89AA-5988AE3AC6C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E2B-472D-89AA-5988AE3AC6C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81</c:v>
                </c:pt>
                <c:pt idx="1">
                  <c:v>75</c:v>
                </c:pt>
                <c:pt idx="2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2B-472D-89AA-5988AE3AC6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Aux!$G$2:$G$5</c:f>
              <c:strCache>
                <c:ptCount val="4"/>
                <c:pt idx="0">
                  <c:v>Violencia doméstica / género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173</c:v>
              </c:pt>
              <c:pt idx="1">
                <c:v>551</c:v>
              </c:pt>
              <c:pt idx="2">
                <c:v>60</c:v>
              </c:pt>
              <c:pt idx="3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DD4D-416A-B83D-ED10DA6AC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44</c:v>
              </c:pt>
              <c:pt idx="1">
                <c:v>24</c:v>
              </c:pt>
              <c:pt idx="2">
                <c:v>22</c:v>
              </c:pt>
              <c:pt idx="3">
                <c:v>29</c:v>
              </c:pt>
              <c:pt idx="4">
                <c:v>589</c:v>
              </c:pt>
              <c:pt idx="5">
                <c:v>56</c:v>
              </c:pt>
              <c:pt idx="6">
                <c:v>22</c:v>
              </c:pt>
              <c:pt idx="7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60D4-451A-AEE7-81679657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85</c:v>
              </c:pt>
              <c:pt idx="1">
                <c:v>173</c:v>
              </c:pt>
              <c:pt idx="2">
                <c:v>69</c:v>
              </c:pt>
              <c:pt idx="3">
                <c:v>360</c:v>
              </c:pt>
              <c:pt idx="4">
                <c:v>94</c:v>
              </c:pt>
              <c:pt idx="5">
                <c:v>150</c:v>
              </c:pt>
              <c:pt idx="6">
                <c:v>52</c:v>
              </c:pt>
              <c:pt idx="7">
                <c:v>157</c:v>
              </c:pt>
            </c:numLit>
          </c:val>
          <c:extLst>
            <c:ext xmlns:c16="http://schemas.microsoft.com/office/drawing/2014/chart" uri="{C3380CC4-5D6E-409C-BE32-E72D297353CC}">
              <c16:uniqueId val="{00000000-C51C-43C3-B40D-C580A4808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105</c:v>
              </c:pt>
              <c:pt idx="1">
                <c:v>75</c:v>
              </c:pt>
              <c:pt idx="2">
                <c:v>314</c:v>
              </c:pt>
              <c:pt idx="3">
                <c:v>97</c:v>
              </c:pt>
              <c:pt idx="4">
                <c:v>116</c:v>
              </c:pt>
              <c:pt idx="5">
                <c:v>56</c:v>
              </c:pt>
              <c:pt idx="6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0-6732-4057-82F2-233A78A02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7643-4CAE-97F2-A3F4CCB8EF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E62-4409-9238-6F40168777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8F-4ED7-AD72-59261BA682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Aux!$F$2:$F$6</c:f>
              <c:strCache>
                <c:ptCount val="5"/>
                <c:pt idx="0">
                  <c:v>Patrimonio</c:v>
                </c:pt>
                <c:pt idx="1">
                  <c:v>Derechos trabajadores</c:v>
                </c:pt>
                <c:pt idx="2">
                  <c:v>Medio ambiente</c:v>
                </c:pt>
                <c:pt idx="3">
                  <c:v>Administración Pública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</c:v>
              </c:pt>
              <c:pt idx="1">
                <c:v>14</c:v>
              </c:pt>
              <c:pt idx="2">
                <c:v>18</c:v>
              </c:pt>
              <c:pt idx="3">
                <c:v>48</c:v>
              </c:pt>
              <c:pt idx="4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3764-41F9-BE16-5BC6603AE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5</c:v>
              </c:pt>
              <c:pt idx="2">
                <c:v>1</c:v>
              </c:pt>
              <c:pt idx="3">
                <c:v>13</c:v>
              </c:pt>
              <c:pt idx="4">
                <c:v>12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32F-4EEF-AD97-E6B2C026BF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119</c:v>
              </c:pt>
              <c:pt idx="1">
                <c:v>128</c:v>
              </c:pt>
              <c:pt idx="2">
                <c:v>103</c:v>
              </c:pt>
              <c:pt idx="3">
                <c:v>255</c:v>
              </c:pt>
              <c:pt idx="4">
                <c:v>614</c:v>
              </c:pt>
              <c:pt idx="5">
                <c:v>141</c:v>
              </c:pt>
              <c:pt idx="6">
                <c:v>84</c:v>
              </c:pt>
              <c:pt idx="7">
                <c:v>98</c:v>
              </c:pt>
            </c:numLit>
          </c:val>
          <c:extLst>
            <c:ext xmlns:c16="http://schemas.microsoft.com/office/drawing/2014/chart" uri="{C3380CC4-5D6E-409C-BE32-E72D297353CC}">
              <c16:uniqueId val="{00000000-0F97-42CA-872E-666EAFDD3A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7D-467D-92E5-7F9AFB7E849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7D-467D-92E5-7F9AFB7E849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597</c:v>
                </c:pt>
                <c:pt idx="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7D-467D-92E5-7F9AFB7E8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0B-423D-BE3E-0A4645CB4AE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0B-423D-BE3E-0A4645CB4AE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E0B-423D-BE3E-0A4645CB4AE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E0B-423D-BE3E-0A4645CB4AE8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0B-423D-BE3E-0A4645CB4AE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E0B-423D-BE3E-0A4645CB4A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9</c:v>
                </c:pt>
                <c:pt idx="2">
                  <c:v>1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0B-423D-BE3E-0A4645CB4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F2-495F-8999-4A08C0B5DD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F2-495F-8999-4A08C0B5DD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F2-495F-8999-4A08C0B5DD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4F2-495F-8999-4A08C0B5DD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4F2-495F-8999-4A08C0B5DDCF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F2-495F-8999-4A08C0B5DDCF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F2-495F-8999-4A08C0B5DD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F2-495F-8999-4A08C0B5DD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F2-495F-8999-4A08C0B5DD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11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4F2-495F-8999-4A08C0B5D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404</c:v>
              </c:pt>
              <c:pt idx="1">
                <c:v>45</c:v>
              </c:pt>
              <c:pt idx="2">
                <c:v>57</c:v>
              </c:pt>
              <c:pt idx="3">
                <c:v>129</c:v>
              </c:pt>
              <c:pt idx="4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032D-425B-B8E0-6EDC76543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151</c:v>
              </c:pt>
              <c:pt idx="1">
                <c:v>37</c:v>
              </c:pt>
              <c:pt idx="2">
                <c:v>2</c:v>
              </c:pt>
              <c:pt idx="3">
                <c:v>105</c:v>
              </c:pt>
              <c:pt idx="4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4392-4A6F-9D59-B25F46686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</c:v>
              </c:pt>
              <c:pt idx="1">
                <c:v>11</c:v>
              </c:pt>
              <c:pt idx="2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ACEA-41FF-B853-E78073C17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37B0-4905-9505-6606A57B3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83</c:v>
              </c:pt>
              <c:pt idx="1">
                <c:v>14</c:v>
              </c:pt>
              <c:pt idx="2">
                <c:v>3</c:v>
              </c:pt>
              <c:pt idx="3">
                <c:v>56</c:v>
              </c:pt>
              <c:pt idx="4">
                <c:v>5</c:v>
              </c:pt>
              <c:pt idx="5">
                <c:v>2</c:v>
              </c:pt>
              <c:pt idx="6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B9E7-43ED-8434-8D898F1730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Conduccción etílica/drogas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71</c:v>
              </c:pt>
              <c:pt idx="1">
                <c:v>5</c:v>
              </c:pt>
              <c:pt idx="2">
                <c:v>16</c:v>
              </c:pt>
              <c:pt idx="3">
                <c:v>26</c:v>
              </c:pt>
              <c:pt idx="4">
                <c:v>12</c:v>
              </c:pt>
              <c:pt idx="5">
                <c:v>35</c:v>
              </c:pt>
              <c:pt idx="6">
                <c:v>25</c:v>
              </c:pt>
              <c:pt idx="7">
                <c:v>16</c:v>
              </c:pt>
              <c:pt idx="8">
                <c:v>4</c:v>
              </c:pt>
              <c:pt idx="9">
                <c:v>14</c:v>
              </c:pt>
              <c:pt idx="10">
                <c:v>31</c:v>
              </c:pt>
              <c:pt idx="11">
                <c:v>7</c:v>
              </c:pt>
              <c:pt idx="12">
                <c:v>18</c:v>
              </c:pt>
              <c:pt idx="13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807D-41E5-94BC-F38841514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Aux!$BE$2:$BE$10</c:f>
              <c:strCache>
                <c:ptCount val="9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acogimientos</c:v>
                </c:pt>
                <c:pt idx="6">
                  <c:v>Intervención en adopciones</c:v>
                </c:pt>
                <c:pt idx="7">
                  <c:v>Defensa de los derechos fundamentales</c:v>
                </c:pt>
                <c:pt idx="8">
                  <c:v>Visitas a Centros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56</c:v>
              </c:pt>
              <c:pt idx="1">
                <c:v>34</c:v>
              </c:pt>
              <c:pt idx="2">
                <c:v>297</c:v>
              </c:pt>
              <c:pt idx="3">
                <c:v>1</c:v>
              </c:pt>
              <c:pt idx="4">
                <c:v>17</c:v>
              </c:pt>
              <c:pt idx="5">
                <c:v>30</c:v>
              </c:pt>
              <c:pt idx="6">
                <c:v>17</c:v>
              </c:pt>
              <c:pt idx="7">
                <c:v>1</c:v>
              </c:pt>
              <c:pt idx="8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0-66C1-487F-B979-D2CC6B5EE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BC-42B2-8A5C-2CA94D19FB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BC-42B2-8A5C-2CA94D19FB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BC-42B2-8A5C-2CA94D19F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45-4E07-8F75-46F065227C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45-4E07-8F75-46F065227C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452</c:v>
                </c:pt>
                <c:pt idx="1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45-4E07-8F75-46F065227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91-454C-A2B4-CD6E66B549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91-454C-A2B4-CD6E66B549A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91-454C-A2B4-CD6E66B549A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E91-454C-A2B4-CD6E66B549A3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E91-454C-A2B4-CD6E66B549A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91-454C-A2B4-CD6E66B549A3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</c:v>
                </c:pt>
                <c:pt idx="1">
                  <c:v>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E91-454C-A2B4-CD6E66B549A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107</c:v>
              </c:pt>
              <c:pt idx="1">
                <c:v>3</c:v>
              </c:pt>
              <c:pt idx="2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1D86-49C5-99EF-E658AA2CBC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38</c:v>
              </c:pt>
              <c:pt idx="1">
                <c:v>2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2998-4020-9B3C-42029FCD3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</c:v>
              </c:pt>
              <c:pt idx="1">
                <c:v>1</c:v>
              </c:pt>
              <c:pt idx="2">
                <c:v>7</c:v>
              </c:pt>
              <c:pt idx="3">
                <c:v>3</c:v>
              </c:pt>
              <c:pt idx="4">
                <c:v>64</c:v>
              </c:pt>
              <c:pt idx="5">
                <c:v>37</c:v>
              </c:pt>
              <c:pt idx="6">
                <c:v>10</c:v>
              </c:pt>
              <c:pt idx="7">
                <c:v>2</c:v>
              </c:pt>
              <c:pt idx="8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4A22-49D7-920F-C6EA186E1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F05-4466-9DD6-B75468D9B3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F05-4466-9DD6-B75468D9B3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74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05-4466-9DD6-B75468D9B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8E-42D0-9B18-3977054831B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8E-42D0-9B18-3977054831B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8E-42D0-9B18-3977054831B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78E-42D0-9B18-3977054831B6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78E-42D0-9B18-3977054831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30</c:v>
                </c:pt>
                <c:pt idx="1">
                  <c:v>40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8E-42D0-9B18-397705483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506</c:v>
              </c:pt>
              <c:pt idx="1">
                <c:v>20</c:v>
              </c:pt>
              <c:pt idx="2">
                <c:v>6</c:v>
              </c:pt>
              <c:pt idx="3">
                <c:v>250</c:v>
              </c:pt>
            </c:numLit>
          </c:val>
          <c:extLst>
            <c:ext xmlns:c16="http://schemas.microsoft.com/office/drawing/2014/chart" uri="{C3380CC4-5D6E-409C-BE32-E72D297353CC}">
              <c16:uniqueId val="{00000000-AB50-4168-9A7A-A81DFDA37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169</c:v>
              </c:pt>
              <c:pt idx="1">
                <c:v>45</c:v>
              </c:pt>
              <c:pt idx="2">
                <c:v>1</c:v>
              </c:pt>
              <c:pt idx="3">
                <c:v>1</c:v>
              </c:pt>
              <c:pt idx="4">
                <c:v>102</c:v>
              </c:pt>
            </c:numLit>
          </c:val>
          <c:extLst>
            <c:ext xmlns:c16="http://schemas.microsoft.com/office/drawing/2014/chart" uri="{C3380CC4-5D6E-409C-BE32-E72D297353CC}">
              <c16:uniqueId val="{00000000-24FD-4D29-9D87-9FFFA093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4AA-487D-9426-D05818FFD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5D8-478C-A586-86E9689CA3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5D8-478C-A586-86E9689CA3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426</c:v>
                </c:pt>
                <c:pt idx="1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D8-478C-A586-86E9689CA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EA28-4A6D-8FEC-04C1FF0D86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A378-4AAE-84D1-4CCD770EB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6B5-4F97-93D3-29B7FC879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183-42AA-AA41-F68E98639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142</c:v>
              </c:pt>
              <c:pt idx="2">
                <c:v>8</c:v>
              </c:pt>
              <c:pt idx="3">
                <c:v>1</c:v>
              </c:pt>
              <c:pt idx="4">
                <c:v>7</c:v>
              </c:pt>
              <c:pt idx="5">
                <c:v>63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A099-4921-B5D3-DA2EC3E624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286</c:v>
              </c:pt>
              <c:pt idx="2">
                <c:v>3</c:v>
              </c:pt>
              <c:pt idx="3">
                <c:v>19</c:v>
              </c:pt>
              <c:pt idx="4">
                <c:v>233</c:v>
              </c:pt>
            </c:numLit>
          </c:val>
          <c:extLst>
            <c:ext xmlns:c16="http://schemas.microsoft.com/office/drawing/2014/chart" uri="{C3380CC4-5D6E-409C-BE32-E72D297353CC}">
              <c16:uniqueId val="{00000000-887E-41B0-9018-795F062B88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308</c:v>
              </c:pt>
              <c:pt idx="2">
                <c:v>6</c:v>
              </c:pt>
              <c:pt idx="3">
                <c:v>1</c:v>
              </c:pt>
              <c:pt idx="4">
                <c:v>32</c:v>
              </c:pt>
              <c:pt idx="5">
                <c:v>233</c:v>
              </c:pt>
            </c:numLit>
          </c:val>
          <c:extLst>
            <c:ext xmlns:c16="http://schemas.microsoft.com/office/drawing/2014/chart" uri="{C3380CC4-5D6E-409C-BE32-E72D297353CC}">
              <c16:uniqueId val="{00000000-F82D-4A25-90E4-466A1BEC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44</c:v>
              </c:pt>
              <c:pt idx="1">
                <c:v>10</c:v>
              </c:pt>
              <c:pt idx="2">
                <c:v>7</c:v>
              </c:pt>
              <c:pt idx="3">
                <c:v>32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915-49BB-9D7D-745BD43C24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41</c:v>
              </c:pt>
              <c:pt idx="2">
                <c:v>9</c:v>
              </c:pt>
              <c:pt idx="3">
                <c:v>11</c:v>
              </c:pt>
              <c:pt idx="4">
                <c:v>34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15-45BE-9468-B3F94CCD37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00-449F-9431-2EB11BE978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00-449F-9431-2EB11BE9787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200-449F-9431-2EB11BE9787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16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00-449F-9431-2EB11BE97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</c:v>
              </c:pt>
              <c:pt idx="1">
                <c:v>328</c:v>
              </c:pt>
              <c:pt idx="2">
                <c:v>8</c:v>
              </c:pt>
              <c:pt idx="3">
                <c:v>32</c:v>
              </c:pt>
              <c:pt idx="4">
                <c:v>237</c:v>
              </c:pt>
            </c:numLit>
          </c:val>
          <c:extLst>
            <c:ext xmlns:c16="http://schemas.microsoft.com/office/drawing/2014/chart" uri="{C3380CC4-5D6E-409C-BE32-E72D297353CC}">
              <c16:uniqueId val="{00000000-72F9-436A-8235-E1D630CB2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10</c:v>
              </c:pt>
              <c:pt idx="2">
                <c:v>4</c:v>
              </c:pt>
              <c:pt idx="3">
                <c:v>8</c:v>
              </c:pt>
              <c:pt idx="4">
                <c:v>4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39AA-4983-AC54-7DB60D90A4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90</c:v>
              </c:pt>
              <c:pt idx="2">
                <c:v>1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2-2DC7-405C-9E5C-91DCD3671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</c:v>
              </c:pt>
              <c:pt idx="2">
                <c:v>1</c:v>
              </c:pt>
              <c:pt idx="3">
                <c:v>8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4587-4529-877B-D5D27C16F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5339-4845-A41F-58F6689EC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AC3-40F6-BC11-FE5833D4CF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AC3-40F6-BC11-FE5833D4CF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16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C3-40F6-BC11-FE5833D4C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98-4A67-B994-6B1D6A7E85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98-4A67-B994-6B1D6A7E85E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98-4A67-B994-6B1D6A7E85E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8-4A67-B994-6B1D6A7E85E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45</c:v>
                </c:pt>
                <c:pt idx="1">
                  <c:v>0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98-4A67-B994-6B1D6A7E8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5D2-42D3-ADAD-11B53D407C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5D2-42D3-ADAD-11B53D407C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243</c:v>
                </c:pt>
                <c:pt idx="1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5D2-42D3-ADAD-11B53D407C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11" Type="http://schemas.openxmlformats.org/officeDocument/2006/relationships/chart" Target="../charts/chart29.xml"/><Relationship Id="rId5" Type="http://schemas.openxmlformats.org/officeDocument/2006/relationships/chart" Target="../charts/chart23.xml"/><Relationship Id="rId10" Type="http://schemas.openxmlformats.org/officeDocument/2006/relationships/chart" Target="../charts/chart28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5" Type="http://schemas.openxmlformats.org/officeDocument/2006/relationships/chart" Target="../charts/chart48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E55E1D9F-04B6-4424-8DA3-1EA3512AD1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8A7149E-5BBC-4A62-9687-16786EE815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8EB2756D-CA06-4B67-B1ED-DE55E13422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CEE55BD-8028-4160-823E-680F04559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96F77FA-D168-4213-AF30-4E3B30D837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5825279-0575-43A2-97E3-756E1E013B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AFE9F1CA-411C-413D-B0B5-ABE9B7F60F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74B0E55F-1BF8-465B-91EC-1AD4DA8B6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9FA651FE-DA3D-46E1-9D7F-F3C6C6F16D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1" name="graficoDelitosPrision">
          <a:extLst>
            <a:ext uri="{FF2B5EF4-FFF2-40B4-BE49-F238E27FC236}">
              <a16:creationId xmlns:a16="http://schemas.microsoft.com/office/drawing/2014/main" id="{FCB5EC00-F9A4-42A1-A0BB-C272AE292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2" name="graficoDelitosSentencias">
          <a:extLst>
            <a:ext uri="{FF2B5EF4-FFF2-40B4-BE49-F238E27FC236}">
              <a16:creationId xmlns:a16="http://schemas.microsoft.com/office/drawing/2014/main" id="{83A4F0B7-59A5-418B-A339-942DF7C28B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6C4E6A7-4645-4109-BB3F-D94AB705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BCCCE28-9421-4EDE-9B10-C23B013B36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5947B8F-FE57-4CA3-8EE1-CDFF3E1947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F3BBD71D-D402-4258-8347-4DC68330B7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2283323C-7AD7-45F5-9A68-0629C9221A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E7E75A4E-DECE-4085-A11D-94B29A2EB4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8713CC44-E20F-4459-8705-FA68F8B9A6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0A7F0E91-5965-4CEC-888C-D98A920384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BF4FA463-70C4-4B0D-8646-310890B9E6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FED451E-753B-4152-AF3E-0CF5AA352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9E187D3-C8EB-4EAD-889A-6D96D9CE9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99428AA-5C39-4B5D-AE18-E935CC5FA5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E8B4B983-6BA8-4788-90AF-608FBB0E3B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0F9C2D4-C0DF-4318-816B-4E08DB9DA6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B3EC41D-B523-483D-AC5D-F1D9C743B1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225076C-B516-4634-A08E-08185C8341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B6A1535-DD40-4411-8EC2-7BD7BC07A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F7D398A2-2B5F-46E2-8081-A2185E3525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DCF7FB0-319D-4256-A29B-E662D74405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D6AA49B4-6EDF-4BE8-8FAB-5422D7A2E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6F1C9651-31FF-499C-8E0F-DCE2307481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FEC9065-D7E2-4353-8475-97FD2ED7A7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0DC897C-DC26-41AE-950B-06A9C2674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6E276028-D657-4164-BDEC-FA1A5D19E9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39D20AAE-D8E5-4339-8001-EE8386FD1F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136811F-F845-4872-AE0D-8DF93D6B6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0515605-DC95-455D-ACDF-62A34A2A6E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16</xdr:col>
      <xdr:colOff>384175</xdr:colOff>
      <xdr:row>7</xdr:row>
      <xdr:rowOff>76200</xdr:rowOff>
    </xdr:from>
    <xdr:to>
      <xdr:col>22</xdr:col>
      <xdr:colOff>66675</xdr:colOff>
      <xdr:row>19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5778D73-F17E-4B01-BCFA-32FD07869E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25C8CA5A-513E-4E35-BFDC-A44B229AA5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EF23ABE2-6AB2-46BB-9057-CDF10B9627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7E552B6-CB82-4C85-88F6-EC3BF1BABF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37</xdr:row>
      <xdr:rowOff>152399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A8453944-C635-4C17-9005-29E165D760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90B2F1C-1DBF-47AB-B22E-9FDA10EE7F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80398BC-9DB0-404D-9119-D184BB5923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EFFE78E2-0BB2-40BF-A72C-59DF6CDA28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BEE5EA78-63A9-481E-A631-FCFE7A175C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6E8BCF17-8157-477D-9210-04390FA694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455FADF-6475-48BA-B1F2-E4C3083B5C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BC45B0E9-70EC-4F6A-B5CA-36B7159183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253980B-A7CE-4FA4-9C34-464106FEAA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8D61872-B8B8-4687-8B9B-A206EE25AB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E5E23F8C-70AF-4A80-BE88-8D607B37E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D1A78B6C-1CA8-44CB-BC3B-48FDD4D8E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5A107C66-BE3C-4D40-A4BF-4BCD6AF618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B8352E0C-1716-4F61-95A9-E30D0866A0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ED02333D-0F5E-4BDD-A898-F5FBA2CE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213E1DE-7E86-44AB-9148-FD44EF6346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9D9A0933-7B4F-434D-8712-0DF10F8221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83023AFB-1E56-43E9-892A-2C29118A9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7AB8D172-5919-41CA-A340-BDDE38F312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755549E-9DB0-4692-BE68-D6146487FA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27439CB-3C9B-4AA8-80ED-24509B12DA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F5876117-DA8F-40C5-B35A-5C55AEB767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oo/SNGSCANE7INY5DO7Ig13QtSJKvf1oIynH2dM2wo1AvO2EO+YaZqoXde26mdB9qrhA8NDOicXF1svSpY8d6A==" saltValue="YIZuvwCxF8/ty5glI4XGY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5</v>
      </c>
      <c r="D5" s="14">
        <v>0</v>
      </c>
      <c r="E5" s="23">
        <v>9</v>
      </c>
    </row>
    <row r="6" spans="1:5" x14ac:dyDescent="0.25">
      <c r="A6" s="22" t="s">
        <v>1204</v>
      </c>
      <c r="B6" s="17"/>
      <c r="C6" s="14">
        <v>10</v>
      </c>
      <c r="D6" s="14">
        <v>7</v>
      </c>
      <c r="E6" s="23">
        <v>1</v>
      </c>
    </row>
    <row r="7" spans="1:5" x14ac:dyDescent="0.25">
      <c r="A7" s="22" t="s">
        <v>1205</v>
      </c>
      <c r="B7" s="17"/>
      <c r="C7" s="14">
        <v>4</v>
      </c>
      <c r="D7" s="14">
        <v>0</v>
      </c>
      <c r="E7" s="23">
        <v>4</v>
      </c>
    </row>
    <row r="8" spans="1:5" x14ac:dyDescent="0.25">
      <c r="A8" s="22" t="s">
        <v>1206</v>
      </c>
      <c r="B8" s="17"/>
      <c r="C8" s="14">
        <v>8</v>
      </c>
      <c r="D8" s="14">
        <v>1</v>
      </c>
      <c r="E8" s="23">
        <v>11</v>
      </c>
    </row>
    <row r="9" spans="1:5" x14ac:dyDescent="0.25">
      <c r="A9" s="22" t="s">
        <v>635</v>
      </c>
      <c r="B9" s="17"/>
      <c r="C9" s="14">
        <v>4</v>
      </c>
      <c r="D9" s="14">
        <v>1</v>
      </c>
      <c r="E9" s="23">
        <v>4</v>
      </c>
    </row>
    <row r="10" spans="1:5" x14ac:dyDescent="0.25">
      <c r="A10" s="22" t="s">
        <v>1207</v>
      </c>
      <c r="B10" s="17"/>
      <c r="C10" s="14">
        <v>5</v>
      </c>
      <c r="D10" s="14">
        <v>0</v>
      </c>
      <c r="E10" s="23">
        <v>5</v>
      </c>
    </row>
    <row r="11" spans="1:5" x14ac:dyDescent="0.25">
      <c r="A11" s="195" t="s">
        <v>976</v>
      </c>
      <c r="B11" s="196"/>
      <c r="C11" s="31">
        <v>36</v>
      </c>
      <c r="D11" s="31">
        <v>9</v>
      </c>
      <c r="E11" s="31">
        <v>34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>
        <v>12</v>
      </c>
    </row>
    <row r="15" spans="1:5" x14ac:dyDescent="0.25">
      <c r="A15" s="22" t="s">
        <v>1210</v>
      </c>
      <c r="B15" s="17"/>
      <c r="C15" s="23">
        <v>7</v>
      </c>
    </row>
    <row r="16" spans="1:5" x14ac:dyDescent="0.25">
      <c r="A16" s="22" t="s">
        <v>1211</v>
      </c>
      <c r="B16" s="17"/>
      <c r="C16" s="23">
        <v>0</v>
      </c>
    </row>
    <row r="17" spans="1:3" x14ac:dyDescent="0.25">
      <c r="A17" s="195" t="s">
        <v>976</v>
      </c>
      <c r="B17" s="196"/>
      <c r="C17" s="31">
        <v>19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6</v>
      </c>
    </row>
    <row r="22" spans="1:3" x14ac:dyDescent="0.25">
      <c r="A22" s="22" t="s">
        <v>1204</v>
      </c>
      <c r="B22" s="17"/>
      <c r="C22" s="23">
        <v>8</v>
      </c>
    </row>
    <row r="23" spans="1:3" x14ac:dyDescent="0.25">
      <c r="A23" s="22" t="s">
        <v>1205</v>
      </c>
      <c r="B23" s="17"/>
      <c r="C23" s="23">
        <v>3</v>
      </c>
    </row>
    <row r="24" spans="1:3" x14ac:dyDescent="0.25">
      <c r="A24" s="22" t="s">
        <v>1206</v>
      </c>
      <c r="B24" s="17"/>
      <c r="C24" s="23">
        <v>6</v>
      </c>
    </row>
    <row r="25" spans="1:3" x14ac:dyDescent="0.25">
      <c r="A25" s="22" t="s">
        <v>635</v>
      </c>
      <c r="B25" s="17"/>
      <c r="C25" s="23">
        <v>50</v>
      </c>
    </row>
    <row r="26" spans="1:3" x14ac:dyDescent="0.25">
      <c r="A26" s="22" t="s">
        <v>1207</v>
      </c>
      <c r="B26" s="17"/>
      <c r="C26" s="23">
        <v>23</v>
      </c>
    </row>
    <row r="27" spans="1:3" x14ac:dyDescent="0.25">
      <c r="A27" s="195" t="s">
        <v>976</v>
      </c>
      <c r="B27" s="196"/>
      <c r="C27" s="31">
        <v>96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1</v>
      </c>
    </row>
    <row r="32" spans="1:3" x14ac:dyDescent="0.25">
      <c r="A32" s="22" t="s">
        <v>1048</v>
      </c>
      <c r="B32" s="17"/>
      <c r="C32" s="23">
        <v>0</v>
      </c>
    </row>
    <row r="33" spans="1:3" x14ac:dyDescent="0.25">
      <c r="A33" s="22" t="s">
        <v>1213</v>
      </c>
      <c r="B33" s="17"/>
      <c r="C33" s="23">
        <v>90</v>
      </c>
    </row>
    <row r="34" spans="1:3" x14ac:dyDescent="0.25">
      <c r="A34" s="22" t="s">
        <v>1146</v>
      </c>
      <c r="B34" s="17"/>
      <c r="C34" s="23">
        <v>1</v>
      </c>
    </row>
    <row r="35" spans="1:3" x14ac:dyDescent="0.25">
      <c r="A35" s="22" t="s">
        <v>1214</v>
      </c>
      <c r="B35" s="17"/>
      <c r="C35" s="23">
        <v>35</v>
      </c>
    </row>
    <row r="36" spans="1:3" x14ac:dyDescent="0.25">
      <c r="A36" s="22" t="s">
        <v>1050</v>
      </c>
      <c r="B36" s="17"/>
      <c r="C36" s="23">
        <v>0</v>
      </c>
    </row>
    <row r="37" spans="1:3" x14ac:dyDescent="0.25">
      <c r="A37" s="22" t="s">
        <v>1051</v>
      </c>
      <c r="B37" s="17"/>
      <c r="C37" s="23">
        <v>0</v>
      </c>
    </row>
    <row r="38" spans="1:3" x14ac:dyDescent="0.25">
      <c r="A38" s="22" t="s">
        <v>1109</v>
      </c>
      <c r="B38" s="17"/>
      <c r="C38" s="23">
        <v>0</v>
      </c>
    </row>
    <row r="39" spans="1:3" x14ac:dyDescent="0.25">
      <c r="A39" s="22" t="s">
        <v>1110</v>
      </c>
      <c r="B39" s="17"/>
      <c r="C39" s="23">
        <v>0</v>
      </c>
    </row>
    <row r="40" spans="1:3" x14ac:dyDescent="0.25">
      <c r="A40" s="195" t="s">
        <v>976</v>
      </c>
      <c r="B40" s="196"/>
      <c r="C40" s="31">
        <v>127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3">
        <v>2</v>
      </c>
    </row>
    <row r="45" spans="1:3" x14ac:dyDescent="0.25">
      <c r="A45" s="22" t="s">
        <v>1204</v>
      </c>
      <c r="B45" s="17"/>
      <c r="C45" s="23">
        <v>7</v>
      </c>
    </row>
    <row r="46" spans="1:3" x14ac:dyDescent="0.25">
      <c r="A46" s="22" t="s">
        <v>1205</v>
      </c>
      <c r="B46" s="17"/>
      <c r="C46" s="23">
        <v>0</v>
      </c>
    </row>
    <row r="47" spans="1:3" x14ac:dyDescent="0.25">
      <c r="A47" s="22" t="s">
        <v>1206</v>
      </c>
      <c r="B47" s="17"/>
      <c r="C47" s="23">
        <v>2</v>
      </c>
    </row>
    <row r="48" spans="1:3" x14ac:dyDescent="0.25">
      <c r="A48" s="22" t="s">
        <v>635</v>
      </c>
      <c r="B48" s="17"/>
      <c r="C48" s="23">
        <v>15</v>
      </c>
    </row>
    <row r="49" spans="1:3" x14ac:dyDescent="0.25">
      <c r="A49" s="22" t="s">
        <v>1207</v>
      </c>
      <c r="B49" s="17"/>
      <c r="C49" s="23">
        <v>4</v>
      </c>
    </row>
    <row r="50" spans="1:3" x14ac:dyDescent="0.25">
      <c r="A50" s="195" t="s">
        <v>976</v>
      </c>
      <c r="B50" s="196"/>
      <c r="C50" s="31">
        <v>30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3">
        <v>1</v>
      </c>
    </row>
    <row r="54" spans="1:3" x14ac:dyDescent="0.25">
      <c r="A54" s="174"/>
      <c r="B54" s="13" t="s">
        <v>81</v>
      </c>
      <c r="C54" s="23">
        <v>0</v>
      </c>
    </row>
    <row r="55" spans="1:3" x14ac:dyDescent="0.25">
      <c r="A55" s="172" t="s">
        <v>1204</v>
      </c>
      <c r="B55" s="13" t="s">
        <v>80</v>
      </c>
      <c r="C55" s="23">
        <v>6</v>
      </c>
    </row>
    <row r="56" spans="1:3" x14ac:dyDescent="0.25">
      <c r="A56" s="174"/>
      <c r="B56" s="13" t="s">
        <v>81</v>
      </c>
      <c r="C56" s="23">
        <v>0</v>
      </c>
    </row>
    <row r="57" spans="1:3" x14ac:dyDescent="0.25">
      <c r="A57" s="172" t="s">
        <v>1205</v>
      </c>
      <c r="B57" s="13" t="s">
        <v>80</v>
      </c>
      <c r="C57" s="23">
        <v>0</v>
      </c>
    </row>
    <row r="58" spans="1:3" x14ac:dyDescent="0.25">
      <c r="A58" s="174"/>
      <c r="B58" s="13" t="s">
        <v>81</v>
      </c>
      <c r="C58" s="23">
        <v>0</v>
      </c>
    </row>
    <row r="59" spans="1:3" x14ac:dyDescent="0.25">
      <c r="A59" s="172" t="s">
        <v>1206</v>
      </c>
      <c r="B59" s="13" t="s">
        <v>80</v>
      </c>
      <c r="C59" s="23">
        <v>1</v>
      </c>
    </row>
    <row r="60" spans="1:3" x14ac:dyDescent="0.25">
      <c r="A60" s="174"/>
      <c r="B60" s="13" t="s">
        <v>81</v>
      </c>
      <c r="C60" s="23">
        <v>1</v>
      </c>
    </row>
    <row r="61" spans="1:3" x14ac:dyDescent="0.25">
      <c r="A61" s="172" t="s">
        <v>635</v>
      </c>
      <c r="B61" s="13" t="s">
        <v>80</v>
      </c>
      <c r="C61" s="23">
        <v>8</v>
      </c>
    </row>
    <row r="62" spans="1:3" x14ac:dyDescent="0.25">
      <c r="A62" s="174"/>
      <c r="B62" s="13" t="s">
        <v>81</v>
      </c>
      <c r="C62" s="23">
        <v>3</v>
      </c>
    </row>
    <row r="63" spans="1:3" x14ac:dyDescent="0.25">
      <c r="A63" s="172" t="s">
        <v>1207</v>
      </c>
      <c r="B63" s="13" t="s">
        <v>80</v>
      </c>
      <c r="C63" s="23">
        <v>1</v>
      </c>
    </row>
    <row r="64" spans="1:3" x14ac:dyDescent="0.25">
      <c r="A64" s="174"/>
      <c r="B64" s="13" t="s">
        <v>81</v>
      </c>
      <c r="C64" s="23">
        <v>2</v>
      </c>
    </row>
    <row r="65" spans="1:3" x14ac:dyDescent="0.25">
      <c r="A65" s="195" t="s">
        <v>976</v>
      </c>
      <c r="B65" s="196"/>
      <c r="C65" s="31">
        <v>23</v>
      </c>
    </row>
  </sheetData>
  <sheetProtection algorithmName="SHA-512" hashValue="7OZyDI61ng1prYnjU4jlSOFkeDA89xsrJPhpXBYUTv313MKR8tekqKIsrJOW0T3HaImprCFWGKCBnCw4soTAQw==" saltValue="ejLBUtvPSC9l9wQDk78gw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5" t="s">
        <v>1221</v>
      </c>
      <c r="B5" s="47" t="s">
        <v>1222</v>
      </c>
      <c r="C5" s="14">
        <v>0</v>
      </c>
      <c r="D5" s="14">
        <v>0</v>
      </c>
      <c r="E5" s="14">
        <v>0</v>
      </c>
      <c r="F5" s="23">
        <v>0</v>
      </c>
    </row>
    <row r="6" spans="1:6" x14ac:dyDescent="0.25">
      <c r="A6" s="177"/>
      <c r="B6" s="47" t="s">
        <v>1223</v>
      </c>
      <c r="C6" s="14">
        <v>0</v>
      </c>
      <c r="D6" s="14">
        <v>0</v>
      </c>
      <c r="E6" s="14">
        <v>0</v>
      </c>
      <c r="F6" s="23">
        <v>0</v>
      </c>
    </row>
    <row r="7" spans="1:6" x14ac:dyDescent="0.25">
      <c r="A7" s="12" t="s">
        <v>1224</v>
      </c>
      <c r="B7" s="47" t="s">
        <v>1225</v>
      </c>
      <c r="C7" s="14">
        <v>0</v>
      </c>
      <c r="D7" s="14">
        <v>0</v>
      </c>
      <c r="E7" s="14">
        <v>0</v>
      </c>
      <c r="F7" s="23">
        <v>0</v>
      </c>
    </row>
    <row r="8" spans="1:6" ht="22.5" x14ac:dyDescent="0.25">
      <c r="A8" s="175" t="s">
        <v>1226</v>
      </c>
      <c r="B8" s="47" t="s">
        <v>1227</v>
      </c>
      <c r="C8" s="14">
        <v>0</v>
      </c>
      <c r="D8" s="14">
        <v>1</v>
      </c>
      <c r="E8" s="14">
        <v>1</v>
      </c>
      <c r="F8" s="23">
        <v>0</v>
      </c>
    </row>
    <row r="9" spans="1:6" x14ac:dyDescent="0.25">
      <c r="A9" s="176"/>
      <c r="B9" s="47" t="s">
        <v>1228</v>
      </c>
      <c r="C9" s="14">
        <v>0</v>
      </c>
      <c r="D9" s="14">
        <v>2</v>
      </c>
      <c r="E9" s="14">
        <v>0</v>
      </c>
      <c r="F9" s="23">
        <v>0</v>
      </c>
    </row>
    <row r="10" spans="1:6" ht="22.5" x14ac:dyDescent="0.25">
      <c r="A10" s="177"/>
      <c r="B10" s="47" t="s">
        <v>1229</v>
      </c>
      <c r="C10" s="14">
        <v>0</v>
      </c>
      <c r="D10" s="14">
        <v>0</v>
      </c>
      <c r="E10" s="14">
        <v>0</v>
      </c>
      <c r="F10" s="23">
        <v>0</v>
      </c>
    </row>
    <row r="11" spans="1:6" ht="22.5" x14ac:dyDescent="0.25">
      <c r="A11" s="175" t="s">
        <v>1230</v>
      </c>
      <c r="B11" s="47" t="s">
        <v>1231</v>
      </c>
      <c r="C11" s="14">
        <v>0</v>
      </c>
      <c r="D11" s="14">
        <v>0</v>
      </c>
      <c r="E11" s="14">
        <v>0</v>
      </c>
      <c r="F11" s="23">
        <v>0</v>
      </c>
    </row>
    <row r="12" spans="1:6" x14ac:dyDescent="0.25">
      <c r="A12" s="176"/>
      <c r="B12" s="47" t="s">
        <v>1232</v>
      </c>
      <c r="C12" s="14">
        <v>0</v>
      </c>
      <c r="D12" s="14">
        <v>1</v>
      </c>
      <c r="E12" s="14">
        <v>0</v>
      </c>
      <c r="F12" s="23">
        <v>0</v>
      </c>
    </row>
    <row r="13" spans="1:6" ht="22.5" x14ac:dyDescent="0.25">
      <c r="A13" s="177"/>
      <c r="B13" s="47" t="s">
        <v>1233</v>
      </c>
      <c r="C13" s="14">
        <v>0</v>
      </c>
      <c r="D13" s="14">
        <v>2</v>
      </c>
      <c r="E13" s="14">
        <v>1</v>
      </c>
      <c r="F13" s="23">
        <v>0</v>
      </c>
    </row>
    <row r="14" spans="1:6" ht="22.5" x14ac:dyDescent="0.25">
      <c r="A14" s="12" t="s">
        <v>1234</v>
      </c>
      <c r="B14" s="47" t="s">
        <v>1235</v>
      </c>
      <c r="C14" s="14">
        <v>0</v>
      </c>
      <c r="D14" s="14">
        <v>0</v>
      </c>
      <c r="E14" s="14">
        <v>0</v>
      </c>
      <c r="F14" s="23">
        <v>0</v>
      </c>
    </row>
    <row r="15" spans="1:6" x14ac:dyDescent="0.25">
      <c r="A15" s="175" t="s">
        <v>1236</v>
      </c>
      <c r="B15" s="47" t="s">
        <v>1237</v>
      </c>
      <c r="C15" s="14">
        <v>3</v>
      </c>
      <c r="D15" s="14">
        <v>0</v>
      </c>
      <c r="E15" s="14">
        <v>0</v>
      </c>
      <c r="F15" s="23">
        <v>0</v>
      </c>
    </row>
    <row r="16" spans="1:6" x14ac:dyDescent="0.25">
      <c r="A16" s="176"/>
      <c r="B16" s="47" t="s">
        <v>1238</v>
      </c>
      <c r="C16" s="14">
        <v>0</v>
      </c>
      <c r="D16" s="14">
        <v>0</v>
      </c>
      <c r="E16" s="14">
        <v>0</v>
      </c>
      <c r="F16" s="23">
        <v>0</v>
      </c>
    </row>
    <row r="17" spans="1:6" ht="22.5" x14ac:dyDescent="0.25">
      <c r="A17" s="176"/>
      <c r="B17" s="47" t="s">
        <v>1239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176"/>
      <c r="B18" s="47" t="s">
        <v>1240</v>
      </c>
      <c r="C18" s="14">
        <v>0</v>
      </c>
      <c r="D18" s="14">
        <v>0</v>
      </c>
      <c r="E18" s="14">
        <v>0</v>
      </c>
      <c r="F18" s="23">
        <v>0</v>
      </c>
    </row>
    <row r="19" spans="1:6" ht="22.5" x14ac:dyDescent="0.25">
      <c r="A19" s="177"/>
      <c r="B19" s="47" t="s">
        <v>1241</v>
      </c>
      <c r="C19" s="14">
        <v>0</v>
      </c>
      <c r="D19" s="14">
        <v>1</v>
      </c>
      <c r="E19" s="14">
        <v>0</v>
      </c>
      <c r="F19" s="23">
        <v>0</v>
      </c>
    </row>
    <row r="20" spans="1:6" x14ac:dyDescent="0.25">
      <c r="A20" s="12" t="s">
        <v>1242</v>
      </c>
      <c r="B20" s="47" t="s">
        <v>1243</v>
      </c>
      <c r="C20" s="14">
        <v>0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1244</v>
      </c>
      <c r="B21" s="47" t="s">
        <v>1245</v>
      </c>
      <c r="C21" s="14">
        <v>0</v>
      </c>
      <c r="D21" s="14">
        <v>0</v>
      </c>
      <c r="E21" s="14">
        <v>0</v>
      </c>
      <c r="F21" s="23">
        <v>0</v>
      </c>
    </row>
    <row r="22" spans="1:6" x14ac:dyDescent="0.25">
      <c r="A22" s="195" t="s">
        <v>976</v>
      </c>
      <c r="B22" s="196"/>
      <c r="C22" s="31">
        <v>3</v>
      </c>
      <c r="D22" s="31">
        <v>7</v>
      </c>
      <c r="E22" s="31">
        <v>2</v>
      </c>
      <c r="F22" s="31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4</v>
      </c>
    </row>
    <row r="26" spans="1:6" x14ac:dyDescent="0.25">
      <c r="A26" s="22" t="s">
        <v>113</v>
      </c>
      <c r="B26" s="17"/>
      <c r="C26" s="23">
        <v>3</v>
      </c>
    </row>
    <row r="27" spans="1:6" x14ac:dyDescent="0.25">
      <c r="A27" s="22" t="s">
        <v>1079</v>
      </c>
      <c r="B27" s="17"/>
      <c r="C27" s="23">
        <v>0</v>
      </c>
    </row>
    <row r="28" spans="1:6" x14ac:dyDescent="0.25">
      <c r="A28" s="195" t="s">
        <v>976</v>
      </c>
      <c r="B28" s="196"/>
      <c r="C28" s="31">
        <v>7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1</v>
      </c>
    </row>
    <row r="33" spans="1:3" x14ac:dyDescent="0.25">
      <c r="A33" s="22" t="s">
        <v>1248</v>
      </c>
      <c r="B33" s="17"/>
      <c r="C33" s="23">
        <v>2</v>
      </c>
    </row>
    <row r="34" spans="1:3" x14ac:dyDescent="0.25">
      <c r="A34" s="22" t="s">
        <v>81</v>
      </c>
      <c r="B34" s="17"/>
      <c r="C34" s="23">
        <v>0</v>
      </c>
    </row>
    <row r="35" spans="1:3" x14ac:dyDescent="0.25">
      <c r="A35" s="195" t="s">
        <v>976</v>
      </c>
      <c r="B35" s="196"/>
      <c r="C35" s="31">
        <v>3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14</v>
      </c>
    </row>
    <row r="40" spans="1:3" x14ac:dyDescent="0.25">
      <c r="A40" s="22" t="s">
        <v>1251</v>
      </c>
      <c r="B40" s="17"/>
      <c r="C40" s="23">
        <v>3</v>
      </c>
    </row>
    <row r="41" spans="1:3" x14ac:dyDescent="0.25">
      <c r="A41" s="195" t="s">
        <v>976</v>
      </c>
      <c r="B41" s="196"/>
      <c r="C41" s="31">
        <v>17</v>
      </c>
    </row>
    <row r="42" spans="1:3" ht="15.95" customHeight="1" x14ac:dyDescent="0.25"/>
  </sheetData>
  <sheetProtection algorithmName="SHA-512" hashValue="6KGeHx4BQOpOVQTFTj+vpQqHoAnzj/C3eZO2UP5yP7OjEqlEH1ZXtufMilgUb3C24iwwbAmfBQ0gm+f5nQJbhQ==" saltValue="taDNUuussFra9RfB3HMoN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787</v>
      </c>
      <c r="D5" s="18"/>
      <c r="E5" s="15">
        <v>0</v>
      </c>
    </row>
    <row r="6" spans="1:5" x14ac:dyDescent="0.25">
      <c r="A6" s="176"/>
      <c r="B6" s="13" t="s">
        <v>1256</v>
      </c>
      <c r="C6" s="14">
        <v>271</v>
      </c>
      <c r="D6" s="18"/>
      <c r="E6" s="15">
        <v>0</v>
      </c>
    </row>
    <row r="7" spans="1:5" x14ac:dyDescent="0.25">
      <c r="A7" s="177"/>
      <c r="B7" s="13" t="s">
        <v>1257</v>
      </c>
      <c r="C7" s="14">
        <v>223</v>
      </c>
      <c r="D7" s="18"/>
      <c r="E7" s="15">
        <v>0</v>
      </c>
    </row>
    <row r="8" spans="1:5" x14ac:dyDescent="0.25">
      <c r="A8" s="16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0</v>
      </c>
      <c r="D11" s="18"/>
      <c r="E11" s="15">
        <v>0</v>
      </c>
    </row>
    <row r="12" spans="1:5" x14ac:dyDescent="0.25">
      <c r="A12" s="176"/>
      <c r="B12" s="13" t="s">
        <v>1261</v>
      </c>
      <c r="C12" s="14">
        <v>34</v>
      </c>
      <c r="D12" s="18"/>
      <c r="E12" s="15">
        <v>0</v>
      </c>
    </row>
    <row r="13" spans="1:5" x14ac:dyDescent="0.25">
      <c r="A13" s="176"/>
      <c r="B13" s="13" t="s">
        <v>1262</v>
      </c>
      <c r="C13" s="14">
        <v>295</v>
      </c>
      <c r="D13" s="18"/>
      <c r="E13" s="15">
        <v>0</v>
      </c>
    </row>
    <row r="14" spans="1:5" x14ac:dyDescent="0.25">
      <c r="A14" s="176"/>
      <c r="B14" s="13" t="s">
        <v>1263</v>
      </c>
      <c r="C14" s="14">
        <v>56</v>
      </c>
      <c r="D14" s="1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6"/>
      <c r="B16" s="13" t="s">
        <v>1265</v>
      </c>
      <c r="C16" s="14">
        <v>25</v>
      </c>
      <c r="D16" s="1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0</v>
      </c>
      <c r="D30" s="18"/>
      <c r="E30" s="15">
        <v>0</v>
      </c>
    </row>
    <row r="31" spans="1:5" x14ac:dyDescent="0.25">
      <c r="A31" s="176"/>
      <c r="B31" s="13" t="s">
        <v>1277</v>
      </c>
      <c r="C31" s="14">
        <v>0</v>
      </c>
      <c r="D31" s="18"/>
      <c r="E31" s="15">
        <v>0</v>
      </c>
    </row>
    <row r="32" spans="1:5" x14ac:dyDescent="0.25">
      <c r="A32" s="177"/>
      <c r="B32" s="13" t="s">
        <v>1278</v>
      </c>
      <c r="C32" s="14">
        <v>0</v>
      </c>
      <c r="D32" s="18"/>
      <c r="E32" s="15">
        <v>0</v>
      </c>
    </row>
  </sheetData>
  <sheetProtection algorithmName="SHA-512" hashValue="G3LRrFT2G1enS1nI7s2tivwbIYVT442+0pnfEttR8MtEklZ4+WRfS1BjllVQxegExq/BImWqoy/NqWkUPTY5lg==" saltValue="sOnz3/Vk9q+F15F0wPSpg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6"/>
      <c r="B6" s="13" t="s">
        <v>1283</v>
      </c>
      <c r="C6" s="14">
        <v>0</v>
      </c>
      <c r="D6" s="18"/>
      <c r="E6" s="15">
        <v>0</v>
      </c>
    </row>
    <row r="7" spans="1:5" x14ac:dyDescent="0.25">
      <c r="A7" s="176"/>
      <c r="B7" s="13" t="s">
        <v>1284</v>
      </c>
      <c r="C7" s="14">
        <v>3</v>
      </c>
      <c r="D7" s="18"/>
      <c r="E7" s="15">
        <v>0</v>
      </c>
    </row>
    <row r="8" spans="1:5" x14ac:dyDescent="0.25">
      <c r="A8" s="176"/>
      <c r="B8" s="13" t="s">
        <v>1285</v>
      </c>
      <c r="C8" s="14">
        <v>28</v>
      </c>
      <c r="D8" s="18"/>
      <c r="E8" s="15">
        <v>0</v>
      </c>
    </row>
    <row r="9" spans="1:5" x14ac:dyDescent="0.25">
      <c r="A9" s="176"/>
      <c r="B9" s="13" t="s">
        <v>1286</v>
      </c>
      <c r="C9" s="14">
        <v>2</v>
      </c>
      <c r="D9" s="1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6"/>
      <c r="B11" s="13" t="s">
        <v>1288</v>
      </c>
      <c r="C11" s="14">
        <v>12</v>
      </c>
      <c r="D11" s="18"/>
      <c r="E11" s="15">
        <v>0</v>
      </c>
    </row>
    <row r="12" spans="1:5" x14ac:dyDescent="0.25">
      <c r="A12" s="176"/>
      <c r="B12" s="13" t="s">
        <v>1289</v>
      </c>
      <c r="C12" s="14">
        <v>5</v>
      </c>
      <c r="D12" s="18"/>
      <c r="E12" s="15">
        <v>0</v>
      </c>
    </row>
    <row r="13" spans="1:5" x14ac:dyDescent="0.25">
      <c r="A13" s="176"/>
      <c r="B13" s="13" t="s">
        <v>1290</v>
      </c>
      <c r="C13" s="14">
        <v>1</v>
      </c>
      <c r="D13" s="18"/>
      <c r="E13" s="15">
        <v>0</v>
      </c>
    </row>
    <row r="14" spans="1:5" x14ac:dyDescent="0.25">
      <c r="A14" s="176"/>
      <c r="B14" s="13" t="s">
        <v>1291</v>
      </c>
      <c r="C14" s="14">
        <v>2</v>
      </c>
      <c r="D14" s="18"/>
      <c r="E14" s="15">
        <v>0</v>
      </c>
    </row>
    <row r="15" spans="1:5" x14ac:dyDescent="0.25">
      <c r="A15" s="176"/>
      <c r="B15" s="13" t="s">
        <v>1292</v>
      </c>
      <c r="C15" s="14">
        <v>8</v>
      </c>
      <c r="D15" s="18"/>
      <c r="E15" s="15">
        <v>0</v>
      </c>
    </row>
    <row r="16" spans="1:5" x14ac:dyDescent="0.25">
      <c r="A16" s="177"/>
      <c r="B16" s="13" t="s">
        <v>110</v>
      </c>
      <c r="C16" s="14">
        <v>91</v>
      </c>
      <c r="D16" s="18"/>
      <c r="E16" s="15">
        <v>0</v>
      </c>
    </row>
  </sheetData>
  <sheetProtection algorithmName="SHA-512" hashValue="PSUGsgwgSxDiSNaMPenvL8Os3toAhv1tf62Ij0GZZs3fPfa86vYzqrCKTneZHY8Dj8P0++hy3lcXVTa3L/NE0A==" saltValue="97WuP0qVOOGwD3vakiLf0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7" t="s">
        <v>1305</v>
      </c>
      <c r="C4" s="51">
        <v>0</v>
      </c>
      <c r="D4" s="51">
        <v>0</v>
      </c>
      <c r="E4" s="51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7" t="s">
        <v>1047</v>
      </c>
      <c r="C5" s="51">
        <v>1</v>
      </c>
      <c r="D5" s="51">
        <v>2</v>
      </c>
      <c r="E5" s="51">
        <v>7</v>
      </c>
      <c r="F5" s="51">
        <v>50</v>
      </c>
      <c r="G5" s="51">
        <v>0</v>
      </c>
      <c r="H5" s="51">
        <v>25</v>
      </c>
      <c r="I5" s="51">
        <v>0</v>
      </c>
      <c r="J5" s="51">
        <v>0</v>
      </c>
      <c r="K5" s="51">
        <v>0</v>
      </c>
      <c r="L5" s="52">
        <v>9</v>
      </c>
    </row>
    <row r="6" spans="1:12" x14ac:dyDescent="0.25">
      <c r="A6" s="176"/>
      <c r="B6" s="47" t="s">
        <v>1306</v>
      </c>
      <c r="C6" s="51">
        <v>0</v>
      </c>
      <c r="D6" s="51">
        <v>0</v>
      </c>
      <c r="E6" s="51">
        <v>0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7" t="s">
        <v>1307</v>
      </c>
      <c r="C7" s="51">
        <v>0</v>
      </c>
      <c r="D7" s="51">
        <v>0</v>
      </c>
      <c r="E7" s="51">
        <v>0</v>
      </c>
      <c r="F7" s="51">
        <v>0</v>
      </c>
      <c r="G7" s="51">
        <v>0</v>
      </c>
      <c r="H7" s="51">
        <v>0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7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7" t="s">
        <v>1310</v>
      </c>
      <c r="C9" s="51">
        <v>0</v>
      </c>
      <c r="D9" s="51">
        <v>0</v>
      </c>
      <c r="E9" s="51">
        <v>0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7" t="s">
        <v>1311</v>
      </c>
      <c r="C10" s="51">
        <v>0</v>
      </c>
      <c r="D10" s="51">
        <v>0</v>
      </c>
      <c r="E10" s="51">
        <v>1</v>
      </c>
      <c r="F10" s="51">
        <v>5</v>
      </c>
      <c r="G10" s="51">
        <v>0</v>
      </c>
      <c r="H10" s="51">
        <v>2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7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7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7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7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7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7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7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7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7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7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7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7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7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7" t="s">
        <v>1325</v>
      </c>
      <c r="C24" s="51">
        <v>0</v>
      </c>
      <c r="D24" s="51">
        <v>0</v>
      </c>
      <c r="E24" s="51">
        <v>0</v>
      </c>
      <c r="F24" s="51">
        <v>0</v>
      </c>
      <c r="G24" s="51">
        <v>0</v>
      </c>
      <c r="H24" s="51">
        <v>1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7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7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7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7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7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7" t="s">
        <v>1331</v>
      </c>
      <c r="C30" s="51">
        <v>0</v>
      </c>
      <c r="D30" s="51">
        <v>0</v>
      </c>
      <c r="E30" s="51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7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7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7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7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7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7" t="s">
        <v>1337</v>
      </c>
      <c r="C36" s="51">
        <v>0</v>
      </c>
      <c r="D36" s="51">
        <v>0</v>
      </c>
      <c r="E36" s="51">
        <v>0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7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7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7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7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7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7" t="s">
        <v>1343</v>
      </c>
      <c r="C42" s="51">
        <v>0</v>
      </c>
      <c r="D42" s="51">
        <v>0</v>
      </c>
      <c r="E42" s="51">
        <v>0</v>
      </c>
      <c r="F42" s="51">
        <v>0</v>
      </c>
      <c r="G42" s="51">
        <v>0</v>
      </c>
      <c r="H42" s="51">
        <v>1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7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7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7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7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7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7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7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7" t="s">
        <v>1351</v>
      </c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7" t="s">
        <v>1352</v>
      </c>
      <c r="C51" s="51">
        <v>0</v>
      </c>
      <c r="D51" s="51">
        <v>0</v>
      </c>
      <c r="E51" s="51">
        <v>0</v>
      </c>
      <c r="F51" s="51">
        <v>1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7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7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7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7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7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7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7" t="s">
        <v>1359</v>
      </c>
      <c r="C58" s="51">
        <v>0</v>
      </c>
      <c r="D58" s="51">
        <v>0</v>
      </c>
      <c r="E58" s="51">
        <v>1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7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7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7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7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7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7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7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7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7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7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7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7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0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7" t="s">
        <v>1372</v>
      </c>
      <c r="C71" s="51">
        <v>0</v>
      </c>
      <c r="D71" s="51">
        <v>0</v>
      </c>
      <c r="E71" s="51">
        <v>0</v>
      </c>
      <c r="F71" s="51">
        <v>0</v>
      </c>
      <c r="G71" s="51">
        <v>0</v>
      </c>
      <c r="H71" s="51">
        <v>0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7" t="s">
        <v>1373</v>
      </c>
      <c r="C72" s="51">
        <v>0</v>
      </c>
      <c r="D72" s="51">
        <v>0</v>
      </c>
      <c r="E72" s="51">
        <v>0</v>
      </c>
      <c r="F72" s="51">
        <v>11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7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7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7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7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7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7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7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7" t="s">
        <v>1381</v>
      </c>
      <c r="C80" s="51">
        <v>0</v>
      </c>
      <c r="D80" s="51">
        <v>1</v>
      </c>
      <c r="E80" s="51">
        <v>0</v>
      </c>
      <c r="F80" s="51">
        <v>4</v>
      </c>
      <c r="G80" s="51">
        <v>0</v>
      </c>
      <c r="H80" s="51">
        <v>1</v>
      </c>
      <c r="I80" s="51">
        <v>0</v>
      </c>
      <c r="J80" s="51">
        <v>0</v>
      </c>
      <c r="K80" s="51">
        <v>0</v>
      </c>
      <c r="L80" s="52">
        <v>1</v>
      </c>
    </row>
    <row r="81" spans="1:12" x14ac:dyDescent="0.25">
      <c r="A81" s="176"/>
      <c r="B81" s="47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7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7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7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7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7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7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7" t="s">
        <v>1389</v>
      </c>
      <c r="C88" s="51">
        <v>0</v>
      </c>
      <c r="D88" s="51">
        <v>0</v>
      </c>
      <c r="E88" s="51">
        <v>0</v>
      </c>
      <c r="F88" s="51">
        <v>0</v>
      </c>
      <c r="G88" s="51">
        <v>0</v>
      </c>
      <c r="H88" s="51">
        <v>0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7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7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7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7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7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7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7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7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7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7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7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7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7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7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1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7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7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7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7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7" t="s">
        <v>1408</v>
      </c>
      <c r="C107" s="51">
        <v>0</v>
      </c>
      <c r="D107" s="51">
        <v>0</v>
      </c>
      <c r="E107" s="51">
        <v>0</v>
      </c>
      <c r="F107" s="51">
        <v>2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7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7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7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7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7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7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7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7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7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7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7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7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7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7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7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7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7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7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7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7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7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7" t="s">
        <v>1430</v>
      </c>
      <c r="C129" s="51">
        <v>0</v>
      </c>
      <c r="D129" s="51">
        <v>0</v>
      </c>
      <c r="E129" s="51">
        <v>0</v>
      </c>
      <c r="F129" s="51">
        <v>1</v>
      </c>
      <c r="G129" s="51">
        <v>0</v>
      </c>
      <c r="H129" s="51">
        <v>0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7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7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7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7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7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7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7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7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7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7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7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0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7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7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7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7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7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0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7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7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7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7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7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7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7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7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7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7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7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7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7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7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7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7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7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7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7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7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7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7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7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7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7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7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7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7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7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7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7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7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7" t="s">
        <v>1479</v>
      </c>
      <c r="C178" s="51">
        <v>0</v>
      </c>
      <c r="D178" s="51">
        <v>0</v>
      </c>
      <c r="E178" s="51">
        <v>0</v>
      </c>
      <c r="F178" s="51">
        <v>3</v>
      </c>
      <c r="G178" s="51">
        <v>0</v>
      </c>
      <c r="H178" s="51">
        <v>0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7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7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7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7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7" t="s">
        <v>1484</v>
      </c>
      <c r="C183" s="51">
        <v>0</v>
      </c>
      <c r="D183" s="51">
        <v>0</v>
      </c>
      <c r="E183" s="51">
        <v>0</v>
      </c>
      <c r="F183" s="51">
        <v>1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7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7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7" t="s">
        <v>1487</v>
      </c>
      <c r="C186" s="51">
        <v>1</v>
      </c>
      <c r="D186" s="51">
        <v>0</v>
      </c>
      <c r="E186" s="51">
        <v>0</v>
      </c>
      <c r="F186" s="51">
        <v>0</v>
      </c>
      <c r="G186" s="51">
        <v>0</v>
      </c>
      <c r="H186" s="51">
        <v>0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7" t="s">
        <v>1488</v>
      </c>
      <c r="C187" s="51">
        <v>0</v>
      </c>
      <c r="D187" s="51">
        <v>1</v>
      </c>
      <c r="E187" s="51">
        <v>4</v>
      </c>
      <c r="F187" s="51">
        <v>16</v>
      </c>
      <c r="G187" s="51">
        <v>0</v>
      </c>
      <c r="H187" s="51">
        <v>16</v>
      </c>
      <c r="I187" s="51">
        <v>0</v>
      </c>
      <c r="J187" s="51">
        <v>0</v>
      </c>
      <c r="K187" s="51">
        <v>0</v>
      </c>
      <c r="L187" s="52">
        <v>2</v>
      </c>
    </row>
    <row r="188" spans="1:12" x14ac:dyDescent="0.25">
      <c r="A188" s="176"/>
      <c r="B188" s="47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7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7" t="s">
        <v>1491</v>
      </c>
      <c r="C190" s="51">
        <v>0</v>
      </c>
      <c r="D190" s="51">
        <v>0</v>
      </c>
      <c r="E190" s="51">
        <v>0</v>
      </c>
      <c r="F190" s="51">
        <v>1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7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7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7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7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7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7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7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7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7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7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7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7" t="s">
        <v>1503</v>
      </c>
      <c r="C202" s="51">
        <v>0</v>
      </c>
      <c r="D202" s="51">
        <v>0</v>
      </c>
      <c r="E202" s="51">
        <v>0</v>
      </c>
      <c r="F202" s="51">
        <v>2</v>
      </c>
      <c r="G202" s="51">
        <v>0</v>
      </c>
      <c r="H202" s="51">
        <v>1</v>
      </c>
      <c r="I202" s="51">
        <v>0</v>
      </c>
      <c r="J202" s="51">
        <v>0</v>
      </c>
      <c r="K202" s="51">
        <v>0</v>
      </c>
      <c r="L202" s="52">
        <v>6</v>
      </c>
    </row>
    <row r="203" spans="1:12" x14ac:dyDescent="0.25">
      <c r="A203" s="176"/>
      <c r="B203" s="47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7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7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7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7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7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7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7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7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7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7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7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7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7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7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7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7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7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7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7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7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7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7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7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7" t="s">
        <v>1528</v>
      </c>
      <c r="C227" s="51">
        <v>0</v>
      </c>
      <c r="D227" s="51">
        <v>0</v>
      </c>
      <c r="E227" s="51">
        <v>0</v>
      </c>
      <c r="F227" s="51">
        <v>2</v>
      </c>
      <c r="G227" s="51">
        <v>0</v>
      </c>
      <c r="H227" s="51">
        <v>1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7" t="s">
        <v>1529</v>
      </c>
      <c r="C228" s="51">
        <v>0</v>
      </c>
      <c r="D228" s="51">
        <v>0</v>
      </c>
      <c r="E228" s="51">
        <v>1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7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7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7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7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7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7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7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7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7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7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7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7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7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7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7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7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7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7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7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7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7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7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7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7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7" t="s">
        <v>1554</v>
      </c>
      <c r="C253" s="51">
        <v>0</v>
      </c>
      <c r="D253" s="51">
        <v>0</v>
      </c>
      <c r="E253" s="51">
        <v>0</v>
      </c>
      <c r="F253" s="51">
        <v>1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7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7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7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7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7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7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7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7" t="s">
        <v>1563</v>
      </c>
      <c r="C261" s="51">
        <v>1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7" t="s">
        <v>1564</v>
      </c>
      <c r="C262" s="51">
        <v>2</v>
      </c>
      <c r="D262" s="51">
        <v>1</v>
      </c>
      <c r="E262" s="51">
        <v>3</v>
      </c>
      <c r="F262" s="51">
        <v>18</v>
      </c>
      <c r="G262" s="51">
        <v>0</v>
      </c>
      <c r="H262" s="51">
        <v>11</v>
      </c>
      <c r="I262" s="51">
        <v>0</v>
      </c>
      <c r="J262" s="51">
        <v>0</v>
      </c>
      <c r="K262" s="51">
        <v>0</v>
      </c>
      <c r="L262" s="52">
        <v>2</v>
      </c>
    </row>
    <row r="263" spans="1:12" x14ac:dyDescent="0.25">
      <c r="A263" s="176"/>
      <c r="B263" s="47" t="s">
        <v>1565</v>
      </c>
      <c r="C263" s="51">
        <v>0</v>
      </c>
      <c r="D263" s="51">
        <v>0</v>
      </c>
      <c r="E263" s="51">
        <v>0</v>
      </c>
      <c r="F263" s="51">
        <v>1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7" t="s">
        <v>1566</v>
      </c>
      <c r="C264" s="51">
        <v>0</v>
      </c>
      <c r="D264" s="51">
        <v>0</v>
      </c>
      <c r="E264" s="51">
        <v>0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7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3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7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7" t="s">
        <v>1569</v>
      </c>
      <c r="C267" s="51">
        <v>0</v>
      </c>
      <c r="D267" s="51">
        <v>0</v>
      </c>
      <c r="E267" s="51">
        <v>0</v>
      </c>
      <c r="F267" s="51">
        <v>0</v>
      </c>
      <c r="G267" s="51">
        <v>0</v>
      </c>
      <c r="H267" s="51">
        <v>1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7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7" t="s">
        <v>1571</v>
      </c>
      <c r="C269" s="51">
        <v>0</v>
      </c>
      <c r="D269" s="51">
        <v>0</v>
      </c>
      <c r="E269" s="51">
        <v>0</v>
      </c>
      <c r="F269" s="51">
        <v>1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7" t="s">
        <v>1572</v>
      </c>
      <c r="C270" s="51">
        <v>0</v>
      </c>
      <c r="D270" s="51">
        <v>0</v>
      </c>
      <c r="E270" s="51">
        <v>0</v>
      </c>
      <c r="F270" s="51">
        <v>1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7" t="s">
        <v>986</v>
      </c>
      <c r="C271" s="51">
        <v>0</v>
      </c>
      <c r="D271" s="51">
        <v>0</v>
      </c>
      <c r="E271" s="51">
        <v>0</v>
      </c>
      <c r="F271" s="51">
        <v>1</v>
      </c>
      <c r="G271" s="51">
        <v>0</v>
      </c>
      <c r="H271" s="51">
        <v>0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7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7" t="s">
        <v>1574</v>
      </c>
      <c r="C273" s="51">
        <v>0</v>
      </c>
      <c r="D273" s="51">
        <v>0</v>
      </c>
      <c r="E273" s="51">
        <v>0</v>
      </c>
      <c r="F273" s="51">
        <v>20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7" t="s">
        <v>1575</v>
      </c>
      <c r="C274" s="51">
        <v>0</v>
      </c>
      <c r="D274" s="51">
        <v>0</v>
      </c>
      <c r="E274" s="51">
        <v>1</v>
      </c>
      <c r="F274" s="51">
        <v>1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7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0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7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7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7" t="s">
        <v>1579</v>
      </c>
      <c r="C278" s="51">
        <v>0</v>
      </c>
      <c r="D278" s="51">
        <v>0</v>
      </c>
      <c r="E278" s="51">
        <v>0</v>
      </c>
      <c r="F278" s="51">
        <v>0</v>
      </c>
      <c r="G278" s="51">
        <v>0</v>
      </c>
      <c r="H278" s="51">
        <v>1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7" t="s">
        <v>1580</v>
      </c>
      <c r="C279" s="51">
        <v>0</v>
      </c>
      <c r="D279" s="51">
        <v>1</v>
      </c>
      <c r="E279" s="51">
        <v>1</v>
      </c>
      <c r="F279" s="51">
        <v>2</v>
      </c>
      <c r="G279" s="51">
        <v>0</v>
      </c>
      <c r="H279" s="51">
        <v>3</v>
      </c>
      <c r="I279" s="51">
        <v>0</v>
      </c>
      <c r="J279" s="51">
        <v>0</v>
      </c>
      <c r="K279" s="51">
        <v>0</v>
      </c>
      <c r="L279" s="52">
        <v>1</v>
      </c>
    </row>
    <row r="280" spans="1:12" x14ac:dyDescent="0.25">
      <c r="A280" s="176"/>
      <c r="B280" s="47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7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7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7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7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1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7" t="s">
        <v>946</v>
      </c>
      <c r="C285" s="51">
        <v>0</v>
      </c>
      <c r="D285" s="51">
        <v>0</v>
      </c>
      <c r="E285" s="51">
        <v>2</v>
      </c>
      <c r="F285" s="51">
        <v>6</v>
      </c>
      <c r="G285" s="51">
        <v>0</v>
      </c>
      <c r="H285" s="51">
        <v>3</v>
      </c>
      <c r="I285" s="51">
        <v>0</v>
      </c>
      <c r="J285" s="51">
        <v>0</v>
      </c>
      <c r="K285" s="51">
        <v>0</v>
      </c>
      <c r="L285" s="52">
        <v>4</v>
      </c>
    </row>
    <row r="286" spans="1:12" x14ac:dyDescent="0.25">
      <c r="A286" s="176"/>
      <c r="B286" s="47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7" t="s">
        <v>1586</v>
      </c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7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2</v>
      </c>
      <c r="I288" s="51">
        <v>0</v>
      </c>
      <c r="J288" s="51">
        <v>0</v>
      </c>
      <c r="K288" s="51">
        <v>0</v>
      </c>
      <c r="L288" s="52">
        <v>2</v>
      </c>
    </row>
    <row r="289" spans="1:12" x14ac:dyDescent="0.25">
      <c r="A289" s="176"/>
      <c r="B289" s="47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7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7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7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7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7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13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7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6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7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7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3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7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0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7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7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7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0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7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0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7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2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7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5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7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2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7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7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Sf7orQALbzP/2paYGovm6RmlkP18KFnaG0yco+cxrMl6mW8ghJpA5jcKFav224CTM7NOPOCN3uyFnUPnM6ZcbQ==" saltValue="HmZoU7+HoFkcyI/GSozCa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559B2-2B2F-42C6-9837-355481CB8EC1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6854</v>
      </c>
      <c r="D7" s="119">
        <f>SUM(DatosGenerales!C15:C19)</f>
        <v>1533</v>
      </c>
      <c r="E7" s="118">
        <f>SUM(DatosGenerales!C12:C14)</f>
        <v>4671</v>
      </c>
      <c r="I7" s="120">
        <f>DatosGenerales!C31</f>
        <v>864</v>
      </c>
      <c r="J7" s="119">
        <f>DatosGenerales!C32</f>
        <v>81</v>
      </c>
      <c r="K7" s="118">
        <f>SUM(DatosGenerales!C33:C34)</f>
        <v>75</v>
      </c>
      <c r="L7" s="119">
        <f>DatosGenerales!C36</f>
        <v>693</v>
      </c>
      <c r="M7" s="118">
        <f>DatosGenerales!C95</f>
        <v>597</v>
      </c>
      <c r="N7" s="121">
        <f>L7-M7</f>
        <v>96</v>
      </c>
      <c r="O7" s="121"/>
      <c r="Q7" s="120">
        <f>DatosGenerales!C36</f>
        <v>693</v>
      </c>
      <c r="R7" s="119">
        <f>DatosGenerales!C49</f>
        <v>873</v>
      </c>
      <c r="S7" s="119">
        <f>DatosGenerales!C50</f>
        <v>28</v>
      </c>
      <c r="T7" s="119">
        <f>DatosGenerales!C62</f>
        <v>5</v>
      </c>
      <c r="U7" s="119">
        <f>DatosGenerales!C78</f>
        <v>2</v>
      </c>
      <c r="V7" s="122">
        <f>SUM(Q7:U7)</f>
        <v>1601</v>
      </c>
      <c r="Z7" s="120">
        <f>SUM(DatosGenerales!C106,DatosGenerales!C107,DatosGenerales!C109)</f>
        <v>452</v>
      </c>
      <c r="AA7" s="119">
        <f>SUM(DatosGenerales!C108,DatosGenerales!C110)</f>
        <v>413</v>
      </c>
      <c r="AB7" s="119">
        <f>DatosGenerales!C106</f>
        <v>426</v>
      </c>
      <c r="AC7" s="122">
        <f>DatosGenerales!C107</f>
        <v>9</v>
      </c>
      <c r="AH7" s="120">
        <f>SUM(DatosGenerales!C115,DatosGenerales!C116,DatosGenerales!C118)</f>
        <v>16</v>
      </c>
      <c r="AI7" s="119">
        <f>SUM(DatosGenerales!C117,DatosGenerales!C119)</f>
        <v>17</v>
      </c>
      <c r="AJ7" s="119">
        <f>DatosGenerales!C115</f>
        <v>16</v>
      </c>
      <c r="AK7" s="122">
        <f>DatosGenerales!C116</f>
        <v>0</v>
      </c>
      <c r="AP7" s="120">
        <f>SUM(DatosGenerales!C135:C136)</f>
        <v>45</v>
      </c>
      <c r="AQ7" s="119">
        <f>SUM(DatosGenerales!C137:C138)</f>
        <v>0</v>
      </c>
      <c r="AR7" s="122">
        <f>SUM(DatosGenerales!C139:C140)</f>
        <v>4</v>
      </c>
      <c r="AV7" s="120">
        <f>DatosGenerales!C145</f>
        <v>4</v>
      </c>
      <c r="AW7" s="119">
        <f>DatosGenerales!C146</f>
        <v>26</v>
      </c>
      <c r="AX7" s="119">
        <f>DatosGenerales!C147</f>
        <v>26</v>
      </c>
      <c r="AY7" s="119">
        <f>DatosGenerales!C148</f>
        <v>9</v>
      </c>
      <c r="AZ7" s="119">
        <f>DatosGenerales!C149</f>
        <v>71</v>
      </c>
      <c r="BA7" s="122">
        <f>DatosGenerales!C150</f>
        <v>6</v>
      </c>
      <c r="BE7" s="120">
        <f>DatosGenerales!C151</f>
        <v>29</v>
      </c>
      <c r="BF7" s="119">
        <f>DatosGenerales!C152</f>
        <v>104</v>
      </c>
      <c r="BG7" s="122">
        <f>DatosGenerales!C154</f>
        <v>40</v>
      </c>
      <c r="BK7" s="120">
        <f>SUM(DatosGenerales!C307:C321)</f>
        <v>983</v>
      </c>
      <c r="BL7" s="119">
        <f>SUM(DatosGenerales!C304:C306)</f>
        <v>12</v>
      </c>
      <c r="BM7" s="119">
        <f>SUM(DatosGenerales!C322:C354)</f>
        <v>144</v>
      </c>
      <c r="BN7" s="119">
        <f>SUM(DatosGenerales!C299)</f>
        <v>17</v>
      </c>
      <c r="BO7" s="119">
        <f>SUM(DatosGenerales!C366:C374)</f>
        <v>18</v>
      </c>
      <c r="BP7" s="119">
        <f>SUM(DatosGenerales!C296:C298)</f>
        <v>0</v>
      </c>
      <c r="BQ7" s="119">
        <f>SUM(DatosGenerales!C355:C365)</f>
        <v>15</v>
      </c>
      <c r="BR7" s="119">
        <f>SUM(DatosGenerales!C300:C302)</f>
        <v>210</v>
      </c>
      <c r="BS7" s="122">
        <f>SUM(DatosGenerales!C293:C295)</f>
        <v>389</v>
      </c>
      <c r="BT7" s="122">
        <f>SUM(DatosGenerales!C303)</f>
        <v>0</v>
      </c>
      <c r="BU7" s="122">
        <f>SUM(DatosGenerales!C375:C387)</f>
        <v>32</v>
      </c>
      <c r="BV7" s="122">
        <f>SUM(DatosGenerales!C388:C409)</f>
        <v>2714</v>
      </c>
      <c r="BY7" s="120">
        <f>DatosGenerales!C246</f>
        <v>0</v>
      </c>
      <c r="BZ7" s="119">
        <f>DatosGenerales!C247</f>
        <v>0</v>
      </c>
      <c r="CA7" s="122">
        <f>DatosGenerales!C248</f>
        <v>0</v>
      </c>
      <c r="CF7" s="120">
        <f>DatosGenerales!C255</f>
        <v>197</v>
      </c>
      <c r="CG7" s="122">
        <f>DatosGenerales!C258</f>
        <v>116</v>
      </c>
      <c r="CM7" s="120">
        <f>DatosGenerales!C40</f>
        <v>1469</v>
      </c>
      <c r="CN7" s="122">
        <f>DatosGenerales!C41</f>
        <v>1098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243</v>
      </c>
      <c r="BL53" s="130">
        <f>SUM(DatosGenerales!C321,DatosGenerales!C310,DatosGenerales!C319)</f>
        <v>303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11</v>
      </c>
      <c r="BL66" s="130">
        <f>SUM(DatosGenerales!C309:C310)</f>
        <v>282</v>
      </c>
      <c r="BM66" s="130">
        <f>SUM(DatosGenerales!C318:C319)</f>
        <v>253</v>
      </c>
      <c r="BN66" s="130"/>
      <c r="BO66" s="117"/>
      <c r="BP66" s="117"/>
      <c r="BQ66" s="117"/>
      <c r="BR66" s="117"/>
      <c r="BS66" s="117"/>
    </row>
  </sheetData>
  <sheetProtection algorithmName="SHA-512" hashValue="+Llpc3A3whGraD+vsqpGdb0AqQmoEUjb/+cj2Xjsvjqdt7o1nalQx/2fdI/7t8UfADEie/gAi3Lc3iNT7ako5w==" saltValue="CCsEwAUd/BwPCPDEoJpbk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FC285-BEF7-4617-9E91-DAFD492C71F3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q5ANqRHarsRx/IKakGJrFoZZ+kef8vSiEsqmFulX8TcQVbGgw+boRhDWOhnjwBiPCqSbhLtwJGPwNdwQWV/7Gg==" saltValue="Rq8cJVdsbq2Jn6ny/oI9K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F99A-A0CE-454F-B6EA-28CEC9B442AA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56</v>
      </c>
    </row>
    <row r="8" spans="1:50" s="117" customFormat="1" ht="14.85" customHeight="1" x14ac:dyDescent="0.25">
      <c r="C8" s="204"/>
      <c r="D8" s="119">
        <f>DatosMenores!C56</f>
        <v>404</v>
      </c>
      <c r="E8" s="119">
        <f>DatosMenores!C57</f>
        <v>45</v>
      </c>
      <c r="F8" s="119">
        <f>DatosMenores!C58</f>
        <v>57</v>
      </c>
      <c r="G8" s="119">
        <f>DatosMenores!C59</f>
        <v>129</v>
      </c>
      <c r="H8" s="118">
        <f>DatosMenores!C60</f>
        <v>33</v>
      </c>
      <c r="I8" s="101"/>
      <c r="L8" s="118">
        <f>DatosMenores!C48</f>
        <v>10</v>
      </c>
      <c r="M8" s="119">
        <f>DatosMenores!C49</f>
        <v>11</v>
      </c>
      <c r="N8" s="119">
        <f>DatosMenores!C50</f>
        <v>68</v>
      </c>
      <c r="O8" s="119">
        <f>DatosMenores!C51</f>
        <v>5</v>
      </c>
      <c r="P8" s="118">
        <f>DatosMenores!C52</f>
        <v>0</v>
      </c>
      <c r="S8" s="118">
        <f>DatosMenores!C28</f>
        <v>83</v>
      </c>
      <c r="T8" s="119">
        <f>SUM(DatosMenores!C29:C32)</f>
        <v>14</v>
      </c>
      <c r="U8" s="119">
        <f>DatosMenores!C33</f>
        <v>3</v>
      </c>
      <c r="V8" s="119">
        <f>DatosMenores!C34</f>
        <v>56</v>
      </c>
      <c r="W8" s="119">
        <f>DatosMenores!C35</f>
        <v>5</v>
      </c>
      <c r="X8" s="119">
        <f>DatosMenores!C36</f>
        <v>0</v>
      </c>
      <c r="Y8" s="119">
        <f>DatosMenores!C38</f>
        <v>0</v>
      </c>
      <c r="Z8" s="119">
        <f>DatosMenores!C37</f>
        <v>2</v>
      </c>
      <c r="AA8" s="118">
        <f>DatosMenores!C39</f>
        <v>34</v>
      </c>
      <c r="AC8" s="103"/>
      <c r="AE8" s="120">
        <f>DatosMenores!C5</f>
        <v>0</v>
      </c>
      <c r="AF8" s="119">
        <f>DatosMenores!C6</f>
        <v>71</v>
      </c>
      <c r="AG8" s="119">
        <f>DatosMenores!C7</f>
        <v>5</v>
      </c>
      <c r="AH8" s="119">
        <f>DatosMenores!C8</f>
        <v>16</v>
      </c>
      <c r="AI8" s="119">
        <f>DatosMenores!C9</f>
        <v>26</v>
      </c>
      <c r="AJ8" s="118">
        <f>DatosMenores!C10</f>
        <v>12</v>
      </c>
      <c r="AK8" s="119">
        <f>DatosMenores!C11</f>
        <v>35</v>
      </c>
      <c r="AL8" s="119">
        <f>DatosMenores!C12</f>
        <v>25</v>
      </c>
      <c r="AM8" s="118">
        <f>DatosMenores!C13</f>
        <v>16</v>
      </c>
      <c r="AN8" s="103"/>
      <c r="AP8" s="120">
        <f>DatosMenores!C69</f>
        <v>56</v>
      </c>
      <c r="AQ8" s="120">
        <f>DatosMenores!C70</f>
        <v>34</v>
      </c>
      <c r="AR8" s="119">
        <f>DatosMenores!C71</f>
        <v>297</v>
      </c>
      <c r="AS8" s="119">
        <f>DatosMenores!C74</f>
        <v>30</v>
      </c>
      <c r="AT8" s="119">
        <f>DatosMenores!C75</f>
        <v>17</v>
      </c>
      <c r="AU8" s="118">
        <f>DatosMenores!C76</f>
        <v>1</v>
      </c>
      <c r="AW8" s="141" t="s">
        <v>1657</v>
      </c>
      <c r="AX8" s="142">
        <f>DatosMenores!C70</f>
        <v>34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297</v>
      </c>
    </row>
    <row r="10" spans="1:50" ht="29.85" customHeight="1" x14ac:dyDescent="0.25">
      <c r="C10" s="204"/>
      <c r="D10" s="118">
        <f>DatosMenores!C61</f>
        <v>151</v>
      </c>
      <c r="E10" s="119">
        <f>DatosMenores!C62</f>
        <v>37</v>
      </c>
      <c r="F10" s="122">
        <f>DatosMenores!C63</f>
        <v>2</v>
      </c>
      <c r="G10" s="122">
        <f>DatosMenores!C64</f>
        <v>105</v>
      </c>
      <c r="H10" s="122">
        <f>DatosMenores!C65</f>
        <v>32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1</v>
      </c>
    </row>
    <row r="11" spans="1:50" ht="14.85" customHeight="1" x14ac:dyDescent="0.25">
      <c r="AE11" s="120">
        <f>DatosMenores!C14</f>
        <v>4</v>
      </c>
      <c r="AF11" s="119">
        <f>DatosMenores!C15</f>
        <v>0</v>
      </c>
      <c r="AG11" s="119">
        <f>DatosMenores!C16</f>
        <v>14</v>
      </c>
      <c r="AH11" s="119">
        <f>DatosMenores!C17</f>
        <v>31</v>
      </c>
      <c r="AI11" s="119">
        <f>DatosMenores!C18</f>
        <v>7</v>
      </c>
      <c r="AJ11" s="119">
        <f>DatosMenores!C20</f>
        <v>19</v>
      </c>
      <c r="AK11" s="119">
        <f>DatosMenores!C21</f>
        <v>0</v>
      </c>
      <c r="AL11" s="118">
        <f>DatosMenores!C19</f>
        <v>18</v>
      </c>
      <c r="AP11" s="120">
        <f>DatosMenores!C78</f>
        <v>0</v>
      </c>
      <c r="AQ11" s="119">
        <f>DatosMenores!C77</f>
        <v>25</v>
      </c>
      <c r="AR11" s="119">
        <f>DatosMenores!C79</f>
        <v>0</v>
      </c>
      <c r="AS11" s="120">
        <f>DatosMenores!C72</f>
        <v>1</v>
      </c>
      <c r="AT11" s="118">
        <f>DatosMenores!C73</f>
        <v>17</v>
      </c>
      <c r="AW11" s="141" t="s">
        <v>1799</v>
      </c>
      <c r="AX11" s="142">
        <f>DatosMenores!C73</f>
        <v>17</v>
      </c>
    </row>
    <row r="12" spans="1:50" ht="12.75" customHeight="1" x14ac:dyDescent="0.25">
      <c r="AW12" s="141" t="s">
        <v>1659</v>
      </c>
      <c r="AX12" s="142">
        <f>DatosMenores!C74</f>
        <v>30</v>
      </c>
    </row>
    <row r="13" spans="1:50" ht="12.75" customHeight="1" x14ac:dyDescent="0.25">
      <c r="AW13" s="141" t="s">
        <v>1040</v>
      </c>
      <c r="AX13" s="142">
        <f>DatosMenores!C75</f>
        <v>17</v>
      </c>
    </row>
    <row r="14" spans="1:50" ht="12.75" customHeight="1" x14ac:dyDescent="0.25">
      <c r="AW14" s="141" t="s">
        <v>1660</v>
      </c>
      <c r="AX14" s="142">
        <f>DatosMenores!C76</f>
        <v>1</v>
      </c>
    </row>
    <row r="15" spans="1:50" ht="12.75" customHeight="1" x14ac:dyDescent="0.25">
      <c r="AW15" s="141" t="s">
        <v>1661</v>
      </c>
      <c r="AX15" s="142">
        <f>DatosMenores!C77</f>
        <v>25</v>
      </c>
    </row>
    <row r="16" spans="1:50" ht="12.75" customHeight="1" x14ac:dyDescent="0.25">
      <c r="AW16" s="141" t="s">
        <v>272</v>
      </c>
      <c r="AX16" s="142">
        <f>DatosMenores!C78</f>
        <v>0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2Xj73gR6fxyepRdVz6HJiXYpiBKTqRcmxc4Rsg3AVKer2WmlgY9UHsaomiA2Y2gMNGi1gXOWgmxI1ENVBiMn6A==" saltValue="/xSifqO9CVfOjrSV40lgH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2699B-C63B-410B-9664-839960D7E831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13</v>
      </c>
      <c r="F4" s="155" t="s">
        <v>1807</v>
      </c>
      <c r="G4" s="157">
        <f>DatosViolenciaDoméstica!E67</f>
        <v>13</v>
      </c>
      <c r="H4" s="158"/>
    </row>
    <row r="5" spans="1:30" x14ac:dyDescent="0.2">
      <c r="C5" s="155" t="s">
        <v>12</v>
      </c>
      <c r="D5" s="156">
        <f>DatosViolenciaDoméstica!C6</f>
        <v>141</v>
      </c>
      <c r="F5" s="155" t="s">
        <v>1808</v>
      </c>
      <c r="G5" s="159">
        <f>DatosViolenciaDoméstica!F67</f>
        <v>23</v>
      </c>
      <c r="H5" s="158"/>
    </row>
    <row r="6" spans="1:30" x14ac:dyDescent="0.2">
      <c r="C6" s="155" t="s">
        <v>1809</v>
      </c>
      <c r="D6" s="156">
        <f>DatosViolenciaDoméstica!C7</f>
        <v>39</v>
      </c>
    </row>
    <row r="7" spans="1:30" x14ac:dyDescent="0.2">
      <c r="C7" s="155" t="s">
        <v>59</v>
      </c>
      <c r="D7" s="156">
        <f>DatosViolenciaDoméstica!C8</f>
        <v>0</v>
      </c>
    </row>
    <row r="8" spans="1:30" x14ac:dyDescent="0.2">
      <c r="C8" s="155" t="s">
        <v>1810</v>
      </c>
      <c r="D8" s="156">
        <f>DatosViolenciaDoméstica!C9</f>
        <v>0</v>
      </c>
    </row>
    <row r="9" spans="1:30" x14ac:dyDescent="0.2">
      <c r="C9" s="155" t="s">
        <v>1811</v>
      </c>
      <c r="D9" s="156">
        <f>SUM(DatosViolenciaDoméstica!C10:C11)</f>
        <v>0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qF/K5H7YY4bnjMmti5CAKRWCq2F+4g5SeyQUk3ZWBDL2hXgRPTGvzJwH/bCe1NWwoamEoK8J0bU7+TPB/IPnKA==" saltValue="dEhw/hEK6PiSKf8Cxdx0m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8183C-2231-4269-A5A1-2D0A3E67B49B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600</v>
      </c>
      <c r="F4" s="155" t="s">
        <v>1807</v>
      </c>
      <c r="G4" s="157">
        <f>DatosViolenciaGénero!E82</f>
        <v>73</v>
      </c>
      <c r="H4" s="158"/>
    </row>
    <row r="5" spans="1:30" x14ac:dyDescent="0.2">
      <c r="C5" s="155" t="s">
        <v>39</v>
      </c>
      <c r="D5" s="156">
        <f>DatosViolenciaGénero!C5</f>
        <v>175</v>
      </c>
      <c r="F5" s="155" t="s">
        <v>1808</v>
      </c>
      <c r="G5" s="157">
        <f>DatosViolenciaGénero!F82</f>
        <v>142</v>
      </c>
      <c r="H5" s="158"/>
    </row>
    <row r="6" spans="1:30" x14ac:dyDescent="0.2">
      <c r="C6" s="155" t="s">
        <v>1809</v>
      </c>
      <c r="D6" s="165">
        <f>DatosViolenciaGénero!C8</f>
        <v>197</v>
      </c>
    </row>
    <row r="7" spans="1:30" x14ac:dyDescent="0.2">
      <c r="C7" s="155" t="s">
        <v>59</v>
      </c>
      <c r="D7" s="165">
        <f>DatosViolenciaGénero!C9</f>
        <v>1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27</v>
      </c>
    </row>
    <row r="11" spans="1:30" x14ac:dyDescent="0.2">
      <c r="C11" s="155" t="s">
        <v>1810</v>
      </c>
      <c r="D11" s="165">
        <f>DatosViolenciaGénero!C10</f>
        <v>1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JEgF3ognzV2y3XwINDHfTqnnHWgwr6eunGBPUVuNmjbTMJ29zX0m33VeVA3ePQgihW/cBrNHrgxS5/NSoeTasw==" saltValue="4sEYwTCtQy51fP+ypTouG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2009</v>
      </c>
      <c r="D7" s="14">
        <v>1360</v>
      </c>
      <c r="E7" s="15">
        <v>0.47720588235294098</v>
      </c>
    </row>
    <row r="8" spans="1:5" x14ac:dyDescent="0.25">
      <c r="A8" s="176"/>
      <c r="B8" s="13" t="s">
        <v>19</v>
      </c>
      <c r="C8" s="14">
        <v>6854</v>
      </c>
      <c r="D8" s="14">
        <v>5595</v>
      </c>
      <c r="E8" s="15">
        <v>0.22502234137622901</v>
      </c>
    </row>
    <row r="9" spans="1:5" x14ac:dyDescent="0.25">
      <c r="A9" s="176"/>
      <c r="B9" s="13" t="s">
        <v>20</v>
      </c>
      <c r="C9" s="14">
        <v>5530</v>
      </c>
      <c r="D9" s="14">
        <v>5041</v>
      </c>
      <c r="E9" s="15">
        <v>9.7004562586788301E-2</v>
      </c>
    </row>
    <row r="10" spans="1:5" x14ac:dyDescent="0.25">
      <c r="A10" s="176"/>
      <c r="B10" s="13" t="s">
        <v>21</v>
      </c>
      <c r="C10" s="14">
        <v>110</v>
      </c>
      <c r="D10" s="14">
        <v>112</v>
      </c>
      <c r="E10" s="15">
        <v>-1.7857142857142901E-2</v>
      </c>
    </row>
    <row r="11" spans="1:5" x14ac:dyDescent="0.25">
      <c r="A11" s="177"/>
      <c r="B11" s="13" t="s">
        <v>22</v>
      </c>
      <c r="C11" s="14">
        <v>1445</v>
      </c>
      <c r="D11" s="14">
        <v>2009</v>
      </c>
      <c r="E11" s="15">
        <v>-0.28073668491786902</v>
      </c>
    </row>
    <row r="12" spans="1:5" x14ac:dyDescent="0.25">
      <c r="A12" s="175" t="s">
        <v>23</v>
      </c>
      <c r="B12" s="13" t="s">
        <v>24</v>
      </c>
      <c r="C12" s="14">
        <v>1313</v>
      </c>
      <c r="D12" s="14">
        <v>1321</v>
      </c>
      <c r="E12" s="15">
        <v>-6.0560181680544998E-3</v>
      </c>
    </row>
    <row r="13" spans="1:5" x14ac:dyDescent="0.25">
      <c r="A13" s="176"/>
      <c r="B13" s="13" t="s">
        <v>25</v>
      </c>
      <c r="C13" s="14">
        <v>526</v>
      </c>
      <c r="D13" s="14">
        <v>575</v>
      </c>
      <c r="E13" s="15">
        <v>-8.52173913043478E-2</v>
      </c>
    </row>
    <row r="14" spans="1:5" x14ac:dyDescent="0.25">
      <c r="A14" s="177"/>
      <c r="B14" s="13" t="s">
        <v>26</v>
      </c>
      <c r="C14" s="14">
        <v>2832</v>
      </c>
      <c r="D14" s="14">
        <v>2105</v>
      </c>
      <c r="E14" s="15">
        <v>0.34536817102137801</v>
      </c>
    </row>
    <row r="15" spans="1:5" x14ac:dyDescent="0.25">
      <c r="A15" s="175" t="s">
        <v>27</v>
      </c>
      <c r="B15" s="13" t="s">
        <v>28</v>
      </c>
      <c r="C15" s="14">
        <v>399</v>
      </c>
      <c r="D15" s="14">
        <v>253</v>
      </c>
      <c r="E15" s="15">
        <v>0.57707509881422903</v>
      </c>
    </row>
    <row r="16" spans="1:5" x14ac:dyDescent="0.25">
      <c r="A16" s="176"/>
      <c r="B16" s="13" t="s">
        <v>29</v>
      </c>
      <c r="C16" s="14">
        <v>998</v>
      </c>
      <c r="D16" s="14">
        <v>734</v>
      </c>
      <c r="E16" s="15">
        <v>0.35967302452316102</v>
      </c>
    </row>
    <row r="17" spans="1:5" x14ac:dyDescent="0.25">
      <c r="A17" s="176"/>
      <c r="B17" s="13" t="s">
        <v>30</v>
      </c>
      <c r="C17" s="14">
        <v>10</v>
      </c>
      <c r="D17" s="14">
        <v>8</v>
      </c>
      <c r="E17" s="15">
        <v>0.25</v>
      </c>
    </row>
    <row r="18" spans="1:5" x14ac:dyDescent="0.25">
      <c r="A18" s="176"/>
      <c r="B18" s="13" t="s">
        <v>31</v>
      </c>
      <c r="C18" s="14">
        <v>1</v>
      </c>
      <c r="D18" s="14">
        <v>3</v>
      </c>
      <c r="E18" s="15">
        <v>-0.66666666666666696</v>
      </c>
    </row>
    <row r="19" spans="1:5" x14ac:dyDescent="0.25">
      <c r="A19" s="177"/>
      <c r="B19" s="13" t="s">
        <v>32</v>
      </c>
      <c r="C19" s="14">
        <v>125</v>
      </c>
      <c r="D19" s="14">
        <v>59</v>
      </c>
      <c r="E19" s="15">
        <v>1.1186440677966101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81</v>
      </c>
      <c r="D23" s="14">
        <v>141</v>
      </c>
      <c r="E23" s="15">
        <v>-0.42553191489361702</v>
      </c>
    </row>
    <row r="24" spans="1:5" x14ac:dyDescent="0.25">
      <c r="A24" s="12" t="s">
        <v>35</v>
      </c>
      <c r="B24" s="17"/>
      <c r="C24" s="14">
        <v>0</v>
      </c>
      <c r="D24" s="14">
        <v>72</v>
      </c>
      <c r="E24" s="15">
        <v>-1</v>
      </c>
    </row>
    <row r="25" spans="1:5" x14ac:dyDescent="0.25">
      <c r="A25" s="12" t="s">
        <v>36</v>
      </c>
      <c r="B25" s="17"/>
      <c r="C25" s="14">
        <v>179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179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0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864</v>
      </c>
      <c r="D31" s="14">
        <v>882</v>
      </c>
      <c r="E31" s="15">
        <v>-2.04081632653061E-2</v>
      </c>
    </row>
    <row r="32" spans="1:5" x14ac:dyDescent="0.25">
      <c r="A32" s="175" t="s">
        <v>41</v>
      </c>
      <c r="B32" s="13" t="s">
        <v>42</v>
      </c>
      <c r="C32" s="14">
        <v>81</v>
      </c>
      <c r="D32" s="14">
        <v>40</v>
      </c>
      <c r="E32" s="15">
        <v>1.0249999999999999</v>
      </c>
    </row>
    <row r="33" spans="1:5" x14ac:dyDescent="0.25">
      <c r="A33" s="176"/>
      <c r="B33" s="13" t="s">
        <v>43</v>
      </c>
      <c r="C33" s="14">
        <v>60</v>
      </c>
      <c r="D33" s="14">
        <v>76</v>
      </c>
      <c r="E33" s="15">
        <v>-0.21052631578947401</v>
      </c>
    </row>
    <row r="34" spans="1:5" x14ac:dyDescent="0.25">
      <c r="A34" s="176"/>
      <c r="B34" s="13" t="s">
        <v>44</v>
      </c>
      <c r="C34" s="14">
        <v>15</v>
      </c>
      <c r="D34" s="14">
        <v>17</v>
      </c>
      <c r="E34" s="15">
        <v>-0.11764705882352899</v>
      </c>
    </row>
    <row r="35" spans="1:5" x14ac:dyDescent="0.25">
      <c r="A35" s="176"/>
      <c r="B35" s="13" t="s">
        <v>45</v>
      </c>
      <c r="C35" s="14">
        <v>15</v>
      </c>
      <c r="D35" s="14">
        <v>10</v>
      </c>
      <c r="E35" s="15">
        <v>0.5</v>
      </c>
    </row>
    <row r="36" spans="1:5" x14ac:dyDescent="0.25">
      <c r="A36" s="177"/>
      <c r="B36" s="13" t="s">
        <v>46</v>
      </c>
      <c r="C36" s="14">
        <v>693</v>
      </c>
      <c r="D36" s="14">
        <v>739</v>
      </c>
      <c r="E36" s="15">
        <v>-6.2246278755074401E-2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1469</v>
      </c>
      <c r="D40" s="14">
        <v>1323</v>
      </c>
      <c r="E40" s="15">
        <v>0.110355253212396</v>
      </c>
    </row>
    <row r="41" spans="1:5" x14ac:dyDescent="0.25">
      <c r="A41" s="12" t="s">
        <v>49</v>
      </c>
      <c r="B41" s="17"/>
      <c r="C41" s="14">
        <v>1098</v>
      </c>
      <c r="D41" s="14">
        <v>760</v>
      </c>
      <c r="E41" s="15">
        <v>0.44473684210526299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837</v>
      </c>
      <c r="D45" s="14">
        <v>790</v>
      </c>
      <c r="E45" s="15">
        <v>5.9493670886075899E-2</v>
      </c>
    </row>
    <row r="46" spans="1:5" x14ac:dyDescent="0.25">
      <c r="A46" s="176"/>
      <c r="B46" s="13" t="s">
        <v>52</v>
      </c>
      <c r="C46" s="14">
        <v>26</v>
      </c>
      <c r="D46" s="14">
        <v>28</v>
      </c>
      <c r="E46" s="15">
        <v>-7.1428571428571397E-2</v>
      </c>
    </row>
    <row r="47" spans="1:5" x14ac:dyDescent="0.25">
      <c r="A47" s="176"/>
      <c r="B47" s="13" t="s">
        <v>53</v>
      </c>
      <c r="C47" s="14">
        <v>998</v>
      </c>
      <c r="D47" s="14">
        <v>734</v>
      </c>
      <c r="E47" s="15">
        <v>0.35967302452316102</v>
      </c>
    </row>
    <row r="48" spans="1:5" x14ac:dyDescent="0.25">
      <c r="A48" s="177"/>
      <c r="B48" s="13" t="s">
        <v>22</v>
      </c>
      <c r="C48" s="14">
        <v>877</v>
      </c>
      <c r="D48" s="14">
        <v>837</v>
      </c>
      <c r="E48" s="15">
        <v>4.7789725209080001E-2</v>
      </c>
    </row>
    <row r="49" spans="1:5" x14ac:dyDescent="0.25">
      <c r="A49" s="175" t="s">
        <v>54</v>
      </c>
      <c r="B49" s="13" t="s">
        <v>55</v>
      </c>
      <c r="C49" s="14">
        <v>873</v>
      </c>
      <c r="D49" s="14">
        <v>668</v>
      </c>
      <c r="E49" s="15">
        <v>0.30688622754491002</v>
      </c>
    </row>
    <row r="50" spans="1:5" x14ac:dyDescent="0.25">
      <c r="A50" s="176"/>
      <c r="B50" s="13" t="s">
        <v>56</v>
      </c>
      <c r="C50" s="14">
        <v>28</v>
      </c>
      <c r="D50" s="14">
        <v>18</v>
      </c>
      <c r="E50" s="15">
        <v>0.55555555555555503</v>
      </c>
    </row>
    <row r="51" spans="1:5" x14ac:dyDescent="0.25">
      <c r="A51" s="176"/>
      <c r="B51" s="13" t="s">
        <v>57</v>
      </c>
      <c r="C51" s="14">
        <v>64</v>
      </c>
      <c r="D51" s="14">
        <v>19</v>
      </c>
      <c r="E51" s="15">
        <v>2.3684210526315801</v>
      </c>
    </row>
    <row r="52" spans="1:5" x14ac:dyDescent="0.25">
      <c r="A52" s="177"/>
      <c r="B52" s="13" t="s">
        <v>58</v>
      </c>
      <c r="C52" s="14">
        <v>19</v>
      </c>
      <c r="D52" s="14">
        <v>10</v>
      </c>
      <c r="E52" s="15">
        <v>0.9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11</v>
      </c>
      <c r="D56" s="14">
        <v>9</v>
      </c>
      <c r="E56" s="15">
        <v>0.22222222222222199</v>
      </c>
    </row>
    <row r="57" spans="1:5" x14ac:dyDescent="0.25">
      <c r="A57" s="176"/>
      <c r="B57" s="13" t="s">
        <v>52</v>
      </c>
      <c r="C57" s="18"/>
      <c r="D57" s="18"/>
      <c r="E57" s="15">
        <v>0</v>
      </c>
    </row>
    <row r="58" spans="1:5" x14ac:dyDescent="0.25">
      <c r="A58" s="176"/>
      <c r="B58" s="13" t="s">
        <v>18</v>
      </c>
      <c r="C58" s="14">
        <v>9</v>
      </c>
      <c r="D58" s="14">
        <v>6</v>
      </c>
      <c r="E58" s="15">
        <v>0.5</v>
      </c>
    </row>
    <row r="59" spans="1:5" x14ac:dyDescent="0.25">
      <c r="A59" s="176"/>
      <c r="B59" s="13" t="s">
        <v>22</v>
      </c>
      <c r="C59" s="14">
        <v>13</v>
      </c>
      <c r="D59" s="14">
        <v>9</v>
      </c>
      <c r="E59" s="15">
        <v>0.44444444444444398</v>
      </c>
    </row>
    <row r="60" spans="1:5" x14ac:dyDescent="0.25">
      <c r="A60" s="176"/>
      <c r="B60" s="13" t="s">
        <v>61</v>
      </c>
      <c r="C60" s="14">
        <v>6</v>
      </c>
      <c r="D60" s="14">
        <v>6</v>
      </c>
      <c r="E60" s="15">
        <v>0</v>
      </c>
    </row>
    <row r="61" spans="1:5" x14ac:dyDescent="0.25">
      <c r="A61" s="177"/>
      <c r="B61" s="13" t="s">
        <v>62</v>
      </c>
      <c r="C61" s="14">
        <v>1</v>
      </c>
      <c r="D61" s="18"/>
      <c r="E61" s="15">
        <v>0</v>
      </c>
    </row>
    <row r="62" spans="1:5" x14ac:dyDescent="0.25">
      <c r="A62" s="175" t="s">
        <v>63</v>
      </c>
      <c r="B62" s="13" t="s">
        <v>64</v>
      </c>
      <c r="C62" s="14">
        <v>5</v>
      </c>
      <c r="D62" s="14">
        <v>8</v>
      </c>
      <c r="E62" s="15">
        <v>-0.375</v>
      </c>
    </row>
    <row r="63" spans="1:5" x14ac:dyDescent="0.25">
      <c r="A63" s="176"/>
      <c r="B63" s="13" t="s">
        <v>57</v>
      </c>
      <c r="C63" s="14">
        <v>3</v>
      </c>
      <c r="D63" s="18"/>
      <c r="E63" s="15">
        <v>0</v>
      </c>
    </row>
    <row r="64" spans="1:5" x14ac:dyDescent="0.25">
      <c r="A64" s="177"/>
      <c r="B64" s="13" t="s">
        <v>65</v>
      </c>
      <c r="C64" s="14">
        <v>1</v>
      </c>
      <c r="D64" s="18"/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1</v>
      </c>
      <c r="D68" s="14">
        <v>1</v>
      </c>
      <c r="E68" s="15">
        <v>0</v>
      </c>
    </row>
    <row r="69" spans="1:5" x14ac:dyDescent="0.25">
      <c r="A69" s="12" t="s">
        <v>35</v>
      </c>
      <c r="B69" s="17"/>
      <c r="C69" s="18"/>
      <c r="D69" s="14">
        <v>4</v>
      </c>
      <c r="E69" s="15">
        <v>0</v>
      </c>
    </row>
    <row r="70" spans="1:5" x14ac:dyDescent="0.25">
      <c r="A70" s="12" t="s">
        <v>36</v>
      </c>
      <c r="B70" s="17"/>
      <c r="C70" s="14">
        <v>4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4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0</v>
      </c>
      <c r="D76" s="14">
        <v>3</v>
      </c>
      <c r="E76" s="15">
        <v>-1</v>
      </c>
    </row>
    <row r="77" spans="1:5" x14ac:dyDescent="0.25">
      <c r="A77" s="179"/>
      <c r="B77" s="13" t="s">
        <v>57</v>
      </c>
      <c r="C77" s="14">
        <v>0</v>
      </c>
      <c r="D77" s="18"/>
      <c r="E77" s="15">
        <v>0</v>
      </c>
    </row>
    <row r="78" spans="1:5" x14ac:dyDescent="0.25">
      <c r="A78" s="179"/>
      <c r="B78" s="13" t="s">
        <v>64</v>
      </c>
      <c r="C78" s="14">
        <v>2</v>
      </c>
      <c r="D78" s="18"/>
      <c r="E78" s="15">
        <v>0</v>
      </c>
    </row>
    <row r="79" spans="1:5" x14ac:dyDescent="0.25">
      <c r="A79" s="179"/>
      <c r="B79" s="13" t="s">
        <v>68</v>
      </c>
      <c r="C79" s="14">
        <v>0</v>
      </c>
      <c r="D79" s="18"/>
      <c r="E79" s="15">
        <v>0</v>
      </c>
    </row>
    <row r="80" spans="1:5" x14ac:dyDescent="0.25">
      <c r="A80" s="180"/>
      <c r="B80" s="13" t="s">
        <v>69</v>
      </c>
      <c r="C80" s="14">
        <v>0</v>
      </c>
      <c r="D80" s="18"/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1098</v>
      </c>
      <c r="D84" s="14">
        <v>760</v>
      </c>
      <c r="E84" s="15">
        <v>0.44473684210526299</v>
      </c>
    </row>
    <row r="85" spans="1:5" x14ac:dyDescent="0.25">
      <c r="A85" s="177"/>
      <c r="B85" s="13" t="s">
        <v>73</v>
      </c>
      <c r="C85" s="14">
        <v>234</v>
      </c>
      <c r="D85" s="14">
        <v>255</v>
      </c>
      <c r="E85" s="15">
        <v>-8.2352941176470601E-2</v>
      </c>
    </row>
    <row r="86" spans="1:5" x14ac:dyDescent="0.25">
      <c r="A86" s="175" t="s">
        <v>74</v>
      </c>
      <c r="B86" s="13" t="s">
        <v>72</v>
      </c>
      <c r="C86" s="14">
        <v>873</v>
      </c>
      <c r="D86" s="14">
        <v>652</v>
      </c>
      <c r="E86" s="15">
        <v>0.33895705521472402</v>
      </c>
    </row>
    <row r="87" spans="1:5" x14ac:dyDescent="0.25">
      <c r="A87" s="177"/>
      <c r="B87" s="13" t="s">
        <v>73</v>
      </c>
      <c r="C87" s="14">
        <v>274</v>
      </c>
      <c r="D87" s="14">
        <v>453</v>
      </c>
      <c r="E87" s="15">
        <v>-0.39514348785872</v>
      </c>
    </row>
    <row r="88" spans="1:5" x14ac:dyDescent="0.25">
      <c r="A88" s="175" t="s">
        <v>75</v>
      </c>
      <c r="B88" s="13" t="s">
        <v>72</v>
      </c>
      <c r="C88" s="14">
        <v>34</v>
      </c>
      <c r="D88" s="14">
        <v>32</v>
      </c>
      <c r="E88" s="15">
        <v>6.25E-2</v>
      </c>
    </row>
    <row r="89" spans="1:5" x14ac:dyDescent="0.25">
      <c r="A89" s="177"/>
      <c r="B89" s="13" t="s">
        <v>73</v>
      </c>
      <c r="C89" s="14">
        <v>8</v>
      </c>
      <c r="D89" s="14">
        <v>13</v>
      </c>
      <c r="E89" s="15">
        <v>-0.38461538461538503</v>
      </c>
    </row>
    <row r="90" spans="1:5" x14ac:dyDescent="0.25">
      <c r="A90" s="175" t="s">
        <v>76</v>
      </c>
      <c r="B90" s="13" t="s">
        <v>72</v>
      </c>
      <c r="C90" s="18"/>
      <c r="D90" s="18"/>
      <c r="E90" s="15">
        <v>0</v>
      </c>
    </row>
    <row r="91" spans="1:5" x14ac:dyDescent="0.25">
      <c r="A91" s="177"/>
      <c r="B91" s="13" t="s">
        <v>73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597</v>
      </c>
      <c r="D95" s="14">
        <v>654</v>
      </c>
      <c r="E95" s="15">
        <v>-8.7155963302752298E-2</v>
      </c>
    </row>
    <row r="96" spans="1:5" x14ac:dyDescent="0.25">
      <c r="A96" s="12" t="s">
        <v>78</v>
      </c>
      <c r="B96" s="17"/>
      <c r="C96" s="14">
        <v>0</v>
      </c>
      <c r="D96" s="18"/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376</v>
      </c>
      <c r="D100" s="14">
        <v>292</v>
      </c>
      <c r="E100" s="15">
        <v>0.28767123287671198</v>
      </c>
    </row>
    <row r="101" spans="1:5" x14ac:dyDescent="0.25">
      <c r="A101" s="12" t="s">
        <v>81</v>
      </c>
      <c r="B101" s="17"/>
      <c r="C101" s="14">
        <v>625</v>
      </c>
      <c r="D101" s="14">
        <v>437</v>
      </c>
      <c r="E101" s="15">
        <v>0.43020594965675002</v>
      </c>
    </row>
    <row r="102" spans="1:5" x14ac:dyDescent="0.25">
      <c r="A102" s="12" t="s">
        <v>78</v>
      </c>
      <c r="B102" s="17"/>
      <c r="C102" s="14">
        <v>23</v>
      </c>
      <c r="D102" s="14">
        <v>4</v>
      </c>
      <c r="E102" s="15">
        <v>4.75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426</v>
      </c>
      <c r="D106" s="14">
        <v>309</v>
      </c>
      <c r="E106" s="15">
        <v>0.37864077669902901</v>
      </c>
    </row>
    <row r="107" spans="1:5" x14ac:dyDescent="0.25">
      <c r="A107" s="176"/>
      <c r="B107" s="13" t="s">
        <v>84</v>
      </c>
      <c r="C107" s="14">
        <v>9</v>
      </c>
      <c r="D107" s="14">
        <v>17</v>
      </c>
      <c r="E107" s="15">
        <v>-0.47058823529411797</v>
      </c>
    </row>
    <row r="108" spans="1:5" x14ac:dyDescent="0.25">
      <c r="A108" s="177"/>
      <c r="B108" s="13" t="s">
        <v>85</v>
      </c>
      <c r="C108" s="14">
        <v>221</v>
      </c>
      <c r="D108" s="14">
        <v>177</v>
      </c>
      <c r="E108" s="15">
        <v>0.248587570621469</v>
      </c>
    </row>
    <row r="109" spans="1:5" x14ac:dyDescent="0.25">
      <c r="A109" s="175" t="s">
        <v>81</v>
      </c>
      <c r="B109" s="13" t="s">
        <v>86</v>
      </c>
      <c r="C109" s="14">
        <v>17</v>
      </c>
      <c r="D109" s="14">
        <v>7</v>
      </c>
      <c r="E109" s="15">
        <v>1.4285714285714299</v>
      </c>
    </row>
    <row r="110" spans="1:5" x14ac:dyDescent="0.25">
      <c r="A110" s="177"/>
      <c r="B110" s="13" t="s">
        <v>85</v>
      </c>
      <c r="C110" s="14">
        <v>192</v>
      </c>
      <c r="D110" s="14">
        <v>146</v>
      </c>
      <c r="E110" s="15">
        <v>0.31506849315068503</v>
      </c>
    </row>
    <row r="111" spans="1:5" x14ac:dyDescent="0.25">
      <c r="A111" s="12" t="s">
        <v>78</v>
      </c>
      <c r="B111" s="17"/>
      <c r="C111" s="14">
        <v>10</v>
      </c>
      <c r="D111" s="14">
        <v>8</v>
      </c>
      <c r="E111" s="15">
        <v>0.25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16</v>
      </c>
      <c r="D115" s="14">
        <v>10</v>
      </c>
      <c r="E115" s="15">
        <v>0.6</v>
      </c>
    </row>
    <row r="116" spans="1:5" x14ac:dyDescent="0.25">
      <c r="A116" s="176"/>
      <c r="B116" s="13" t="s">
        <v>84</v>
      </c>
      <c r="C116" s="14">
        <v>0</v>
      </c>
      <c r="D116" s="14">
        <v>1</v>
      </c>
      <c r="E116" s="15">
        <v>-1</v>
      </c>
    </row>
    <row r="117" spans="1:5" x14ac:dyDescent="0.25">
      <c r="A117" s="177"/>
      <c r="B117" s="13" t="s">
        <v>85</v>
      </c>
      <c r="C117" s="14">
        <v>8</v>
      </c>
      <c r="D117" s="14">
        <v>12</v>
      </c>
      <c r="E117" s="15">
        <v>-0.33333333333333298</v>
      </c>
    </row>
    <row r="118" spans="1:5" x14ac:dyDescent="0.25">
      <c r="A118" s="175" t="s">
        <v>81</v>
      </c>
      <c r="B118" s="13" t="s">
        <v>86</v>
      </c>
      <c r="C118" s="14">
        <v>0</v>
      </c>
      <c r="D118" s="18"/>
      <c r="E118" s="15">
        <v>0</v>
      </c>
    </row>
    <row r="119" spans="1:5" x14ac:dyDescent="0.25">
      <c r="A119" s="177"/>
      <c r="B119" s="13" t="s">
        <v>85</v>
      </c>
      <c r="C119" s="14">
        <v>9</v>
      </c>
      <c r="D119" s="14">
        <v>8</v>
      </c>
      <c r="E119" s="15">
        <v>0.125</v>
      </c>
    </row>
    <row r="120" spans="1:5" x14ac:dyDescent="0.25">
      <c r="A120" s="12" t="s">
        <v>78</v>
      </c>
      <c r="B120" s="17"/>
      <c r="C120" s="14">
        <v>2</v>
      </c>
      <c r="D120" s="18"/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8"/>
      <c r="D124" s="18"/>
      <c r="E124" s="15">
        <v>0</v>
      </c>
    </row>
    <row r="125" spans="1:5" x14ac:dyDescent="0.25">
      <c r="A125" s="177"/>
      <c r="B125" s="13" t="s">
        <v>91</v>
      </c>
      <c r="C125" s="18"/>
      <c r="D125" s="18"/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27</v>
      </c>
      <c r="D126" s="14">
        <v>22</v>
      </c>
      <c r="E126" s="15">
        <v>0.22727272727272699</v>
      </c>
    </row>
    <row r="127" spans="1:5" x14ac:dyDescent="0.25">
      <c r="A127" s="177"/>
      <c r="B127" s="13" t="s">
        <v>91</v>
      </c>
      <c r="C127" s="14">
        <v>110</v>
      </c>
      <c r="D127" s="14">
        <v>90</v>
      </c>
      <c r="E127" s="15">
        <v>0.22222222222222199</v>
      </c>
    </row>
    <row r="128" spans="1:5" x14ac:dyDescent="0.25">
      <c r="A128" s="175" t="s">
        <v>93</v>
      </c>
      <c r="B128" s="13" t="s">
        <v>90</v>
      </c>
      <c r="C128" s="14">
        <v>1869</v>
      </c>
      <c r="D128" s="14">
        <v>1484</v>
      </c>
      <c r="E128" s="15">
        <v>0.259433962264151</v>
      </c>
    </row>
    <row r="129" spans="1:5" x14ac:dyDescent="0.25">
      <c r="A129" s="177"/>
      <c r="B129" s="13" t="s">
        <v>91</v>
      </c>
      <c r="C129" s="14">
        <v>3287</v>
      </c>
      <c r="D129" s="14">
        <v>2148</v>
      </c>
      <c r="E129" s="15">
        <v>0.53026070763500899</v>
      </c>
    </row>
    <row r="130" spans="1:5" x14ac:dyDescent="0.25">
      <c r="A130" s="175" t="s">
        <v>94</v>
      </c>
      <c r="B130" s="13" t="s">
        <v>90</v>
      </c>
      <c r="C130" s="14">
        <v>247</v>
      </c>
      <c r="D130" s="14">
        <v>178</v>
      </c>
      <c r="E130" s="15">
        <v>0.38764044943820197</v>
      </c>
    </row>
    <row r="131" spans="1:5" x14ac:dyDescent="0.25">
      <c r="A131" s="177"/>
      <c r="B131" s="13" t="s">
        <v>91</v>
      </c>
      <c r="C131" s="14">
        <v>584</v>
      </c>
      <c r="D131" s="14">
        <v>347</v>
      </c>
      <c r="E131" s="15">
        <v>0.68299711815561903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37</v>
      </c>
      <c r="D135" s="14">
        <v>50</v>
      </c>
      <c r="E135" s="15">
        <v>-0.26</v>
      </c>
    </row>
    <row r="136" spans="1:5" x14ac:dyDescent="0.25">
      <c r="A136" s="177"/>
      <c r="B136" s="13" t="s">
        <v>98</v>
      </c>
      <c r="C136" s="14">
        <v>8</v>
      </c>
      <c r="D136" s="14">
        <v>3</v>
      </c>
      <c r="E136" s="15">
        <v>1.6666666666666701</v>
      </c>
    </row>
    <row r="137" spans="1:5" x14ac:dyDescent="0.25">
      <c r="A137" s="175" t="s">
        <v>99</v>
      </c>
      <c r="B137" s="13" t="s">
        <v>97</v>
      </c>
      <c r="C137" s="14">
        <v>0</v>
      </c>
      <c r="D137" s="14">
        <v>3</v>
      </c>
      <c r="E137" s="15">
        <v>-1</v>
      </c>
    </row>
    <row r="138" spans="1:5" x14ac:dyDescent="0.25">
      <c r="A138" s="177"/>
      <c r="B138" s="13" t="s">
        <v>98</v>
      </c>
      <c r="C138" s="14">
        <v>0</v>
      </c>
      <c r="D138" s="14">
        <v>1</v>
      </c>
      <c r="E138" s="15">
        <v>-1</v>
      </c>
    </row>
    <row r="139" spans="1:5" x14ac:dyDescent="0.25">
      <c r="A139" s="175" t="s">
        <v>100</v>
      </c>
      <c r="B139" s="13" t="s">
        <v>97</v>
      </c>
      <c r="C139" s="14">
        <v>3</v>
      </c>
      <c r="D139" s="14">
        <v>1</v>
      </c>
      <c r="E139" s="15">
        <v>2</v>
      </c>
    </row>
    <row r="140" spans="1:5" x14ac:dyDescent="0.25">
      <c r="A140" s="177"/>
      <c r="B140" s="13" t="s">
        <v>101</v>
      </c>
      <c r="C140" s="14">
        <v>1</v>
      </c>
      <c r="D140" s="18"/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142</v>
      </c>
      <c r="D144" s="14">
        <v>118</v>
      </c>
      <c r="E144" s="15">
        <v>0.20338983050847501</v>
      </c>
    </row>
    <row r="145" spans="1:5" x14ac:dyDescent="0.25">
      <c r="A145" s="175" t="s">
        <v>104</v>
      </c>
      <c r="B145" s="13" t="s">
        <v>105</v>
      </c>
      <c r="C145" s="14">
        <v>4</v>
      </c>
      <c r="D145" s="14">
        <v>3</v>
      </c>
      <c r="E145" s="15">
        <v>0.33333333333333298</v>
      </c>
    </row>
    <row r="146" spans="1:5" x14ac:dyDescent="0.25">
      <c r="A146" s="176"/>
      <c r="B146" s="13" t="s">
        <v>106</v>
      </c>
      <c r="C146" s="14">
        <v>26</v>
      </c>
      <c r="D146" s="14">
        <v>23</v>
      </c>
      <c r="E146" s="15">
        <v>0.13043478260869601</v>
      </c>
    </row>
    <row r="147" spans="1:5" x14ac:dyDescent="0.25">
      <c r="A147" s="176"/>
      <c r="B147" s="13" t="s">
        <v>107</v>
      </c>
      <c r="C147" s="14">
        <v>26</v>
      </c>
      <c r="D147" s="14">
        <v>27</v>
      </c>
      <c r="E147" s="15">
        <v>-3.7037037037037E-2</v>
      </c>
    </row>
    <row r="148" spans="1:5" x14ac:dyDescent="0.25">
      <c r="A148" s="176"/>
      <c r="B148" s="13" t="s">
        <v>108</v>
      </c>
      <c r="C148" s="14">
        <v>9</v>
      </c>
      <c r="D148" s="14">
        <v>13</v>
      </c>
      <c r="E148" s="15">
        <v>-0.30769230769230799</v>
      </c>
    </row>
    <row r="149" spans="1:5" x14ac:dyDescent="0.25">
      <c r="A149" s="176"/>
      <c r="B149" s="13" t="s">
        <v>109</v>
      </c>
      <c r="C149" s="14">
        <v>71</v>
      </c>
      <c r="D149" s="14">
        <v>48</v>
      </c>
      <c r="E149" s="15">
        <v>0.47916666666666702</v>
      </c>
    </row>
    <row r="150" spans="1:5" x14ac:dyDescent="0.25">
      <c r="A150" s="177"/>
      <c r="B150" s="13" t="s">
        <v>110</v>
      </c>
      <c r="C150" s="14">
        <v>6</v>
      </c>
      <c r="D150" s="14">
        <v>4</v>
      </c>
      <c r="E150" s="15">
        <v>0.5</v>
      </c>
    </row>
    <row r="151" spans="1:5" x14ac:dyDescent="0.25">
      <c r="A151" s="175" t="s">
        <v>111</v>
      </c>
      <c r="B151" s="13" t="s">
        <v>112</v>
      </c>
      <c r="C151" s="14">
        <v>29</v>
      </c>
      <c r="D151" s="14">
        <v>29</v>
      </c>
      <c r="E151" s="15">
        <v>0</v>
      </c>
    </row>
    <row r="152" spans="1:5" x14ac:dyDescent="0.25">
      <c r="A152" s="177"/>
      <c r="B152" s="13" t="s">
        <v>113</v>
      </c>
      <c r="C152" s="14">
        <v>104</v>
      </c>
      <c r="D152" s="14">
        <v>82</v>
      </c>
      <c r="E152" s="15">
        <v>0.26829268292682901</v>
      </c>
    </row>
    <row r="153" spans="1:5" x14ac:dyDescent="0.25">
      <c r="A153" s="175" t="s">
        <v>114</v>
      </c>
      <c r="B153" s="13" t="s">
        <v>18</v>
      </c>
      <c r="C153" s="14">
        <v>31</v>
      </c>
      <c r="D153" s="14">
        <v>24</v>
      </c>
      <c r="E153" s="15">
        <v>0.29166666666666702</v>
      </c>
    </row>
    <row r="154" spans="1:5" x14ac:dyDescent="0.25">
      <c r="A154" s="177"/>
      <c r="B154" s="13" t="s">
        <v>22</v>
      </c>
      <c r="C154" s="14">
        <v>40</v>
      </c>
      <c r="D154" s="14">
        <v>31</v>
      </c>
      <c r="E154" s="15">
        <v>0.29032258064516098</v>
      </c>
    </row>
    <row r="155" spans="1:5" x14ac:dyDescent="0.25">
      <c r="A155" s="12" t="s">
        <v>115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8"/>
      <c r="D159" s="14">
        <v>92</v>
      </c>
      <c r="E159" s="15">
        <v>0</v>
      </c>
    </row>
    <row r="160" spans="1:5" x14ac:dyDescent="0.25">
      <c r="A160" s="176"/>
      <c r="B160" s="13" t="s">
        <v>119</v>
      </c>
      <c r="C160" s="18"/>
      <c r="D160" s="14">
        <v>23</v>
      </c>
      <c r="E160" s="15">
        <v>0</v>
      </c>
    </row>
    <row r="161" spans="1:5" x14ac:dyDescent="0.25">
      <c r="A161" s="176"/>
      <c r="B161" s="13" t="s">
        <v>120</v>
      </c>
      <c r="C161" s="18"/>
      <c r="D161" s="18"/>
      <c r="E161" s="15">
        <v>0</v>
      </c>
    </row>
    <row r="162" spans="1:5" x14ac:dyDescent="0.25">
      <c r="A162" s="176"/>
      <c r="B162" s="13" t="s">
        <v>121</v>
      </c>
      <c r="C162" s="18"/>
      <c r="D162" s="18"/>
      <c r="E162" s="15">
        <v>0</v>
      </c>
    </row>
    <row r="163" spans="1:5" x14ac:dyDescent="0.25">
      <c r="A163" s="176"/>
      <c r="B163" s="13" t="s">
        <v>122</v>
      </c>
      <c r="C163" s="18"/>
      <c r="D163" s="18"/>
      <c r="E163" s="15">
        <v>0</v>
      </c>
    </row>
    <row r="164" spans="1:5" x14ac:dyDescent="0.25">
      <c r="A164" s="176"/>
      <c r="B164" s="13" t="s">
        <v>123</v>
      </c>
      <c r="C164" s="18"/>
      <c r="D164" s="18"/>
      <c r="E164" s="15">
        <v>0</v>
      </c>
    </row>
    <row r="165" spans="1:5" x14ac:dyDescent="0.25">
      <c r="A165" s="176"/>
      <c r="B165" s="13" t="s">
        <v>124</v>
      </c>
      <c r="C165" s="18"/>
      <c r="D165" s="18"/>
      <c r="E165" s="15">
        <v>0</v>
      </c>
    </row>
    <row r="166" spans="1:5" x14ac:dyDescent="0.25">
      <c r="A166" s="176"/>
      <c r="B166" s="13" t="s">
        <v>125</v>
      </c>
      <c r="C166" s="18"/>
      <c r="D166" s="18"/>
      <c r="E166" s="15">
        <v>0</v>
      </c>
    </row>
    <row r="167" spans="1:5" x14ac:dyDescent="0.25">
      <c r="A167" s="176"/>
      <c r="B167" s="13" t="s">
        <v>126</v>
      </c>
      <c r="C167" s="18"/>
      <c r="D167" s="18"/>
      <c r="E167" s="15">
        <v>0</v>
      </c>
    </row>
    <row r="168" spans="1:5" x14ac:dyDescent="0.25">
      <c r="A168" s="176"/>
      <c r="B168" s="13" t="s">
        <v>127</v>
      </c>
      <c r="C168" s="18"/>
      <c r="D168" s="18"/>
      <c r="E168" s="15">
        <v>0</v>
      </c>
    </row>
    <row r="169" spans="1:5" x14ac:dyDescent="0.25">
      <c r="A169" s="176"/>
      <c r="B169" s="13" t="s">
        <v>128</v>
      </c>
      <c r="C169" s="18"/>
      <c r="D169" s="18"/>
      <c r="E169" s="15">
        <v>0</v>
      </c>
    </row>
    <row r="170" spans="1:5" x14ac:dyDescent="0.25">
      <c r="A170" s="176"/>
      <c r="B170" s="13" t="s">
        <v>129</v>
      </c>
      <c r="C170" s="18"/>
      <c r="D170" s="18"/>
      <c r="E170" s="15">
        <v>0</v>
      </c>
    </row>
    <row r="171" spans="1:5" x14ac:dyDescent="0.25">
      <c r="A171" s="176"/>
      <c r="B171" s="13" t="s">
        <v>130</v>
      </c>
      <c r="C171" s="18"/>
      <c r="D171" s="18"/>
      <c r="E171" s="15">
        <v>0</v>
      </c>
    </row>
    <row r="172" spans="1:5" x14ac:dyDescent="0.25">
      <c r="A172" s="176"/>
      <c r="B172" s="13" t="s">
        <v>131</v>
      </c>
      <c r="C172" s="18"/>
      <c r="D172" s="18"/>
      <c r="E172" s="15">
        <v>0</v>
      </c>
    </row>
    <row r="173" spans="1:5" x14ac:dyDescent="0.25">
      <c r="A173" s="176"/>
      <c r="B173" s="13" t="s">
        <v>132</v>
      </c>
      <c r="C173" s="18"/>
      <c r="D173" s="18"/>
      <c r="E173" s="15">
        <v>0</v>
      </c>
    </row>
    <row r="174" spans="1:5" x14ac:dyDescent="0.25">
      <c r="A174" s="176"/>
      <c r="B174" s="13" t="s">
        <v>133</v>
      </c>
      <c r="C174" s="18"/>
      <c r="D174" s="18"/>
      <c r="E174" s="15">
        <v>0</v>
      </c>
    </row>
    <row r="175" spans="1:5" x14ac:dyDescent="0.25">
      <c r="A175" s="176"/>
      <c r="B175" s="13" t="s">
        <v>134</v>
      </c>
      <c r="C175" s="18"/>
      <c r="D175" s="18"/>
      <c r="E175" s="15">
        <v>0</v>
      </c>
    </row>
    <row r="176" spans="1:5" x14ac:dyDescent="0.25">
      <c r="A176" s="176"/>
      <c r="B176" s="13" t="s">
        <v>135</v>
      </c>
      <c r="C176" s="18"/>
      <c r="D176" s="18"/>
      <c r="E176" s="15">
        <v>0</v>
      </c>
    </row>
    <row r="177" spans="1:5" x14ac:dyDescent="0.25">
      <c r="A177" s="176"/>
      <c r="B177" s="13" t="s">
        <v>136</v>
      </c>
      <c r="C177" s="18"/>
      <c r="D177" s="18"/>
      <c r="E177" s="15">
        <v>0</v>
      </c>
    </row>
    <row r="178" spans="1:5" x14ac:dyDescent="0.25">
      <c r="A178" s="176"/>
      <c r="B178" s="13" t="s">
        <v>137</v>
      </c>
      <c r="C178" s="18"/>
      <c r="D178" s="18"/>
      <c r="E178" s="15">
        <v>0</v>
      </c>
    </row>
    <row r="179" spans="1:5" x14ac:dyDescent="0.25">
      <c r="A179" s="176"/>
      <c r="B179" s="13" t="s">
        <v>138</v>
      </c>
      <c r="C179" s="18"/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8"/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8"/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8"/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8"/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8"/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8"/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8"/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8"/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8"/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8"/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8"/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8"/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8"/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8"/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8"/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8"/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8"/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8"/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8"/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8"/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8"/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8"/>
      <c r="D201" s="14">
        <v>92</v>
      </c>
      <c r="E201" s="15">
        <v>0</v>
      </c>
    </row>
    <row r="202" spans="1:5" x14ac:dyDescent="0.25">
      <c r="A202" s="176"/>
      <c r="B202" s="13" t="s">
        <v>119</v>
      </c>
      <c r="C202" s="18"/>
      <c r="D202" s="14">
        <v>23</v>
      </c>
      <c r="E202" s="15">
        <v>0</v>
      </c>
    </row>
    <row r="203" spans="1:5" x14ac:dyDescent="0.25">
      <c r="A203" s="176"/>
      <c r="B203" s="13" t="s">
        <v>162</v>
      </c>
      <c r="C203" s="18"/>
      <c r="D203" s="18"/>
      <c r="E203" s="15">
        <v>0</v>
      </c>
    </row>
    <row r="204" spans="1:5" x14ac:dyDescent="0.25">
      <c r="A204" s="176"/>
      <c r="B204" s="13" t="s">
        <v>121</v>
      </c>
      <c r="C204" s="18"/>
      <c r="D204" s="18"/>
      <c r="E204" s="15">
        <v>0</v>
      </c>
    </row>
    <row r="205" spans="1:5" x14ac:dyDescent="0.25">
      <c r="A205" s="176"/>
      <c r="B205" s="13" t="s">
        <v>122</v>
      </c>
      <c r="C205" s="18"/>
      <c r="D205" s="18"/>
      <c r="E205" s="15">
        <v>0</v>
      </c>
    </row>
    <row r="206" spans="1:5" x14ac:dyDescent="0.25">
      <c r="A206" s="176"/>
      <c r="B206" s="13" t="s">
        <v>123</v>
      </c>
      <c r="C206" s="18"/>
      <c r="D206" s="18"/>
      <c r="E206" s="15">
        <v>0</v>
      </c>
    </row>
    <row r="207" spans="1:5" x14ac:dyDescent="0.25">
      <c r="A207" s="176"/>
      <c r="B207" s="13" t="s">
        <v>124</v>
      </c>
      <c r="C207" s="18"/>
      <c r="D207" s="18"/>
      <c r="E207" s="15">
        <v>0</v>
      </c>
    </row>
    <row r="208" spans="1:5" x14ac:dyDescent="0.25">
      <c r="A208" s="176"/>
      <c r="B208" s="13" t="s">
        <v>163</v>
      </c>
      <c r="C208" s="18"/>
      <c r="D208" s="18"/>
      <c r="E208" s="15">
        <v>0</v>
      </c>
    </row>
    <row r="209" spans="1:5" x14ac:dyDescent="0.25">
      <c r="A209" s="176"/>
      <c r="B209" s="13" t="s">
        <v>126</v>
      </c>
      <c r="C209" s="18"/>
      <c r="D209" s="18"/>
      <c r="E209" s="15">
        <v>0</v>
      </c>
    </row>
    <row r="210" spans="1:5" x14ac:dyDescent="0.25">
      <c r="A210" s="176"/>
      <c r="B210" s="13" t="s">
        <v>164</v>
      </c>
      <c r="C210" s="18"/>
      <c r="D210" s="18"/>
      <c r="E210" s="15">
        <v>0</v>
      </c>
    </row>
    <row r="211" spans="1:5" x14ac:dyDescent="0.25">
      <c r="A211" s="176"/>
      <c r="B211" s="13" t="s">
        <v>128</v>
      </c>
      <c r="C211" s="18"/>
      <c r="D211" s="18"/>
      <c r="E211" s="15">
        <v>0</v>
      </c>
    </row>
    <row r="212" spans="1:5" x14ac:dyDescent="0.25">
      <c r="A212" s="176"/>
      <c r="B212" s="13" t="s">
        <v>129</v>
      </c>
      <c r="C212" s="18"/>
      <c r="D212" s="18"/>
      <c r="E212" s="15">
        <v>0</v>
      </c>
    </row>
    <row r="213" spans="1:5" x14ac:dyDescent="0.25">
      <c r="A213" s="176"/>
      <c r="B213" s="13" t="s">
        <v>130</v>
      </c>
      <c r="C213" s="18"/>
      <c r="D213" s="18"/>
      <c r="E213" s="15">
        <v>0</v>
      </c>
    </row>
    <row r="214" spans="1:5" x14ac:dyDescent="0.25">
      <c r="A214" s="176"/>
      <c r="B214" s="13" t="s">
        <v>131</v>
      </c>
      <c r="C214" s="18"/>
      <c r="D214" s="18"/>
      <c r="E214" s="15">
        <v>0</v>
      </c>
    </row>
    <row r="215" spans="1:5" x14ac:dyDescent="0.25">
      <c r="A215" s="176"/>
      <c r="B215" s="13" t="s">
        <v>132</v>
      </c>
      <c r="C215" s="18"/>
      <c r="D215" s="18"/>
      <c r="E215" s="15">
        <v>0</v>
      </c>
    </row>
    <row r="216" spans="1:5" x14ac:dyDescent="0.25">
      <c r="A216" s="176"/>
      <c r="B216" s="13" t="s">
        <v>133</v>
      </c>
      <c r="C216" s="18"/>
      <c r="D216" s="18"/>
      <c r="E216" s="15">
        <v>0</v>
      </c>
    </row>
    <row r="217" spans="1:5" x14ac:dyDescent="0.25">
      <c r="A217" s="176"/>
      <c r="B217" s="13" t="s">
        <v>134</v>
      </c>
      <c r="C217" s="18"/>
      <c r="D217" s="18"/>
      <c r="E217" s="15">
        <v>0</v>
      </c>
    </row>
    <row r="218" spans="1:5" x14ac:dyDescent="0.25">
      <c r="A218" s="176"/>
      <c r="B218" s="13" t="s">
        <v>135</v>
      </c>
      <c r="C218" s="18"/>
      <c r="D218" s="18"/>
      <c r="E218" s="15">
        <v>0</v>
      </c>
    </row>
    <row r="219" spans="1:5" x14ac:dyDescent="0.25">
      <c r="A219" s="176"/>
      <c r="B219" s="13" t="s">
        <v>136</v>
      </c>
      <c r="C219" s="18"/>
      <c r="D219" s="18"/>
      <c r="E219" s="15">
        <v>0</v>
      </c>
    </row>
    <row r="220" spans="1:5" x14ac:dyDescent="0.25">
      <c r="A220" s="176"/>
      <c r="B220" s="13" t="s">
        <v>137</v>
      </c>
      <c r="C220" s="18"/>
      <c r="D220" s="18"/>
      <c r="E220" s="15">
        <v>0</v>
      </c>
    </row>
    <row r="221" spans="1:5" x14ac:dyDescent="0.25">
      <c r="A221" s="176"/>
      <c r="B221" s="13" t="s">
        <v>138</v>
      </c>
      <c r="C221" s="18"/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8"/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8"/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8"/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8"/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8"/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8"/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8"/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8"/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8"/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8"/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8"/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8"/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8"/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8"/>
      <c r="D246" s="14">
        <v>560</v>
      </c>
      <c r="E246" s="15">
        <v>0</v>
      </c>
    </row>
    <row r="247" spans="1:5" x14ac:dyDescent="0.25">
      <c r="A247" s="12" t="s">
        <v>169</v>
      </c>
      <c r="B247" s="17"/>
      <c r="C247" s="18"/>
      <c r="D247" s="14">
        <v>125</v>
      </c>
      <c r="E247" s="15">
        <v>0</v>
      </c>
    </row>
    <row r="248" spans="1:5" x14ac:dyDescent="0.25">
      <c r="A248" s="12" t="s">
        <v>170</v>
      </c>
      <c r="B248" s="17"/>
      <c r="C248" s="18"/>
      <c r="D248" s="14">
        <v>369</v>
      </c>
      <c r="E248" s="15">
        <v>0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1029</v>
      </c>
      <c r="D252" s="14">
        <v>896</v>
      </c>
      <c r="E252" s="15">
        <v>0.1484375</v>
      </c>
    </row>
    <row r="253" spans="1:5" x14ac:dyDescent="0.25">
      <c r="A253" s="176"/>
      <c r="B253" s="13" t="s">
        <v>18</v>
      </c>
      <c r="C253" s="14">
        <v>196</v>
      </c>
      <c r="D253" s="14">
        <v>219</v>
      </c>
      <c r="E253" s="15">
        <v>-0.105022831050228</v>
      </c>
    </row>
    <row r="254" spans="1:5" x14ac:dyDescent="0.25">
      <c r="A254" s="177"/>
      <c r="B254" s="13" t="s">
        <v>22</v>
      </c>
      <c r="C254" s="14">
        <v>89</v>
      </c>
      <c r="D254" s="14">
        <v>196</v>
      </c>
      <c r="E254" s="15">
        <v>-0.54591836734693899</v>
      </c>
    </row>
    <row r="255" spans="1:5" x14ac:dyDescent="0.25">
      <c r="A255" s="175" t="s">
        <v>174</v>
      </c>
      <c r="B255" s="13" t="s">
        <v>175</v>
      </c>
      <c r="C255" s="14">
        <v>197</v>
      </c>
      <c r="D255" s="14">
        <v>203</v>
      </c>
      <c r="E255" s="15">
        <v>-2.95566502463054E-2</v>
      </c>
    </row>
    <row r="256" spans="1:5" x14ac:dyDescent="0.25">
      <c r="A256" s="176"/>
      <c r="B256" s="13" t="s">
        <v>176</v>
      </c>
      <c r="C256" s="14">
        <v>212</v>
      </c>
      <c r="D256" s="14">
        <v>126</v>
      </c>
      <c r="E256" s="15">
        <v>0.682539682539683</v>
      </c>
    </row>
    <row r="257" spans="1:5" x14ac:dyDescent="0.25">
      <c r="A257" s="177"/>
      <c r="B257" s="13" t="s">
        <v>177</v>
      </c>
      <c r="C257" s="14">
        <v>12</v>
      </c>
      <c r="D257" s="14">
        <v>1</v>
      </c>
      <c r="E257" s="15">
        <v>11</v>
      </c>
    </row>
    <row r="258" spans="1:5" x14ac:dyDescent="0.25">
      <c r="A258" s="12" t="s">
        <v>178</v>
      </c>
      <c r="B258" s="17"/>
      <c r="C258" s="14">
        <v>116</v>
      </c>
      <c r="D258" s="14">
        <v>113</v>
      </c>
      <c r="E258" s="15">
        <v>2.6548672566371698E-2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45</v>
      </c>
      <c r="D262" s="14">
        <v>68</v>
      </c>
      <c r="E262" s="15">
        <v>-0.33823529411764702</v>
      </c>
    </row>
    <row r="263" spans="1:5" x14ac:dyDescent="0.25">
      <c r="A263" s="175" t="s">
        <v>181</v>
      </c>
      <c r="B263" s="13" t="s">
        <v>182</v>
      </c>
      <c r="C263" s="14">
        <v>3</v>
      </c>
      <c r="D263" s="14">
        <v>5</v>
      </c>
      <c r="E263" s="15">
        <v>-0.4</v>
      </c>
    </row>
    <row r="264" spans="1:5" x14ac:dyDescent="0.25">
      <c r="A264" s="176"/>
      <c r="B264" s="13" t="s">
        <v>183</v>
      </c>
      <c r="C264" s="14">
        <v>0</v>
      </c>
      <c r="D264" s="14">
        <v>0</v>
      </c>
      <c r="E264" s="15">
        <v>0</v>
      </c>
    </row>
    <row r="265" spans="1:5" x14ac:dyDescent="0.25">
      <c r="A265" s="177"/>
      <c r="B265" s="13" t="s">
        <v>184</v>
      </c>
      <c r="C265" s="14">
        <v>1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4</v>
      </c>
      <c r="D267" s="14">
        <v>2</v>
      </c>
      <c r="E267" s="15">
        <v>1</v>
      </c>
    </row>
    <row r="268" spans="1:5" x14ac:dyDescent="0.25">
      <c r="A268" s="12" t="s">
        <v>110</v>
      </c>
      <c r="B268" s="17"/>
      <c r="C268" s="14">
        <v>2</v>
      </c>
      <c r="D268" s="14">
        <v>8</v>
      </c>
      <c r="E268" s="15">
        <v>-0.75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40</v>
      </c>
      <c r="D272" s="14">
        <v>28</v>
      </c>
      <c r="E272" s="15">
        <v>0.42857142857142799</v>
      </c>
    </row>
    <row r="273" spans="1:5" x14ac:dyDescent="0.25">
      <c r="A273" s="175" t="s">
        <v>68</v>
      </c>
      <c r="B273" s="13" t="s">
        <v>189</v>
      </c>
      <c r="C273" s="14">
        <v>33</v>
      </c>
      <c r="D273" s="14">
        <v>40</v>
      </c>
      <c r="E273" s="15">
        <v>-0.17499999999999999</v>
      </c>
    </row>
    <row r="274" spans="1:5" x14ac:dyDescent="0.25">
      <c r="A274" s="177"/>
      <c r="B274" s="13" t="s">
        <v>110</v>
      </c>
      <c r="C274" s="14">
        <v>0</v>
      </c>
      <c r="D274" s="14">
        <v>1</v>
      </c>
      <c r="E274" s="15">
        <v>-1</v>
      </c>
    </row>
    <row r="275" spans="1:5" x14ac:dyDescent="0.25">
      <c r="A275" s="12" t="s">
        <v>190</v>
      </c>
      <c r="B275" s="17"/>
      <c r="C275" s="14">
        <v>1</v>
      </c>
      <c r="D275" s="14">
        <v>1</v>
      </c>
      <c r="E275" s="15">
        <v>0</v>
      </c>
    </row>
    <row r="276" spans="1:5" x14ac:dyDescent="0.25">
      <c r="A276" s="12" t="s">
        <v>191</v>
      </c>
      <c r="B276" s="17"/>
      <c r="C276" s="14">
        <v>0</v>
      </c>
      <c r="D276" s="14">
        <v>7</v>
      </c>
      <c r="E276" s="15">
        <v>-1</v>
      </c>
    </row>
    <row r="277" spans="1:5" x14ac:dyDescent="0.25">
      <c r="A277" s="12" t="s">
        <v>192</v>
      </c>
      <c r="B277" s="17"/>
      <c r="C277" s="14">
        <v>0</v>
      </c>
      <c r="D277" s="18"/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1</v>
      </c>
      <c r="D281" s="18"/>
      <c r="E281" s="15">
        <v>0</v>
      </c>
    </row>
    <row r="282" spans="1:5" x14ac:dyDescent="0.25">
      <c r="A282" s="177"/>
      <c r="B282" s="13" t="s">
        <v>196</v>
      </c>
      <c r="C282" s="14">
        <v>61</v>
      </c>
      <c r="D282" s="14">
        <v>54</v>
      </c>
      <c r="E282" s="15">
        <v>0.12962962962963001</v>
      </c>
    </row>
    <row r="283" spans="1:5" x14ac:dyDescent="0.25">
      <c r="A283" s="12" t="s">
        <v>197</v>
      </c>
      <c r="B283" s="17"/>
      <c r="C283" s="14">
        <v>32</v>
      </c>
      <c r="D283" s="14">
        <v>49</v>
      </c>
      <c r="E283" s="15">
        <v>-0.34693877551020402</v>
      </c>
    </row>
    <row r="284" spans="1:5" x14ac:dyDescent="0.25">
      <c r="A284" s="12" t="s">
        <v>198</v>
      </c>
      <c r="B284" s="17"/>
      <c r="C284" s="14">
        <v>21</v>
      </c>
      <c r="D284" s="14">
        <v>14</v>
      </c>
      <c r="E284" s="15">
        <v>0.5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8"/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8"/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2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3"/>
      <c r="B294" s="13" t="s">
        <v>207</v>
      </c>
      <c r="C294" s="14">
        <v>388</v>
      </c>
      <c r="D294" s="14">
        <v>446</v>
      </c>
      <c r="E294" s="23">
        <v>0</v>
      </c>
    </row>
    <row r="295" spans="1:5" x14ac:dyDescent="0.25">
      <c r="A295" s="174"/>
      <c r="B295" s="13" t="s">
        <v>208</v>
      </c>
      <c r="C295" s="14">
        <v>1</v>
      </c>
      <c r="D295" s="14">
        <v>2</v>
      </c>
      <c r="E295" s="23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17</v>
      </c>
      <c r="D299" s="14">
        <v>43</v>
      </c>
      <c r="E299" s="23">
        <v>17</v>
      </c>
    </row>
    <row r="300" spans="1:5" x14ac:dyDescent="0.25">
      <c r="A300" s="172" t="s">
        <v>215</v>
      </c>
      <c r="B300" s="13" t="s">
        <v>216</v>
      </c>
      <c r="C300" s="14">
        <v>183</v>
      </c>
      <c r="D300" s="14">
        <v>206</v>
      </c>
      <c r="E300" s="23">
        <v>42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4"/>
      <c r="B302" s="13" t="s">
        <v>218</v>
      </c>
      <c r="C302" s="14">
        <v>27</v>
      </c>
      <c r="D302" s="14">
        <v>34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0</v>
      </c>
      <c r="E303" s="23">
        <v>0</v>
      </c>
    </row>
    <row r="304" spans="1:5" x14ac:dyDescent="0.25">
      <c r="A304" s="172" t="s">
        <v>221</v>
      </c>
      <c r="B304" s="13" t="s">
        <v>212</v>
      </c>
      <c r="C304" s="14">
        <v>1</v>
      </c>
      <c r="D304" s="14">
        <v>1</v>
      </c>
      <c r="E304" s="23">
        <v>0</v>
      </c>
    </row>
    <row r="305" spans="1:5" x14ac:dyDescent="0.25">
      <c r="A305" s="173"/>
      <c r="B305" s="13" t="s">
        <v>222</v>
      </c>
      <c r="C305" s="14">
        <v>8</v>
      </c>
      <c r="D305" s="14">
        <v>26</v>
      </c>
      <c r="E305" s="23">
        <v>9</v>
      </c>
    </row>
    <row r="306" spans="1:5" x14ac:dyDescent="0.25">
      <c r="A306" s="174"/>
      <c r="B306" s="13" t="s">
        <v>223</v>
      </c>
      <c r="C306" s="14">
        <v>3</v>
      </c>
      <c r="D306" s="14">
        <v>17</v>
      </c>
      <c r="E306" s="23">
        <v>3</v>
      </c>
    </row>
    <row r="307" spans="1:5" x14ac:dyDescent="0.25">
      <c r="A307" s="172" t="s">
        <v>224</v>
      </c>
      <c r="B307" s="13" t="s">
        <v>225</v>
      </c>
      <c r="C307" s="14">
        <v>9</v>
      </c>
      <c r="D307" s="14">
        <v>6</v>
      </c>
      <c r="E307" s="23">
        <v>9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3"/>
      <c r="B309" s="13" t="s">
        <v>227</v>
      </c>
      <c r="C309" s="14">
        <v>105</v>
      </c>
      <c r="D309" s="14">
        <v>265</v>
      </c>
      <c r="E309" s="23">
        <v>75</v>
      </c>
    </row>
    <row r="310" spans="1:5" x14ac:dyDescent="0.25">
      <c r="A310" s="173"/>
      <c r="B310" s="13" t="s">
        <v>228</v>
      </c>
      <c r="C310" s="14">
        <v>177</v>
      </c>
      <c r="D310" s="14">
        <v>262</v>
      </c>
      <c r="E310" s="23">
        <v>0</v>
      </c>
    </row>
    <row r="311" spans="1:5" x14ac:dyDescent="0.25">
      <c r="A311" s="173"/>
      <c r="B311" s="13" t="s">
        <v>229</v>
      </c>
      <c r="C311" s="14">
        <v>155</v>
      </c>
      <c r="D311" s="14">
        <v>200</v>
      </c>
      <c r="E311" s="23">
        <v>42</v>
      </c>
    </row>
    <row r="312" spans="1:5" x14ac:dyDescent="0.25">
      <c r="A312" s="173"/>
      <c r="B312" s="13" t="s">
        <v>230</v>
      </c>
      <c r="C312" s="14">
        <v>132</v>
      </c>
      <c r="D312" s="14">
        <v>285</v>
      </c>
      <c r="E312" s="23">
        <v>90</v>
      </c>
    </row>
    <row r="313" spans="1:5" x14ac:dyDescent="0.25">
      <c r="A313" s="173"/>
      <c r="B313" s="13" t="s">
        <v>231</v>
      </c>
      <c r="C313" s="14">
        <v>21</v>
      </c>
      <c r="D313" s="14">
        <v>33</v>
      </c>
      <c r="E313" s="23">
        <v>0</v>
      </c>
    </row>
    <row r="314" spans="1:5" x14ac:dyDescent="0.25">
      <c r="A314" s="173"/>
      <c r="B314" s="13" t="s">
        <v>232</v>
      </c>
      <c r="C314" s="14">
        <v>4</v>
      </c>
      <c r="D314" s="14">
        <v>6</v>
      </c>
      <c r="E314" s="23">
        <v>0</v>
      </c>
    </row>
    <row r="315" spans="1:5" x14ac:dyDescent="0.25">
      <c r="A315" s="173"/>
      <c r="B315" s="13" t="s">
        <v>233</v>
      </c>
      <c r="C315" s="14">
        <v>116</v>
      </c>
      <c r="D315" s="14">
        <v>70</v>
      </c>
      <c r="E315" s="23">
        <v>85</v>
      </c>
    </row>
    <row r="316" spans="1:5" x14ac:dyDescent="0.25">
      <c r="A316" s="173"/>
      <c r="B316" s="13" t="s">
        <v>234</v>
      </c>
      <c r="C316" s="14">
        <v>0</v>
      </c>
      <c r="D316" s="14">
        <v>0</v>
      </c>
      <c r="E316" s="23">
        <v>0</v>
      </c>
    </row>
    <row r="317" spans="1:5" x14ac:dyDescent="0.25">
      <c r="A317" s="173"/>
      <c r="B317" s="13" t="s">
        <v>235</v>
      </c>
      <c r="C317" s="14">
        <v>0</v>
      </c>
      <c r="D317" s="14">
        <v>1</v>
      </c>
      <c r="E317" s="23">
        <v>0</v>
      </c>
    </row>
    <row r="318" spans="1:5" x14ac:dyDescent="0.25">
      <c r="A318" s="173"/>
      <c r="B318" s="13" t="s">
        <v>236</v>
      </c>
      <c r="C318" s="14">
        <v>136</v>
      </c>
      <c r="D318" s="14">
        <v>253</v>
      </c>
      <c r="E318" s="23">
        <v>113</v>
      </c>
    </row>
    <row r="319" spans="1:5" x14ac:dyDescent="0.25">
      <c r="A319" s="173"/>
      <c r="B319" s="13" t="s">
        <v>237</v>
      </c>
      <c r="C319" s="14">
        <v>117</v>
      </c>
      <c r="D319" s="14">
        <v>193</v>
      </c>
      <c r="E319" s="23">
        <v>0</v>
      </c>
    </row>
    <row r="320" spans="1:5" x14ac:dyDescent="0.25">
      <c r="A320" s="173"/>
      <c r="B320" s="13" t="s">
        <v>238</v>
      </c>
      <c r="C320" s="14">
        <v>2</v>
      </c>
      <c r="D320" s="14">
        <v>7</v>
      </c>
      <c r="E320" s="23">
        <v>3</v>
      </c>
    </row>
    <row r="321" spans="1:5" x14ac:dyDescent="0.25">
      <c r="A321" s="174"/>
      <c r="B321" s="13" t="s">
        <v>239</v>
      </c>
      <c r="C321" s="14">
        <v>9</v>
      </c>
      <c r="D321" s="14">
        <v>15</v>
      </c>
      <c r="E321" s="23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3"/>
      <c r="B323" s="13" t="s">
        <v>242</v>
      </c>
      <c r="C323" s="14">
        <v>0</v>
      </c>
      <c r="D323" s="14">
        <v>0</v>
      </c>
      <c r="E323" s="23">
        <v>0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3"/>
      <c r="B326" s="13" t="s">
        <v>245</v>
      </c>
      <c r="C326" s="14">
        <v>9</v>
      </c>
      <c r="D326" s="14">
        <v>24</v>
      </c>
      <c r="E326" s="23">
        <v>1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3"/>
      <c r="B329" s="13" t="s">
        <v>248</v>
      </c>
      <c r="C329" s="14">
        <v>72</v>
      </c>
      <c r="D329" s="14">
        <v>115</v>
      </c>
      <c r="E329" s="23">
        <v>6</v>
      </c>
    </row>
    <row r="330" spans="1:5" x14ac:dyDescent="0.25">
      <c r="A330" s="173"/>
      <c r="B330" s="13" t="s">
        <v>249</v>
      </c>
      <c r="C330" s="14">
        <v>18</v>
      </c>
      <c r="D330" s="14">
        <v>4</v>
      </c>
      <c r="E330" s="23">
        <v>0</v>
      </c>
    </row>
    <row r="331" spans="1:5" x14ac:dyDescent="0.25">
      <c r="A331" s="173"/>
      <c r="B331" s="13" t="s">
        <v>250</v>
      </c>
      <c r="C331" s="14">
        <v>5</v>
      </c>
      <c r="D331" s="14">
        <v>5</v>
      </c>
      <c r="E331" s="23">
        <v>1</v>
      </c>
    </row>
    <row r="332" spans="1:5" x14ac:dyDescent="0.25">
      <c r="A332" s="173"/>
      <c r="B332" s="13" t="s">
        <v>251</v>
      </c>
      <c r="C332" s="14">
        <v>8</v>
      </c>
      <c r="D332" s="14">
        <v>15</v>
      </c>
      <c r="E332" s="23">
        <v>4</v>
      </c>
    </row>
    <row r="333" spans="1:5" x14ac:dyDescent="0.25">
      <c r="A333" s="173"/>
      <c r="B333" s="13" t="s">
        <v>252</v>
      </c>
      <c r="C333" s="14">
        <v>0</v>
      </c>
      <c r="D333" s="14">
        <v>0</v>
      </c>
      <c r="E333" s="23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3"/>
      <c r="B335" s="13" t="s">
        <v>254</v>
      </c>
      <c r="C335" s="14">
        <v>0</v>
      </c>
      <c r="D335" s="14">
        <v>0</v>
      </c>
      <c r="E335" s="23">
        <v>0</v>
      </c>
    </row>
    <row r="336" spans="1:5" x14ac:dyDescent="0.25">
      <c r="A336" s="173"/>
      <c r="B336" s="13" t="s">
        <v>255</v>
      </c>
      <c r="C336" s="14">
        <v>0</v>
      </c>
      <c r="D336" s="14">
        <v>0</v>
      </c>
      <c r="E336" s="23">
        <v>0</v>
      </c>
    </row>
    <row r="337" spans="1:5" x14ac:dyDescent="0.25">
      <c r="A337" s="173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3"/>
      <c r="B339" s="13" t="s">
        <v>258</v>
      </c>
      <c r="C339" s="14">
        <v>0</v>
      </c>
      <c r="D339" s="14">
        <v>0</v>
      </c>
      <c r="E339" s="23">
        <v>0</v>
      </c>
    </row>
    <row r="340" spans="1:5" x14ac:dyDescent="0.25">
      <c r="A340" s="173"/>
      <c r="B340" s="13" t="s">
        <v>259</v>
      </c>
      <c r="C340" s="14">
        <v>1</v>
      </c>
      <c r="D340" s="14">
        <v>2</v>
      </c>
      <c r="E340" s="23">
        <v>1</v>
      </c>
    </row>
    <row r="341" spans="1:5" x14ac:dyDescent="0.25">
      <c r="A341" s="173"/>
      <c r="B341" s="13" t="s">
        <v>260</v>
      </c>
      <c r="C341" s="14">
        <v>0</v>
      </c>
      <c r="D341" s="14">
        <v>0</v>
      </c>
      <c r="E341" s="23">
        <v>0</v>
      </c>
    </row>
    <row r="342" spans="1:5" x14ac:dyDescent="0.25">
      <c r="A342" s="173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3"/>
      <c r="B343" s="13" t="s">
        <v>262</v>
      </c>
      <c r="C343" s="14">
        <v>7</v>
      </c>
      <c r="D343" s="14">
        <v>12</v>
      </c>
      <c r="E343" s="23">
        <v>2</v>
      </c>
    </row>
    <row r="344" spans="1:5" x14ac:dyDescent="0.25">
      <c r="A344" s="173"/>
      <c r="B344" s="13" t="s">
        <v>263</v>
      </c>
      <c r="C344" s="14">
        <v>0</v>
      </c>
      <c r="D344" s="14">
        <v>0</v>
      </c>
      <c r="E344" s="23">
        <v>0</v>
      </c>
    </row>
    <row r="345" spans="1:5" x14ac:dyDescent="0.25">
      <c r="A345" s="173"/>
      <c r="B345" s="13" t="s">
        <v>264</v>
      </c>
      <c r="C345" s="14">
        <v>8</v>
      </c>
      <c r="D345" s="14">
        <v>30</v>
      </c>
      <c r="E345" s="23">
        <v>6</v>
      </c>
    </row>
    <row r="346" spans="1:5" x14ac:dyDescent="0.25">
      <c r="A346" s="173"/>
      <c r="B346" s="13" t="s">
        <v>265</v>
      </c>
      <c r="C346" s="14">
        <v>13</v>
      </c>
      <c r="D346" s="14">
        <v>17</v>
      </c>
      <c r="E346" s="23">
        <v>9</v>
      </c>
    </row>
    <row r="347" spans="1:5" x14ac:dyDescent="0.25">
      <c r="A347" s="173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3"/>
      <c r="B348" s="13" t="s">
        <v>267</v>
      </c>
      <c r="C348" s="14">
        <v>1</v>
      </c>
      <c r="D348" s="14">
        <v>2</v>
      </c>
      <c r="E348" s="23">
        <v>0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3"/>
      <c r="B350" s="13" t="s">
        <v>269</v>
      </c>
      <c r="C350" s="14">
        <v>1</v>
      </c>
      <c r="D350" s="14">
        <v>0</v>
      </c>
      <c r="E350" s="23">
        <v>0</v>
      </c>
    </row>
    <row r="351" spans="1:5" x14ac:dyDescent="0.25">
      <c r="A351" s="173"/>
      <c r="B351" s="13" t="s">
        <v>270</v>
      </c>
      <c r="C351" s="14">
        <v>0</v>
      </c>
      <c r="D351" s="14">
        <v>0</v>
      </c>
      <c r="E351" s="23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3">
        <v>0</v>
      </c>
    </row>
    <row r="354" spans="1:5" x14ac:dyDescent="0.25">
      <c r="A354" s="174"/>
      <c r="B354" s="13" t="s">
        <v>273</v>
      </c>
      <c r="C354" s="14">
        <v>1</v>
      </c>
      <c r="D354" s="14">
        <v>15</v>
      </c>
      <c r="E354" s="23">
        <v>0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3">
        <v>0</v>
      </c>
    </row>
    <row r="356" spans="1:5" x14ac:dyDescent="0.25">
      <c r="A356" s="173"/>
      <c r="B356" s="13" t="s">
        <v>276</v>
      </c>
      <c r="C356" s="14">
        <v>1</v>
      </c>
      <c r="D356" s="14">
        <v>1</v>
      </c>
      <c r="E356" s="23">
        <v>1</v>
      </c>
    </row>
    <row r="357" spans="1:5" x14ac:dyDescent="0.25">
      <c r="A357" s="173"/>
      <c r="B357" s="13" t="s">
        <v>277</v>
      </c>
      <c r="C357" s="14">
        <v>2</v>
      </c>
      <c r="D357" s="14">
        <v>6</v>
      </c>
      <c r="E357" s="23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3"/>
      <c r="B360" s="13" t="s">
        <v>280</v>
      </c>
      <c r="C360" s="14">
        <v>12</v>
      </c>
      <c r="D360" s="14">
        <v>12</v>
      </c>
      <c r="E360" s="23">
        <v>1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3"/>
      <c r="B363" s="13" t="s">
        <v>283</v>
      </c>
      <c r="C363" s="14">
        <v>0</v>
      </c>
      <c r="D363" s="14">
        <v>0</v>
      </c>
      <c r="E363" s="23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2" t="s">
        <v>286</v>
      </c>
      <c r="B366" s="13" t="s">
        <v>287</v>
      </c>
      <c r="C366" s="14">
        <v>12</v>
      </c>
      <c r="D366" s="14">
        <v>16</v>
      </c>
      <c r="E366" s="23">
        <v>1</v>
      </c>
    </row>
    <row r="367" spans="1:5" x14ac:dyDescent="0.25">
      <c r="A367" s="173"/>
      <c r="B367" s="13" t="s">
        <v>288</v>
      </c>
      <c r="C367" s="14">
        <v>0</v>
      </c>
      <c r="D367" s="14">
        <v>0</v>
      </c>
      <c r="E367" s="23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3"/>
      <c r="B369" s="13" t="s">
        <v>290</v>
      </c>
      <c r="C369" s="14">
        <v>5</v>
      </c>
      <c r="D369" s="14">
        <v>17</v>
      </c>
      <c r="E369" s="23">
        <v>2</v>
      </c>
    </row>
    <row r="370" spans="1:5" x14ac:dyDescent="0.25">
      <c r="A370" s="173"/>
      <c r="B370" s="13" t="s">
        <v>291</v>
      </c>
      <c r="C370" s="14">
        <v>1</v>
      </c>
      <c r="D370" s="14">
        <v>1</v>
      </c>
      <c r="E370" s="23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3"/>
      <c r="B376" s="13" t="s">
        <v>298</v>
      </c>
      <c r="C376" s="14">
        <v>1</v>
      </c>
      <c r="D376" s="14">
        <v>0</v>
      </c>
      <c r="E376" s="23">
        <v>0</v>
      </c>
    </row>
    <row r="377" spans="1:5" x14ac:dyDescent="0.25">
      <c r="A377" s="173"/>
      <c r="B377" s="13" t="s">
        <v>299</v>
      </c>
      <c r="C377" s="14">
        <v>28</v>
      </c>
      <c r="D377" s="14">
        <v>59</v>
      </c>
      <c r="E377" s="23">
        <v>0</v>
      </c>
    </row>
    <row r="378" spans="1:5" x14ac:dyDescent="0.25">
      <c r="A378" s="173"/>
      <c r="B378" s="13" t="s">
        <v>300</v>
      </c>
      <c r="C378" s="14">
        <v>1</v>
      </c>
      <c r="D378" s="14">
        <v>1</v>
      </c>
      <c r="E378" s="23">
        <v>0</v>
      </c>
    </row>
    <row r="379" spans="1:5" x14ac:dyDescent="0.25">
      <c r="A379" s="173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3"/>
      <c r="B380" s="13" t="s">
        <v>301</v>
      </c>
      <c r="C380" s="14">
        <v>0</v>
      </c>
      <c r="D380" s="14">
        <v>0</v>
      </c>
      <c r="E380" s="23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3">
        <v>0</v>
      </c>
    </row>
    <row r="382" spans="1:5" x14ac:dyDescent="0.25">
      <c r="A382" s="173"/>
      <c r="B382" s="13" t="s">
        <v>303</v>
      </c>
      <c r="C382" s="14">
        <v>2</v>
      </c>
      <c r="D382" s="14">
        <v>3</v>
      </c>
      <c r="E382" s="23">
        <v>0</v>
      </c>
    </row>
    <row r="383" spans="1:5" x14ac:dyDescent="0.25">
      <c r="A383" s="173"/>
      <c r="B383" s="13" t="s">
        <v>304</v>
      </c>
      <c r="C383" s="14">
        <v>0</v>
      </c>
      <c r="D383" s="14">
        <v>0</v>
      </c>
      <c r="E383" s="23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4"/>
      <c r="B387" s="13" t="s">
        <v>308</v>
      </c>
      <c r="C387" s="14">
        <v>0</v>
      </c>
      <c r="D387" s="14">
        <v>0</v>
      </c>
      <c r="E387" s="23">
        <v>0</v>
      </c>
    </row>
    <row r="388" spans="1:5" x14ac:dyDescent="0.25">
      <c r="A388" s="172" t="s">
        <v>309</v>
      </c>
      <c r="B388" s="13" t="s">
        <v>310</v>
      </c>
      <c r="C388" s="14">
        <v>1</v>
      </c>
      <c r="D388" s="14">
        <v>3</v>
      </c>
      <c r="E388" s="23">
        <v>0</v>
      </c>
    </row>
    <row r="389" spans="1:5" x14ac:dyDescent="0.25">
      <c r="A389" s="173"/>
      <c r="B389" s="13" t="s">
        <v>311</v>
      </c>
      <c r="C389" s="14">
        <v>6</v>
      </c>
      <c r="D389" s="14">
        <v>8</v>
      </c>
      <c r="E389" s="23">
        <v>0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3"/>
      <c r="B391" s="13" t="s">
        <v>248</v>
      </c>
      <c r="C391" s="14">
        <v>149</v>
      </c>
      <c r="D391" s="14">
        <v>193</v>
      </c>
      <c r="E391" s="23">
        <v>11</v>
      </c>
    </row>
    <row r="392" spans="1:5" x14ac:dyDescent="0.25">
      <c r="A392" s="173"/>
      <c r="B392" s="13" t="s">
        <v>249</v>
      </c>
      <c r="C392" s="14">
        <v>175</v>
      </c>
      <c r="D392" s="14">
        <v>92</v>
      </c>
      <c r="E392" s="23">
        <v>2</v>
      </c>
    </row>
    <row r="393" spans="1:5" x14ac:dyDescent="0.25">
      <c r="A393" s="173"/>
      <c r="B393" s="13" t="s">
        <v>250</v>
      </c>
      <c r="C393" s="14">
        <v>14</v>
      </c>
      <c r="D393" s="14">
        <v>20</v>
      </c>
      <c r="E393" s="23">
        <v>0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3"/>
      <c r="B396" s="13" t="s">
        <v>314</v>
      </c>
      <c r="C396" s="14">
        <v>39</v>
      </c>
      <c r="D396" s="14">
        <v>52</v>
      </c>
      <c r="E396" s="23">
        <v>8</v>
      </c>
    </row>
    <row r="397" spans="1:5" x14ac:dyDescent="0.25">
      <c r="A397" s="173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3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3"/>
      <c r="B399" s="13" t="s">
        <v>260</v>
      </c>
      <c r="C399" s="14">
        <v>0</v>
      </c>
      <c r="D399" s="14">
        <v>0</v>
      </c>
      <c r="E399" s="23">
        <v>0</v>
      </c>
    </row>
    <row r="400" spans="1:5" x14ac:dyDescent="0.25">
      <c r="A400" s="173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3"/>
      <c r="B401" s="13" t="s">
        <v>316</v>
      </c>
      <c r="C401" s="14">
        <v>1396</v>
      </c>
      <c r="D401" s="14">
        <v>2366</v>
      </c>
      <c r="E401" s="23">
        <v>0</v>
      </c>
    </row>
    <row r="402" spans="1:5" x14ac:dyDescent="0.25">
      <c r="A402" s="173"/>
      <c r="B402" s="13" t="s">
        <v>317</v>
      </c>
      <c r="C402" s="14">
        <v>60</v>
      </c>
      <c r="D402" s="14">
        <v>92</v>
      </c>
      <c r="E402" s="23">
        <v>4</v>
      </c>
    </row>
    <row r="403" spans="1:5" x14ac:dyDescent="0.25">
      <c r="A403" s="173"/>
      <c r="B403" s="13" t="s">
        <v>318</v>
      </c>
      <c r="C403" s="14">
        <v>361</v>
      </c>
      <c r="D403" s="14">
        <v>498</v>
      </c>
      <c r="E403" s="23">
        <v>296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3"/>
      <c r="B405" s="13" t="s">
        <v>319</v>
      </c>
      <c r="C405" s="14">
        <v>0</v>
      </c>
      <c r="D405" s="14">
        <v>0</v>
      </c>
      <c r="E405" s="23">
        <v>0</v>
      </c>
    </row>
    <row r="406" spans="1:5" x14ac:dyDescent="0.25">
      <c r="A406" s="173"/>
      <c r="B406" s="13" t="s">
        <v>320</v>
      </c>
      <c r="C406" s="14">
        <v>5</v>
      </c>
      <c r="D406" s="14">
        <v>12</v>
      </c>
      <c r="E406" s="23">
        <v>3</v>
      </c>
    </row>
    <row r="407" spans="1:5" x14ac:dyDescent="0.25">
      <c r="A407" s="173"/>
      <c r="B407" s="13" t="s">
        <v>321</v>
      </c>
      <c r="C407" s="14">
        <v>24</v>
      </c>
      <c r="D407" s="14">
        <v>56</v>
      </c>
      <c r="E407" s="23">
        <v>9</v>
      </c>
    </row>
    <row r="408" spans="1:5" x14ac:dyDescent="0.25">
      <c r="A408" s="173"/>
      <c r="B408" s="13" t="s">
        <v>270</v>
      </c>
      <c r="C408" s="14">
        <v>29</v>
      </c>
      <c r="D408" s="14">
        <v>82</v>
      </c>
      <c r="E408" s="23">
        <v>0</v>
      </c>
    </row>
    <row r="409" spans="1:5" x14ac:dyDescent="0.25">
      <c r="A409" s="174"/>
      <c r="B409" s="13" t="s">
        <v>322</v>
      </c>
      <c r="C409" s="14">
        <v>455</v>
      </c>
      <c r="D409" s="14">
        <v>944</v>
      </c>
      <c r="E409" s="23">
        <v>7</v>
      </c>
    </row>
  </sheetData>
  <sheetProtection algorithmName="SHA-512" hashValue="I7tRT5pebsR3iwVwRpVKoe0/h5ZH+n687UNIwcwoD+qDGMn2uRzFcvI32l4uem6W6wnjhEXnCMTKI9bKmqr4oQ==" saltValue="UFPKIDIdV7a8LGJXV738kw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A5B0-A4E8-42C7-8828-555AAC8905AA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o609GJjHT4xcJLszpcmgR/2xk+MbRlryHVWcOFxmwS0jn6c82Aza1VM7czOZHZlsbSL+TOhvSKa4dB9zEdFZWg==" saltValue="NYlCXvS9X5uC+rsl+xhQ7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557C5-7D5A-4D1D-B3A1-7D4D0D4553C5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uxKoIhxdKe4IDgNq4nzdbT8OgG+RMYYxNs18di7ihIyG/DZeaZmc/NXOGmMA009mBEZbIQN4jiRBZ/A06iOvOQ==" saltValue="dDcoXoePTeXwFM2Tdjc44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DEC01-35E7-4996-8C79-F7D175AE8127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1</v>
      </c>
      <c r="N6" s="170">
        <f>DatosMedioAmbiente!C55</f>
        <v>6</v>
      </c>
      <c r="O6" s="170">
        <f>DatosMedioAmbiente!C57</f>
        <v>0</v>
      </c>
      <c r="P6" s="170">
        <f>DatosMedioAmbiente!C59</f>
        <v>1</v>
      </c>
      <c r="Q6" s="170">
        <f>DatosMedioAmbiente!C61</f>
        <v>8</v>
      </c>
      <c r="R6" s="170">
        <f>DatosMedioAmbiente!C63</f>
        <v>1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1</v>
      </c>
      <c r="Y6" s="171">
        <f>DatosMedioAmbiente!C62</f>
        <v>3</v>
      </c>
      <c r="Z6" s="171">
        <f>DatosMedioAmbiente!C64</f>
        <v>2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iMrTLgX8SOz7kOrpECxivd0tPlTI5i0w1SL2T4Hutw2mVxZbTli6+h1eouZRt1ZORqqSQEVUwmfo88bSTrBWfQ==" saltValue="WI12bK5V0vHdGUTYfQY0Q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B538D-586E-4006-ACE0-7FC19B666278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995</v>
      </c>
      <c r="G2" s="85" t="s">
        <v>1619</v>
      </c>
      <c r="H2" s="85" t="s">
        <v>1619</v>
      </c>
      <c r="I2" s="85" t="s">
        <v>1618</v>
      </c>
      <c r="J2" s="85" t="s">
        <v>1618</v>
      </c>
      <c r="K2" s="85" t="s">
        <v>1618</v>
      </c>
      <c r="L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D2" s="85" t="s">
        <v>667</v>
      </c>
      <c r="AE2" s="85" t="s">
        <v>1203</v>
      </c>
      <c r="AF2" s="85" t="s">
        <v>1106</v>
      </c>
      <c r="AI2" s="85" t="s">
        <v>227</v>
      </c>
      <c r="AL2" s="85" t="s">
        <v>667</v>
      </c>
      <c r="AM2" s="85" t="s">
        <v>667</v>
      </c>
      <c r="AN2" s="85" t="s">
        <v>669</v>
      </c>
      <c r="AO2" s="85" t="s">
        <v>667</v>
      </c>
      <c r="AV2" s="85" t="s">
        <v>667</v>
      </c>
      <c r="AW2" s="85" t="s">
        <v>1203</v>
      </c>
      <c r="AX2" s="85" t="s">
        <v>1206</v>
      </c>
      <c r="AY2" s="85" t="s">
        <v>19</v>
      </c>
      <c r="AZ2" s="85" t="s">
        <v>1028</v>
      </c>
      <c r="BA2" s="85" t="s">
        <v>81</v>
      </c>
      <c r="BB2" s="85" t="s">
        <v>1020</v>
      </c>
      <c r="BC2" s="85" t="s">
        <v>999</v>
      </c>
      <c r="BD2" s="85" t="s">
        <v>354</v>
      </c>
      <c r="BE2" s="85" t="s">
        <v>1656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1628</v>
      </c>
      <c r="G3" s="85" t="s">
        <v>1633</v>
      </c>
      <c r="H3" s="85" t="s">
        <v>1620</v>
      </c>
      <c r="I3" s="85" t="s">
        <v>1619</v>
      </c>
      <c r="J3" s="85" t="s">
        <v>1620</v>
      </c>
      <c r="K3" s="85" t="s">
        <v>1619</v>
      </c>
      <c r="L3" s="85" t="s">
        <v>1619</v>
      </c>
      <c r="N3" s="85" t="s">
        <v>995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D3" s="85" t="s">
        <v>669</v>
      </c>
      <c r="AE3" s="85" t="s">
        <v>1204</v>
      </c>
      <c r="AF3" s="85" t="s">
        <v>1213</v>
      </c>
      <c r="AI3" s="85" t="s">
        <v>228</v>
      </c>
      <c r="AL3" s="85" t="s">
        <v>669</v>
      </c>
      <c r="AM3" s="85" t="s">
        <v>669</v>
      </c>
      <c r="AN3" s="85" t="s">
        <v>671</v>
      </c>
      <c r="AO3" s="85" t="s">
        <v>669</v>
      </c>
      <c r="AV3" s="85" t="s">
        <v>669</v>
      </c>
      <c r="AW3" s="85" t="s">
        <v>1204</v>
      </c>
      <c r="AX3" s="85" t="s">
        <v>635</v>
      </c>
      <c r="AY3" s="85" t="s">
        <v>1023</v>
      </c>
      <c r="AZ3" s="85" t="s">
        <v>1029</v>
      </c>
      <c r="BA3" s="85" t="s">
        <v>1793</v>
      </c>
      <c r="BC3" s="85" t="s">
        <v>316</v>
      </c>
      <c r="BD3" s="85" t="s">
        <v>981</v>
      </c>
      <c r="BE3" s="85" t="s">
        <v>1657</v>
      </c>
      <c r="BG3" s="85" t="s">
        <v>113</v>
      </c>
      <c r="BH3" s="85" t="s">
        <v>1163</v>
      </c>
      <c r="BI3" s="85" t="s">
        <v>1168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1203</v>
      </c>
      <c r="G4" s="85" t="s">
        <v>1636</v>
      </c>
      <c r="H4" s="85" t="s">
        <v>995</v>
      </c>
      <c r="I4" s="85" t="s">
        <v>1620</v>
      </c>
      <c r="J4" s="85" t="s">
        <v>995</v>
      </c>
      <c r="K4" s="85" t="s">
        <v>1622</v>
      </c>
      <c r="L4" s="85" t="s">
        <v>1622</v>
      </c>
      <c r="O4" s="85" t="s">
        <v>1620</v>
      </c>
      <c r="P4" s="85" t="s">
        <v>1670</v>
      </c>
      <c r="Q4" s="85" t="s">
        <v>1670</v>
      </c>
      <c r="R4" s="85" t="s">
        <v>1061</v>
      </c>
      <c r="S4" s="85" t="s">
        <v>1666</v>
      </c>
      <c r="T4" s="85" t="s">
        <v>1666</v>
      </c>
      <c r="V4" s="85" t="s">
        <v>30</v>
      </c>
      <c r="W4" s="85" t="s">
        <v>1762</v>
      </c>
      <c r="AD4" s="85" t="s">
        <v>671</v>
      </c>
      <c r="AE4" s="85" t="s">
        <v>1205</v>
      </c>
      <c r="AF4" s="85" t="s">
        <v>1146</v>
      </c>
      <c r="AI4" s="85" t="s">
        <v>229</v>
      </c>
      <c r="AL4" s="85" t="s">
        <v>671</v>
      </c>
      <c r="AM4" s="85" t="s">
        <v>671</v>
      </c>
      <c r="AN4" s="85" t="s">
        <v>675</v>
      </c>
      <c r="AO4" s="85" t="s">
        <v>671</v>
      </c>
      <c r="AV4" s="85" t="s">
        <v>671</v>
      </c>
      <c r="AW4" s="85" t="s">
        <v>1206</v>
      </c>
      <c r="AX4" s="85" t="s">
        <v>1207</v>
      </c>
      <c r="AY4" s="85" t="s">
        <v>1024</v>
      </c>
      <c r="AZ4" s="85" t="s">
        <v>1030</v>
      </c>
      <c r="BA4" s="85" t="s">
        <v>1794</v>
      </c>
      <c r="BC4" s="85" t="s">
        <v>1795</v>
      </c>
      <c r="BD4" s="85" t="s">
        <v>982</v>
      </c>
      <c r="BE4" s="85" t="s">
        <v>1658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995</v>
      </c>
      <c r="F5" s="85" t="s">
        <v>1635</v>
      </c>
      <c r="G5" s="85" t="s">
        <v>110</v>
      </c>
      <c r="H5" s="85" t="s">
        <v>1632</v>
      </c>
      <c r="I5" s="85" t="s">
        <v>995</v>
      </c>
      <c r="J5" s="85" t="s">
        <v>1633</v>
      </c>
      <c r="O5" s="85" t="s">
        <v>995</v>
      </c>
      <c r="R5" s="85" t="s">
        <v>1062</v>
      </c>
      <c r="S5" s="85" t="s">
        <v>1670</v>
      </c>
      <c r="T5" s="85" t="s">
        <v>1667</v>
      </c>
      <c r="V5" s="85" t="s">
        <v>31</v>
      </c>
      <c r="AD5" s="85" t="s">
        <v>673</v>
      </c>
      <c r="AE5" s="85" t="s">
        <v>1206</v>
      </c>
      <c r="AF5" s="85" t="s">
        <v>1214</v>
      </c>
      <c r="AI5" s="85" t="s">
        <v>230</v>
      </c>
      <c r="AL5" s="85" t="s">
        <v>675</v>
      </c>
      <c r="AM5" s="85" t="s">
        <v>673</v>
      </c>
      <c r="AN5" s="85" t="s">
        <v>677</v>
      </c>
      <c r="AO5" s="85" t="s">
        <v>675</v>
      </c>
      <c r="AV5" s="85" t="s">
        <v>675</v>
      </c>
      <c r="AW5" s="85" t="s">
        <v>635</v>
      </c>
      <c r="AY5" s="85" t="s">
        <v>1025</v>
      </c>
      <c r="AZ5" s="85" t="s">
        <v>1031</v>
      </c>
      <c r="BC5" s="85" t="s">
        <v>1005</v>
      </c>
      <c r="BD5" s="85" t="s">
        <v>983</v>
      </c>
      <c r="BE5" s="85" t="s">
        <v>1798</v>
      </c>
    </row>
    <row r="6" spans="1:61" x14ac:dyDescent="0.2">
      <c r="A6" s="85" t="s">
        <v>1756</v>
      </c>
      <c r="B6" s="85" t="s">
        <v>109</v>
      </c>
      <c r="C6" s="85" t="s">
        <v>1738</v>
      </c>
      <c r="D6" s="85" t="s">
        <v>1626</v>
      </c>
      <c r="E6" s="85" t="s">
        <v>1632</v>
      </c>
      <c r="F6" s="85" t="s">
        <v>110</v>
      </c>
      <c r="H6" s="85" t="s">
        <v>1633</v>
      </c>
      <c r="I6" s="85" t="s">
        <v>1633</v>
      </c>
      <c r="J6" s="85" t="s">
        <v>1636</v>
      </c>
      <c r="O6" s="85" t="s">
        <v>1633</v>
      </c>
      <c r="R6" s="85" t="s">
        <v>1063</v>
      </c>
      <c r="T6" s="85" t="s">
        <v>1670</v>
      </c>
      <c r="V6" s="85" t="s">
        <v>32</v>
      </c>
      <c r="AD6" s="85" t="s">
        <v>675</v>
      </c>
      <c r="AE6" s="85" t="s">
        <v>635</v>
      </c>
      <c r="AI6" s="85" t="s">
        <v>231</v>
      </c>
      <c r="AL6" s="85" t="s">
        <v>677</v>
      </c>
      <c r="AM6" s="85" t="s">
        <v>675</v>
      </c>
      <c r="AN6" s="85" t="s">
        <v>679</v>
      </c>
      <c r="AO6" s="85" t="s">
        <v>677</v>
      </c>
      <c r="AV6" s="85" t="s">
        <v>677</v>
      </c>
      <c r="AW6" s="85" t="s">
        <v>1207</v>
      </c>
      <c r="AY6" s="85" t="s">
        <v>1026</v>
      </c>
      <c r="AZ6" s="85" t="s">
        <v>1026</v>
      </c>
      <c r="BC6" s="85" t="s">
        <v>1006</v>
      </c>
      <c r="BD6" s="85" t="s">
        <v>984</v>
      </c>
      <c r="BE6" s="85" t="s">
        <v>1799</v>
      </c>
    </row>
    <row r="7" spans="1:61" x14ac:dyDescent="0.2">
      <c r="B7" s="85" t="s">
        <v>110</v>
      </c>
      <c r="C7" s="85" t="s">
        <v>1740</v>
      </c>
      <c r="D7" s="85" t="s">
        <v>995</v>
      </c>
      <c r="E7" s="85" t="s">
        <v>1636</v>
      </c>
      <c r="H7" s="85" t="s">
        <v>1636</v>
      </c>
      <c r="I7" s="85" t="s">
        <v>1636</v>
      </c>
      <c r="J7" s="85" t="s">
        <v>1638</v>
      </c>
      <c r="O7" s="85" t="s">
        <v>1636</v>
      </c>
      <c r="R7" s="85" t="s">
        <v>1064</v>
      </c>
      <c r="AD7" s="85" t="s">
        <v>677</v>
      </c>
      <c r="AE7" s="85" t="s">
        <v>1207</v>
      </c>
      <c r="AI7" s="85" t="s">
        <v>233</v>
      </c>
      <c r="AM7" s="85" t="s">
        <v>677</v>
      </c>
      <c r="AO7" s="85" t="s">
        <v>679</v>
      </c>
      <c r="BC7" s="85" t="s">
        <v>1008</v>
      </c>
      <c r="BD7" s="85" t="s">
        <v>985</v>
      </c>
      <c r="BE7" s="85" t="s">
        <v>1659</v>
      </c>
    </row>
    <row r="8" spans="1:61" x14ac:dyDescent="0.2">
      <c r="C8" s="85" t="s">
        <v>216</v>
      </c>
      <c r="D8" s="85" t="s">
        <v>1633</v>
      </c>
      <c r="H8" s="85" t="s">
        <v>1638</v>
      </c>
      <c r="I8" s="85" t="s">
        <v>1638</v>
      </c>
      <c r="J8" s="85" t="s">
        <v>110</v>
      </c>
      <c r="O8" s="85" t="s">
        <v>1638</v>
      </c>
      <c r="R8" s="85" t="s">
        <v>1065</v>
      </c>
      <c r="AD8" s="85" t="s">
        <v>679</v>
      </c>
      <c r="AI8" s="85" t="s">
        <v>236</v>
      </c>
      <c r="BC8" s="85" t="s">
        <v>997</v>
      </c>
      <c r="BD8" s="85" t="s">
        <v>538</v>
      </c>
      <c r="BE8" s="85" t="s">
        <v>1040</v>
      </c>
    </row>
    <row r="9" spans="1:61" x14ac:dyDescent="0.2">
      <c r="C9" s="85" t="s">
        <v>1741</v>
      </c>
      <c r="D9" s="85" t="s">
        <v>1634</v>
      </c>
      <c r="H9" s="85" t="s">
        <v>110</v>
      </c>
      <c r="I9" s="85" t="s">
        <v>110</v>
      </c>
      <c r="O9" s="85" t="s">
        <v>110</v>
      </c>
      <c r="R9" s="85" t="s">
        <v>1066</v>
      </c>
      <c r="AI9" s="85" t="s">
        <v>237</v>
      </c>
      <c r="BD9" s="85" t="s">
        <v>986</v>
      </c>
      <c r="BE9" s="85" t="s">
        <v>1660</v>
      </c>
    </row>
    <row r="10" spans="1:61" x14ac:dyDescent="0.2">
      <c r="C10" s="85" t="s">
        <v>296</v>
      </c>
      <c r="D10" s="85" t="s">
        <v>1636</v>
      </c>
      <c r="R10" s="85" t="s">
        <v>1068</v>
      </c>
      <c r="AI10" s="85" t="s">
        <v>110</v>
      </c>
      <c r="BD10" s="85" t="s">
        <v>987</v>
      </c>
      <c r="BE10" s="85" t="s">
        <v>1661</v>
      </c>
    </row>
    <row r="11" spans="1:61" x14ac:dyDescent="0.2">
      <c r="C11" s="85" t="s">
        <v>1743</v>
      </c>
      <c r="D11" s="85" t="s">
        <v>1638</v>
      </c>
      <c r="BD11" s="85" t="s">
        <v>988</v>
      </c>
    </row>
    <row r="12" spans="1:61" x14ac:dyDescent="0.2">
      <c r="D12" s="85" t="s">
        <v>1642</v>
      </c>
      <c r="BD12" s="85" t="s">
        <v>989</v>
      </c>
    </row>
    <row r="13" spans="1:61" x14ac:dyDescent="0.2">
      <c r="D13" s="85" t="s">
        <v>110</v>
      </c>
      <c r="BD13" s="85" t="s">
        <v>990</v>
      </c>
    </row>
    <row r="14" spans="1:61" x14ac:dyDescent="0.2">
      <c r="BD14" s="85" t="s">
        <v>110</v>
      </c>
    </row>
    <row r="15" spans="1:61" x14ac:dyDescent="0.2">
      <c r="BD15" s="85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41517-8D1C-437F-956A-581AF63BFCA0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506</v>
      </c>
      <c r="D4" s="93">
        <f>SUM(DatosViolenciaGénero!D63:D69)</f>
        <v>169</v>
      </c>
    </row>
    <row r="5" spans="2:4" x14ac:dyDescent="0.2">
      <c r="B5" s="92" t="s">
        <v>1620</v>
      </c>
      <c r="C5" s="93">
        <f>SUM(DatosViolenciaGénero!C70:C73)</f>
        <v>20</v>
      </c>
      <c r="D5" s="93">
        <f>SUM(DatosViolenciaGénero!D70:D73)</f>
        <v>45</v>
      </c>
    </row>
    <row r="6" spans="2:4" ht="12.75" customHeight="1" x14ac:dyDescent="0.2">
      <c r="B6" s="92" t="s">
        <v>1666</v>
      </c>
      <c r="C6" s="93">
        <f>DatosViolenciaGénero!C74</f>
        <v>6</v>
      </c>
      <c r="D6" s="93">
        <f>DatosViolenciaGénero!D74</f>
        <v>1</v>
      </c>
    </row>
    <row r="7" spans="2:4" ht="12.75" customHeight="1" x14ac:dyDescent="0.2">
      <c r="B7" s="92" t="s">
        <v>1667</v>
      </c>
      <c r="C7" s="93">
        <f>SUM(DatosViolenciaGénero!C75:C77)</f>
        <v>0</v>
      </c>
      <c r="D7" s="93">
        <f>SUM(DatosViolenciaGénero!D75:D77)</f>
        <v>1</v>
      </c>
    </row>
    <row r="8" spans="2:4" ht="12.75" customHeight="1" x14ac:dyDescent="0.2">
      <c r="B8" s="92" t="s">
        <v>1668</v>
      </c>
      <c r="C8" s="93">
        <f>DatosViolenciaGénero!C81</f>
        <v>0</v>
      </c>
      <c r="D8" s="93">
        <f>DatosViolenciaGénero!D81</f>
        <v>0</v>
      </c>
    </row>
    <row r="9" spans="2:4" ht="12.75" customHeight="1" x14ac:dyDescent="0.2">
      <c r="B9" s="92" t="s">
        <v>1669</v>
      </c>
      <c r="C9" s="93">
        <f>DatosViolenciaGénero!C78</f>
        <v>0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250</v>
      </c>
      <c r="D10" s="93">
        <f>SUM(DatosViolenciaGénero!D79:D80)</f>
        <v>102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74</v>
      </c>
    </row>
    <row r="16" spans="2:4" ht="13.5" thickBot="1" x14ac:dyDescent="0.25">
      <c r="B16" s="96" t="s">
        <v>1673</v>
      </c>
      <c r="C16" s="97">
        <f>DatosViolenciaGénero!C39</f>
        <v>94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038B9-A6E3-4313-A4F5-2EEF8ED4B214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107</v>
      </c>
      <c r="D4" s="93">
        <f>SUM(DatosViolenciaDoméstica!D48:D54)</f>
        <v>38</v>
      </c>
    </row>
    <row r="5" spans="2:4" x14ac:dyDescent="0.2">
      <c r="B5" s="92" t="s">
        <v>1620</v>
      </c>
      <c r="C5" s="93">
        <f>SUM(DatosViolenciaDoméstica!C55:C58)</f>
        <v>3</v>
      </c>
      <c r="D5" s="93">
        <f>SUM(DatosViolenciaDoméstica!D55:D58)</f>
        <v>2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0</v>
      </c>
    </row>
    <row r="7" spans="2:4" ht="12.75" customHeight="1" x14ac:dyDescent="0.2">
      <c r="B7" s="92" t="s">
        <v>1667</v>
      </c>
      <c r="C7" s="93">
        <f>SUM(DatosViolenciaDoméstica!C60:C62)</f>
        <v>0</v>
      </c>
      <c r="D7" s="93">
        <f>SUM(DatosViolenciaDoméstica!D60:D62)</f>
        <v>0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0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26</v>
      </c>
      <c r="D10" s="93">
        <f>SUM(DatosViolenciaDoméstica!D64:D65)</f>
        <v>14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12</v>
      </c>
    </row>
    <row r="16" spans="2:4" ht="13.5" thickBot="1" x14ac:dyDescent="0.25">
      <c r="B16" s="96" t="s">
        <v>1673</v>
      </c>
      <c r="C16" s="97">
        <f>DatosViolenciaDoméstica!C34</f>
        <v>11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F6B0F-D7C8-4F6C-B25B-75D71255D5B9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56</v>
      </c>
    </row>
    <row r="5" spans="2:3" x14ac:dyDescent="0.2">
      <c r="B5" s="86" t="s">
        <v>1657</v>
      </c>
      <c r="C5" s="88">
        <f>DatosMenores!C70</f>
        <v>34</v>
      </c>
    </row>
    <row r="6" spans="2:3" x14ac:dyDescent="0.2">
      <c r="B6" s="86" t="s">
        <v>1658</v>
      </c>
      <c r="C6" s="88">
        <f>DatosMenores!C71</f>
        <v>297</v>
      </c>
    </row>
    <row r="7" spans="2:3" ht="25.5" x14ac:dyDescent="0.2">
      <c r="B7" s="86" t="s">
        <v>1659</v>
      </c>
      <c r="C7" s="88">
        <f>DatosMenores!C74</f>
        <v>30</v>
      </c>
    </row>
    <row r="8" spans="2:3" ht="25.5" x14ac:dyDescent="0.2">
      <c r="B8" s="86" t="s">
        <v>1040</v>
      </c>
      <c r="C8" s="88">
        <f>DatosMenores!C75</f>
        <v>17</v>
      </c>
    </row>
    <row r="9" spans="2:3" ht="25.5" x14ac:dyDescent="0.2">
      <c r="B9" s="86" t="s">
        <v>1660</v>
      </c>
      <c r="C9" s="88">
        <f>DatosMenores!C76</f>
        <v>1</v>
      </c>
    </row>
    <row r="10" spans="2:3" ht="25.5" x14ac:dyDescent="0.2">
      <c r="B10" s="86" t="s">
        <v>272</v>
      </c>
      <c r="C10" s="88">
        <f>DatosMenores!C78</f>
        <v>0</v>
      </c>
    </row>
    <row r="11" spans="2:3" x14ac:dyDescent="0.2">
      <c r="B11" s="86" t="s">
        <v>1661</v>
      </c>
      <c r="C11" s="88">
        <f>DatosMenores!C77</f>
        <v>25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1</v>
      </c>
    </row>
    <row r="14" spans="2:3" ht="25.5" x14ac:dyDescent="0.2">
      <c r="B14" s="86" t="s">
        <v>1664</v>
      </c>
      <c r="C14" s="88">
        <f>DatosMenores!C73</f>
        <v>17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E7AB5-7D87-4B2D-BC3F-42D11D037FE9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1215</v>
      </c>
      <c r="E11" s="71">
        <f>DatosDelitos!H5+DatosDelitos!H13-DatosDelitos!H17</f>
        <v>85</v>
      </c>
      <c r="F11" s="71">
        <f>DatosDelitos!I5+DatosDelitos!I13-DatosDelitos!I17</f>
        <v>105</v>
      </c>
      <c r="G11" s="71">
        <f>DatosDelitos!J5+DatosDelitos!J13-DatosDelitos!J17</f>
        <v>3</v>
      </c>
      <c r="H11" s="72">
        <f>DatosDelitos!K5+DatosDelitos!K13-DatosDelitos!K17</f>
        <v>1</v>
      </c>
      <c r="I11" s="72">
        <f>DatosDelitos!L5+DatosDelitos!L13-DatosDelitos!L17</f>
        <v>0</v>
      </c>
      <c r="J11" s="72">
        <f>DatosDelitos!M5+DatosDelitos!M13-DatosDelitos!M17</f>
        <v>2</v>
      </c>
      <c r="K11" s="72">
        <f>DatosDelitos!O5+DatosDelitos!O13-DatosDelitos!O17</f>
        <v>8</v>
      </c>
      <c r="L11" s="73">
        <f>DatosDelitos!P5+DatosDelitos!P13-DatosDelitos!P17</f>
        <v>119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2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561</v>
      </c>
      <c r="E15" s="75">
        <f>DatosDelitos!H17+DatosDelitos!H44</f>
        <v>173</v>
      </c>
      <c r="F15" s="75">
        <f>DatosDelitos!I16+DatosDelitos!I44</f>
        <v>33</v>
      </c>
      <c r="G15" s="75">
        <f>DatosDelitos!J17+DatosDelitos!J44</f>
        <v>1</v>
      </c>
      <c r="H15" s="75">
        <f>DatosDelitos!K17+DatosDelitos!K44</f>
        <v>1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5</v>
      </c>
      <c r="L15" s="76">
        <f>DatosDelitos!P17+DatosDelitos!P44</f>
        <v>128</v>
      </c>
    </row>
    <row r="16" spans="2:13" ht="13.15" customHeight="1" x14ac:dyDescent="0.2">
      <c r="B16" s="214" t="s">
        <v>1620</v>
      </c>
      <c r="C16" s="214"/>
      <c r="D16" s="74">
        <f>DatosDelitos!C30</f>
        <v>406</v>
      </c>
      <c r="E16" s="75">
        <f>DatosDelitos!H30</f>
        <v>69</v>
      </c>
      <c r="F16" s="75">
        <f>DatosDelitos!I30</f>
        <v>75</v>
      </c>
      <c r="G16" s="75">
        <f>DatosDelitos!J30</f>
        <v>0</v>
      </c>
      <c r="H16" s="75">
        <f>DatosDelitos!K30</f>
        <v>0</v>
      </c>
      <c r="I16" s="75">
        <f>DatosDelitos!L30</f>
        <v>0</v>
      </c>
      <c r="J16" s="75">
        <f>DatosDelitos!M30</f>
        <v>0</v>
      </c>
      <c r="K16" s="75">
        <f>DatosDelitos!O30</f>
        <v>1</v>
      </c>
      <c r="L16" s="76">
        <f>DatosDelitos!P30</f>
        <v>103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16</v>
      </c>
      <c r="E17" s="75">
        <f>DatosDelitos!H42-DatosDelitos!H44</f>
        <v>2</v>
      </c>
      <c r="F17" s="75">
        <f>DatosDelitos!I42-DatosDelitos!I44</f>
        <v>1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0</v>
      </c>
    </row>
    <row r="18" spans="2:12" ht="13.15" customHeight="1" x14ac:dyDescent="0.2">
      <c r="B18" s="214" t="s">
        <v>1622</v>
      </c>
      <c r="C18" s="214"/>
      <c r="D18" s="74">
        <f>DatosDelitos!C50</f>
        <v>164</v>
      </c>
      <c r="E18" s="75">
        <f>DatosDelitos!H50</f>
        <v>20</v>
      </c>
      <c r="F18" s="75">
        <f>DatosDelitos!I50</f>
        <v>18</v>
      </c>
      <c r="G18" s="75">
        <f>DatosDelitos!J50</f>
        <v>7</v>
      </c>
      <c r="H18" s="75">
        <f>DatosDelitos!K50</f>
        <v>5</v>
      </c>
      <c r="I18" s="75">
        <f>DatosDelitos!L50</f>
        <v>0</v>
      </c>
      <c r="J18" s="75">
        <f>DatosDelitos!M50</f>
        <v>0</v>
      </c>
      <c r="K18" s="75">
        <f>DatosDelitos!O50</f>
        <v>0</v>
      </c>
      <c r="L18" s="76">
        <f>DatosDelitos!P50</f>
        <v>12</v>
      </c>
    </row>
    <row r="19" spans="2:12" ht="13.15" customHeight="1" x14ac:dyDescent="0.2">
      <c r="B19" s="214" t="s">
        <v>1623</v>
      </c>
      <c r="C19" s="214"/>
      <c r="D19" s="74">
        <f>DatosDelitos!C72</f>
        <v>3</v>
      </c>
      <c r="E19" s="75">
        <f>DatosDelitos!H72</f>
        <v>0</v>
      </c>
      <c r="F19" s="75">
        <f>DatosDelitos!I72</f>
        <v>0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0</v>
      </c>
      <c r="L19" s="76">
        <f>DatosDelitos!P72</f>
        <v>1</v>
      </c>
    </row>
    <row r="20" spans="2:12" ht="27" customHeight="1" x14ac:dyDescent="0.2">
      <c r="B20" s="214" t="s">
        <v>1624</v>
      </c>
      <c r="C20" s="214"/>
      <c r="D20" s="74">
        <f>DatosDelitos!C74</f>
        <v>43</v>
      </c>
      <c r="E20" s="75">
        <f>DatosDelitos!H74</f>
        <v>7</v>
      </c>
      <c r="F20" s="75">
        <f>DatosDelitos!I74</f>
        <v>6</v>
      </c>
      <c r="G20" s="75">
        <f>DatosDelitos!J74</f>
        <v>0</v>
      </c>
      <c r="H20" s="75">
        <f>DatosDelitos!K74</f>
        <v>0</v>
      </c>
      <c r="I20" s="75">
        <f>DatosDelitos!L74</f>
        <v>0</v>
      </c>
      <c r="J20" s="75">
        <f>DatosDelitos!M74</f>
        <v>0</v>
      </c>
      <c r="K20" s="75">
        <f>DatosDelitos!O74</f>
        <v>0</v>
      </c>
      <c r="L20" s="76">
        <f>DatosDelitos!P74</f>
        <v>4</v>
      </c>
    </row>
    <row r="21" spans="2:12" ht="13.15" customHeight="1" x14ac:dyDescent="0.2">
      <c r="B21" s="215" t="s">
        <v>1625</v>
      </c>
      <c r="C21" s="215"/>
      <c r="D21" s="74">
        <f>DatosDelitos!C82</f>
        <v>57</v>
      </c>
      <c r="E21" s="75">
        <f>DatosDelitos!H82</f>
        <v>2</v>
      </c>
      <c r="F21" s="75">
        <f>DatosDelitos!I82</f>
        <v>2</v>
      </c>
      <c r="G21" s="75">
        <f>DatosDelitos!J82</f>
        <v>0</v>
      </c>
      <c r="H21" s="75">
        <f>DatosDelitos!K82</f>
        <v>0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2</v>
      </c>
    </row>
    <row r="22" spans="2:12" ht="13.15" customHeight="1" x14ac:dyDescent="0.2">
      <c r="B22" s="214" t="s">
        <v>1626</v>
      </c>
      <c r="C22" s="214"/>
      <c r="D22" s="74">
        <f>DatosDelitos!C85</f>
        <v>134</v>
      </c>
      <c r="E22" s="75">
        <f>DatosDelitos!H85</f>
        <v>28</v>
      </c>
      <c r="F22" s="75">
        <f>DatosDelitos!I85</f>
        <v>15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12</v>
      </c>
    </row>
    <row r="23" spans="2:12" ht="13.15" customHeight="1" x14ac:dyDescent="0.2">
      <c r="B23" s="214" t="s">
        <v>995</v>
      </c>
      <c r="C23" s="214"/>
      <c r="D23" s="74">
        <f>DatosDelitos!C97</f>
        <v>1668</v>
      </c>
      <c r="E23" s="75">
        <f>DatosDelitos!H97</f>
        <v>360</v>
      </c>
      <c r="F23" s="75">
        <f>DatosDelitos!I97</f>
        <v>314</v>
      </c>
      <c r="G23" s="75">
        <f>DatosDelitos!J97</f>
        <v>0</v>
      </c>
      <c r="H23" s="75">
        <f>DatosDelitos!K97</f>
        <v>0</v>
      </c>
      <c r="I23" s="75">
        <f>DatosDelitos!L97</f>
        <v>0</v>
      </c>
      <c r="J23" s="75">
        <f>DatosDelitos!M97</f>
        <v>1</v>
      </c>
      <c r="K23" s="75">
        <f>DatosDelitos!O97</f>
        <v>13</v>
      </c>
      <c r="L23" s="76">
        <f>DatosDelitos!P97</f>
        <v>255</v>
      </c>
    </row>
    <row r="24" spans="2:12" ht="27" customHeight="1" x14ac:dyDescent="0.2">
      <c r="B24" s="214" t="s">
        <v>1627</v>
      </c>
      <c r="C24" s="214"/>
      <c r="D24" s="74">
        <f>DatosDelitos!C131</f>
        <v>1</v>
      </c>
      <c r="E24" s="75">
        <f>DatosDelitos!H131</f>
        <v>1</v>
      </c>
      <c r="F24" s="75">
        <f>DatosDelitos!I131</f>
        <v>0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2</v>
      </c>
    </row>
    <row r="25" spans="2:12" ht="13.15" customHeight="1" x14ac:dyDescent="0.2">
      <c r="B25" s="214" t="s">
        <v>1628</v>
      </c>
      <c r="C25" s="214"/>
      <c r="D25" s="74">
        <f>DatosDelitos!C137</f>
        <v>10</v>
      </c>
      <c r="E25" s="75">
        <f>DatosDelitos!H137</f>
        <v>1</v>
      </c>
      <c r="F25" s="75">
        <f>DatosDelitos!I137</f>
        <v>1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2</v>
      </c>
    </row>
    <row r="26" spans="2:12" ht="13.15" customHeight="1" x14ac:dyDescent="0.2">
      <c r="B26" s="215" t="s">
        <v>1629</v>
      </c>
      <c r="C26" s="215"/>
      <c r="D26" s="74">
        <f>DatosDelitos!C144</f>
        <v>0</v>
      </c>
      <c r="E26" s="75">
        <f>DatosDelitos!H144</f>
        <v>0</v>
      </c>
      <c r="F26" s="75">
        <f>DatosDelitos!I144</f>
        <v>1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0</v>
      </c>
    </row>
    <row r="27" spans="2:12" ht="38.25" customHeight="1" x14ac:dyDescent="0.2">
      <c r="B27" s="214" t="s">
        <v>1630</v>
      </c>
      <c r="C27" s="214"/>
      <c r="D27" s="74">
        <f>DatosDelitos!C147</f>
        <v>46</v>
      </c>
      <c r="E27" s="75">
        <f>DatosDelitos!H147</f>
        <v>15</v>
      </c>
      <c r="F27" s="75">
        <f>DatosDelitos!I147</f>
        <v>15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9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96</v>
      </c>
      <c r="E28" s="75">
        <f>DatosDelitos!H156+SUM(DatosDelitos!H167:H172)</f>
        <v>22</v>
      </c>
      <c r="F28" s="75">
        <f>DatosDelitos!I156+SUM(DatosDelitos!I167:I172)</f>
        <v>31</v>
      </c>
      <c r="G28" s="75">
        <f>DatosDelitos!J156+SUM(DatosDelitos!J167:J172)</f>
        <v>0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0</v>
      </c>
      <c r="L28" s="75">
        <f>DatosDelitos!P156+SUM(DatosDelitos!P167:Q172)</f>
        <v>16</v>
      </c>
    </row>
    <row r="29" spans="2:12" ht="13.15" customHeight="1" x14ac:dyDescent="0.2">
      <c r="B29" s="214" t="s">
        <v>1632</v>
      </c>
      <c r="C29" s="214"/>
      <c r="D29" s="74">
        <f>SUM(DatosDelitos!C173:C177)</f>
        <v>65</v>
      </c>
      <c r="E29" s="75">
        <f>SUM(DatosDelitos!H173:H177)</f>
        <v>29</v>
      </c>
      <c r="F29" s="75">
        <f>SUM(DatosDelitos!I173:I177)</f>
        <v>28</v>
      </c>
      <c r="G29" s="75">
        <f>SUM(DatosDelitos!J173:J177)</f>
        <v>0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12</v>
      </c>
      <c r="L29" s="75">
        <f>SUM(DatosDelitos!P173:P177)</f>
        <v>23</v>
      </c>
    </row>
    <row r="30" spans="2:12" ht="13.15" customHeight="1" x14ac:dyDescent="0.2">
      <c r="B30" s="214" t="s">
        <v>1633</v>
      </c>
      <c r="C30" s="214"/>
      <c r="D30" s="74">
        <f>DatosDelitos!C178</f>
        <v>226</v>
      </c>
      <c r="E30" s="75">
        <f>DatosDelitos!H178</f>
        <v>94</v>
      </c>
      <c r="F30" s="75">
        <f>DatosDelitos!I178</f>
        <v>97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0</v>
      </c>
      <c r="L30" s="75">
        <f>DatosDelitos!P178</f>
        <v>614</v>
      </c>
    </row>
    <row r="31" spans="2:12" ht="13.15" customHeight="1" x14ac:dyDescent="0.2">
      <c r="B31" s="214" t="s">
        <v>1634</v>
      </c>
      <c r="C31" s="214"/>
      <c r="D31" s="74">
        <f>DatosDelitos!C186</f>
        <v>106</v>
      </c>
      <c r="E31" s="75">
        <f>DatosDelitos!H186</f>
        <v>16</v>
      </c>
      <c r="F31" s="75">
        <f>DatosDelitos!I186</f>
        <v>10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0</v>
      </c>
      <c r="L31" s="75">
        <f>DatosDelitos!P186</f>
        <v>14</v>
      </c>
    </row>
    <row r="32" spans="2:12" ht="13.15" customHeight="1" x14ac:dyDescent="0.2">
      <c r="B32" s="214" t="s">
        <v>1635</v>
      </c>
      <c r="C32" s="214"/>
      <c r="D32" s="74">
        <f>DatosDelitos!C201</f>
        <v>10</v>
      </c>
      <c r="E32" s="75">
        <f>DatosDelitos!H201</f>
        <v>0</v>
      </c>
      <c r="F32" s="75">
        <f>DatosDelitos!I201</f>
        <v>1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0</v>
      </c>
      <c r="L32" s="75">
        <f>DatosDelitos!P201</f>
        <v>0</v>
      </c>
    </row>
    <row r="33" spans="2:13" ht="13.15" customHeight="1" x14ac:dyDescent="0.2">
      <c r="B33" s="214" t="s">
        <v>1636</v>
      </c>
      <c r="C33" s="214"/>
      <c r="D33" s="74">
        <f>DatosDelitos!C223</f>
        <v>528</v>
      </c>
      <c r="E33" s="75">
        <f>DatosDelitos!H223</f>
        <v>150</v>
      </c>
      <c r="F33" s="75">
        <f>DatosDelitos!I223</f>
        <v>116</v>
      </c>
      <c r="G33" s="75">
        <f>DatosDelitos!J223</f>
        <v>0</v>
      </c>
      <c r="H33" s="75">
        <f>DatosDelitos!K223</f>
        <v>0</v>
      </c>
      <c r="I33" s="75">
        <f>DatosDelitos!L223</f>
        <v>0</v>
      </c>
      <c r="J33" s="75">
        <f>DatosDelitos!M223</f>
        <v>0</v>
      </c>
      <c r="K33" s="75">
        <f>DatosDelitos!O223</f>
        <v>6</v>
      </c>
      <c r="L33" s="75">
        <f>DatosDelitos!P223</f>
        <v>141</v>
      </c>
    </row>
    <row r="34" spans="2:13" ht="13.15" customHeight="1" x14ac:dyDescent="0.2">
      <c r="B34" s="214" t="s">
        <v>1637</v>
      </c>
      <c r="C34" s="214"/>
      <c r="D34" s="74">
        <f>DatosDelitos!C244</f>
        <v>0</v>
      </c>
      <c r="E34" s="75">
        <f>DatosDelitos!H244</f>
        <v>0</v>
      </c>
      <c r="F34" s="75">
        <f>DatosDelitos!I244</f>
        <v>0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1</v>
      </c>
    </row>
    <row r="35" spans="2:13" ht="13.15" customHeight="1" x14ac:dyDescent="0.2">
      <c r="B35" s="214" t="s">
        <v>1638</v>
      </c>
      <c r="C35" s="214"/>
      <c r="D35" s="74">
        <f>DatosDelitos!C271</f>
        <v>103</v>
      </c>
      <c r="E35" s="75">
        <f>DatosDelitos!H271</f>
        <v>52</v>
      </c>
      <c r="F35" s="75">
        <f>DatosDelitos!I271</f>
        <v>56</v>
      </c>
      <c r="G35" s="75">
        <f>DatosDelitos!J271</f>
        <v>0</v>
      </c>
      <c r="H35" s="75">
        <f>DatosDelitos!K271</f>
        <v>0</v>
      </c>
      <c r="I35" s="75">
        <f>DatosDelitos!L271</f>
        <v>0</v>
      </c>
      <c r="J35" s="75">
        <f>DatosDelitos!M271</f>
        <v>0</v>
      </c>
      <c r="K35" s="75">
        <f>DatosDelitos!O271</f>
        <v>0</v>
      </c>
      <c r="L35" s="75">
        <f>DatosDelitos!P271</f>
        <v>84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0</v>
      </c>
      <c r="E38" s="75">
        <f>DatosDelitos!H312+DatosDelitos!H318+DatosDelitos!H320</f>
        <v>1</v>
      </c>
      <c r="F38" s="75">
        <f>DatosDelitos!I312+DatosDelitos!I318+DatosDelitos!I320</f>
        <v>1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0</v>
      </c>
    </row>
    <row r="39" spans="2:13" ht="13.15" customHeight="1" x14ac:dyDescent="0.2">
      <c r="B39" s="214" t="s">
        <v>1642</v>
      </c>
      <c r="C39" s="214"/>
      <c r="D39" s="74">
        <f>DatosDelitos!C323</f>
        <v>1409</v>
      </c>
      <c r="E39" s="75">
        <f>DatosDelitos!H323</f>
        <v>13</v>
      </c>
      <c r="F39" s="75">
        <f>DatosDelitos!I323</f>
        <v>0</v>
      </c>
      <c r="G39" s="75">
        <f>DatosDelitos!J323</f>
        <v>0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0</v>
      </c>
    </row>
    <row r="40" spans="2:13" ht="13.15" customHeight="1" x14ac:dyDescent="0.2">
      <c r="B40" s="214" t="s">
        <v>1643</v>
      </c>
      <c r="C40" s="214"/>
      <c r="D40" s="74">
        <f>DatosDelitos!C325</f>
        <v>3</v>
      </c>
      <c r="E40" s="74">
        <f>DatosDelitos!H325</f>
        <v>0</v>
      </c>
      <c r="F40" s="74">
        <f>DatosDelitos!I325</f>
        <v>0</v>
      </c>
      <c r="G40" s="74">
        <f>DatosDelitos!J325</f>
        <v>0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0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6872</v>
      </c>
      <c r="E43" s="77">
        <f t="shared" ref="E43:L43" si="0">SUM(E11:E42)</f>
        <v>1140</v>
      </c>
      <c r="F43" s="77">
        <f t="shared" si="0"/>
        <v>926</v>
      </c>
      <c r="G43" s="77">
        <f t="shared" si="0"/>
        <v>11</v>
      </c>
      <c r="H43" s="77">
        <f t="shared" si="0"/>
        <v>7</v>
      </c>
      <c r="I43" s="77">
        <f t="shared" si="0"/>
        <v>0</v>
      </c>
      <c r="J43" s="77">
        <f t="shared" si="0"/>
        <v>3</v>
      </c>
      <c r="K43" s="77">
        <f t="shared" si="0"/>
        <v>45</v>
      </c>
      <c r="L43" s="77">
        <f t="shared" si="0"/>
        <v>1542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11</v>
      </c>
      <c r="E50" s="80">
        <f>DatosDelitos!G13-DatosDelitos!G17</f>
        <v>9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173</v>
      </c>
      <c r="E54" s="80">
        <f>DatosDelitos!G17+DatosDelitos!G44</f>
        <v>44</v>
      </c>
    </row>
    <row r="55" spans="2:5" ht="13.15" customHeight="1" x14ac:dyDescent="0.25">
      <c r="B55" s="216" t="s">
        <v>1620</v>
      </c>
      <c r="C55" s="216"/>
      <c r="D55" s="80">
        <f>DatosDelitos!F30</f>
        <v>9</v>
      </c>
      <c r="E55" s="80">
        <f>DatosDelitos!G30</f>
        <v>24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2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2</v>
      </c>
      <c r="E57" s="80">
        <f>DatosDelitos!G50</f>
        <v>1</v>
      </c>
    </row>
    <row r="58" spans="2:5" ht="13.15" customHeight="1" x14ac:dyDescent="0.25">
      <c r="B58" s="216" t="s">
        <v>1623</v>
      </c>
      <c r="C58" s="216"/>
      <c r="D58" s="80">
        <f>DatosDelitos!F72</f>
        <v>0</v>
      </c>
      <c r="E58" s="80">
        <f>DatosDelitos!G72</f>
        <v>0</v>
      </c>
    </row>
    <row r="59" spans="2:5" ht="27" customHeight="1" x14ac:dyDescent="0.25">
      <c r="B59" s="216" t="s">
        <v>1648</v>
      </c>
      <c r="C59" s="216"/>
      <c r="D59" s="80">
        <f>DatosDelitos!F74</f>
        <v>0</v>
      </c>
      <c r="E59" s="80">
        <f>DatosDelitos!G74</f>
        <v>0</v>
      </c>
    </row>
    <row r="60" spans="2:5" ht="13.15" customHeight="1" x14ac:dyDescent="0.25">
      <c r="B60" s="216" t="s">
        <v>1625</v>
      </c>
      <c r="C60" s="216"/>
      <c r="D60" s="80">
        <f>DatosDelitos!F82</f>
        <v>0</v>
      </c>
      <c r="E60" s="80">
        <f>DatosDelitos!G82</f>
        <v>0</v>
      </c>
    </row>
    <row r="61" spans="2:5" ht="13.15" customHeight="1" x14ac:dyDescent="0.25">
      <c r="B61" s="216" t="s">
        <v>1626</v>
      </c>
      <c r="C61" s="216"/>
      <c r="D61" s="80">
        <f>DatosDelitos!F85</f>
        <v>0</v>
      </c>
      <c r="E61" s="80">
        <f>DatosDelitos!G85</f>
        <v>0</v>
      </c>
    </row>
    <row r="62" spans="2:5" ht="13.15" customHeight="1" x14ac:dyDescent="0.25">
      <c r="B62" s="216" t="s">
        <v>995</v>
      </c>
      <c r="C62" s="216"/>
      <c r="D62" s="80">
        <f>DatosDelitos!F97</f>
        <v>28</v>
      </c>
      <c r="E62" s="80">
        <f>DatosDelitos!G97</f>
        <v>22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1</v>
      </c>
      <c r="E66" s="80">
        <f>DatosDelitos!G147</f>
        <v>0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0</v>
      </c>
      <c r="E67" s="80">
        <f>DatosDelitos!G156+SUM(DatosDelitos!G167:H172)</f>
        <v>2</v>
      </c>
    </row>
    <row r="68" spans="2:5" ht="13.15" customHeight="1" x14ac:dyDescent="0.25">
      <c r="B68" s="216" t="s">
        <v>1632</v>
      </c>
      <c r="C68" s="216"/>
      <c r="D68" s="80">
        <f>SUM(DatosDelitos!F173:G177)</f>
        <v>0</v>
      </c>
      <c r="E68" s="80">
        <f>SUM(DatosDelitos!G173:H177)</f>
        <v>29</v>
      </c>
    </row>
    <row r="69" spans="2:5" ht="13.15" customHeight="1" x14ac:dyDescent="0.25">
      <c r="B69" s="216" t="s">
        <v>1633</v>
      </c>
      <c r="C69" s="216"/>
      <c r="D69" s="80">
        <f>DatosDelitos!F178</f>
        <v>551</v>
      </c>
      <c r="E69" s="80">
        <f>DatosDelitos!G178</f>
        <v>589</v>
      </c>
    </row>
    <row r="70" spans="2:5" ht="13.15" customHeight="1" x14ac:dyDescent="0.25">
      <c r="B70" s="216" t="s">
        <v>1634</v>
      </c>
      <c r="C70" s="216"/>
      <c r="D70" s="80">
        <f>DatosDelitos!F186</f>
        <v>1</v>
      </c>
      <c r="E70" s="80">
        <f>DatosDelitos!G186</f>
        <v>1</v>
      </c>
    </row>
    <row r="71" spans="2:5" ht="13.15" customHeight="1" x14ac:dyDescent="0.25">
      <c r="B71" s="216" t="s">
        <v>1635</v>
      </c>
      <c r="C71" s="216"/>
      <c r="D71" s="80">
        <f>DatosDelitos!F201</f>
        <v>0</v>
      </c>
      <c r="E71" s="80">
        <f>DatosDelitos!G201</f>
        <v>0</v>
      </c>
    </row>
    <row r="72" spans="2:5" ht="13.15" customHeight="1" x14ac:dyDescent="0.25">
      <c r="B72" s="216" t="s">
        <v>1636</v>
      </c>
      <c r="C72" s="216"/>
      <c r="D72" s="80">
        <f>DatosDelitos!F223</f>
        <v>60</v>
      </c>
      <c r="E72" s="80">
        <f>DatosDelitos!G223</f>
        <v>56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25</v>
      </c>
      <c r="E74" s="80">
        <f>DatosDelitos!G271</f>
        <v>22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0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863</v>
      </c>
      <c r="E82" s="80">
        <f>SUM(E49:E81)</f>
        <v>799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9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1</v>
      </c>
    </row>
    <row r="92" spans="2:13" ht="13.15" customHeight="1" x14ac:dyDescent="0.25">
      <c r="B92" s="216" t="s">
        <v>1620</v>
      </c>
      <c r="C92" s="216"/>
      <c r="D92" s="80">
        <f>DatosDelitos!N30</f>
        <v>2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5</v>
      </c>
    </row>
    <row r="94" spans="2:13" ht="13.15" customHeight="1" x14ac:dyDescent="0.25">
      <c r="B94" s="216" t="s">
        <v>1622</v>
      </c>
      <c r="C94" s="216"/>
      <c r="D94" s="80">
        <f>DatosDelitos!N50</f>
        <v>2</v>
      </c>
    </row>
    <row r="95" spans="2:13" ht="13.15" customHeight="1" x14ac:dyDescent="0.25">
      <c r="B95" s="216" t="s">
        <v>1623</v>
      </c>
      <c r="C95" s="216"/>
      <c r="D95" s="80">
        <f>DatosDelitos!N72</f>
        <v>0</v>
      </c>
    </row>
    <row r="96" spans="2:13" ht="27" customHeight="1" x14ac:dyDescent="0.25">
      <c r="B96" s="216" t="s">
        <v>1648</v>
      </c>
      <c r="C96" s="216"/>
      <c r="D96" s="80">
        <f>DatosDelitos!N74</f>
        <v>4</v>
      </c>
    </row>
    <row r="97" spans="2:4" ht="13.15" customHeight="1" x14ac:dyDescent="0.25">
      <c r="B97" s="216" t="s">
        <v>1625</v>
      </c>
      <c r="C97" s="216"/>
      <c r="D97" s="80">
        <f>DatosDelitos!N82</f>
        <v>2</v>
      </c>
    </row>
    <row r="98" spans="2:4" ht="13.15" customHeight="1" x14ac:dyDescent="0.25">
      <c r="B98" s="216" t="s">
        <v>1626</v>
      </c>
      <c r="C98" s="216"/>
      <c r="D98" s="80">
        <f>DatosDelitos!N85</f>
        <v>10</v>
      </c>
    </row>
    <row r="99" spans="2:4" ht="13.15" customHeight="1" x14ac:dyDescent="0.25">
      <c r="B99" s="216" t="s">
        <v>995</v>
      </c>
      <c r="C99" s="216"/>
      <c r="D99" s="80">
        <f>DatosDelitos!N97</f>
        <v>18</v>
      </c>
    </row>
    <row r="100" spans="2:4" ht="27" customHeight="1" x14ac:dyDescent="0.25">
      <c r="B100" s="216" t="s">
        <v>1649</v>
      </c>
      <c r="C100" s="216"/>
      <c r="D100" s="80">
        <f>DatosDelitos!N131</f>
        <v>2</v>
      </c>
    </row>
    <row r="101" spans="2:4" ht="13.15" customHeight="1" x14ac:dyDescent="0.25">
      <c r="B101" s="216" t="s">
        <v>1628</v>
      </c>
      <c r="C101" s="216"/>
      <c r="D101" s="80">
        <f>DatosDelitos!N137</f>
        <v>14</v>
      </c>
    </row>
    <row r="102" spans="2:4" ht="13.15" customHeight="1" x14ac:dyDescent="0.25">
      <c r="B102" s="216" t="s">
        <v>1629</v>
      </c>
      <c r="C102" s="216"/>
      <c r="D102" s="80">
        <f>DatosDelitos!N144</f>
        <v>0</v>
      </c>
    </row>
    <row r="103" spans="2:4" ht="13.15" customHeight="1" x14ac:dyDescent="0.25">
      <c r="B103" s="216" t="s">
        <v>1653</v>
      </c>
      <c r="C103" s="216"/>
      <c r="D103" s="80">
        <f>DatosDelitos!N148</f>
        <v>10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4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18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0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4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0</v>
      </c>
    </row>
    <row r="109" spans="2:4" ht="13.15" customHeight="1" x14ac:dyDescent="0.25">
      <c r="B109" s="216" t="s">
        <v>1633</v>
      </c>
      <c r="C109" s="216"/>
      <c r="D109" s="80">
        <f>DatosDelitos!N178</f>
        <v>0</v>
      </c>
    </row>
    <row r="110" spans="2:4" ht="13.15" customHeight="1" x14ac:dyDescent="0.25">
      <c r="B110" s="216" t="s">
        <v>1634</v>
      </c>
      <c r="C110" s="216"/>
      <c r="D110" s="80">
        <f>DatosDelitos!N186</f>
        <v>5</v>
      </c>
    </row>
    <row r="111" spans="2:4" ht="13.15" customHeight="1" x14ac:dyDescent="0.25">
      <c r="B111" s="216" t="s">
        <v>1635</v>
      </c>
      <c r="C111" s="216"/>
      <c r="D111" s="80">
        <f>DatosDelitos!N201</f>
        <v>48</v>
      </c>
    </row>
    <row r="112" spans="2:4" ht="13.15" customHeight="1" x14ac:dyDescent="0.25">
      <c r="B112" s="216" t="s">
        <v>1636</v>
      </c>
      <c r="C112" s="216"/>
      <c r="D112" s="80">
        <f>DatosDelitos!N223</f>
        <v>2</v>
      </c>
    </row>
    <row r="113" spans="2:4" ht="13.15" customHeight="1" x14ac:dyDescent="0.25">
      <c r="B113" s="216" t="s">
        <v>1637</v>
      </c>
      <c r="C113" s="216"/>
      <c r="D113" s="80">
        <f>DatosDelitos!N244</f>
        <v>0</v>
      </c>
    </row>
    <row r="114" spans="2:4" ht="13.15" customHeight="1" x14ac:dyDescent="0.25">
      <c r="B114" s="216" t="s">
        <v>1638</v>
      </c>
      <c r="C114" s="216"/>
      <c r="D114" s="80">
        <f>DatosDelitos!N271</f>
        <v>2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0</v>
      </c>
    </row>
    <row r="120" spans="2:4" ht="12.75" customHeight="1" x14ac:dyDescent="0.25">
      <c r="B120" s="218" t="s">
        <v>1643</v>
      </c>
      <c r="C120" s="218"/>
      <c r="D120" s="80">
        <f>DatosDelitos!N325</f>
        <v>0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162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1" t="s">
        <v>339</v>
      </c>
      <c r="B5" s="182"/>
      <c r="C5" s="26">
        <v>71</v>
      </c>
      <c r="D5" s="26">
        <v>92</v>
      </c>
      <c r="E5" s="27">
        <v>-0.22826086956521699</v>
      </c>
      <c r="F5" s="26">
        <v>0</v>
      </c>
      <c r="G5" s="26">
        <v>0</v>
      </c>
      <c r="H5" s="26">
        <v>1</v>
      </c>
      <c r="I5" s="26">
        <v>1</v>
      </c>
      <c r="J5" s="26">
        <v>3</v>
      </c>
      <c r="K5" s="26">
        <v>1</v>
      </c>
      <c r="L5" s="26">
        <v>0</v>
      </c>
      <c r="M5" s="26">
        <v>2</v>
      </c>
      <c r="N5" s="26">
        <v>3</v>
      </c>
      <c r="O5" s="26">
        <v>6</v>
      </c>
      <c r="P5" s="28">
        <v>5</v>
      </c>
    </row>
    <row r="6" spans="1:16" x14ac:dyDescent="0.25">
      <c r="A6" s="29" t="s">
        <v>340</v>
      </c>
      <c r="B6" s="29" t="s">
        <v>341</v>
      </c>
      <c r="C6" s="14">
        <v>52</v>
      </c>
      <c r="D6" s="14">
        <v>59</v>
      </c>
      <c r="E6" s="30">
        <v>-0.11864406779661001</v>
      </c>
      <c r="F6" s="14">
        <v>0</v>
      </c>
      <c r="G6" s="14">
        <v>0</v>
      </c>
      <c r="H6" s="14">
        <v>0</v>
      </c>
      <c r="I6" s="14">
        <v>0</v>
      </c>
      <c r="J6" s="14">
        <v>3</v>
      </c>
      <c r="K6" s="14">
        <v>1</v>
      </c>
      <c r="L6" s="14">
        <v>0</v>
      </c>
      <c r="M6" s="14">
        <v>1</v>
      </c>
      <c r="N6" s="14">
        <v>0</v>
      </c>
      <c r="O6" s="14">
        <v>6</v>
      </c>
      <c r="P6" s="23">
        <v>2</v>
      </c>
    </row>
    <row r="7" spans="1:16" x14ac:dyDescent="0.25">
      <c r="A7" s="29" t="s">
        <v>342</v>
      </c>
      <c r="B7" s="29" t="s">
        <v>343</v>
      </c>
      <c r="C7" s="14">
        <v>0</v>
      </c>
      <c r="D7" s="14">
        <v>9</v>
      </c>
      <c r="E7" s="30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1</v>
      </c>
      <c r="N7" s="14">
        <v>0</v>
      </c>
      <c r="O7" s="14">
        <v>0</v>
      </c>
      <c r="P7" s="23">
        <v>0</v>
      </c>
    </row>
    <row r="8" spans="1:16" x14ac:dyDescent="0.25">
      <c r="A8" s="29" t="s">
        <v>344</v>
      </c>
      <c r="B8" s="29" t="s">
        <v>345</v>
      </c>
      <c r="C8" s="14">
        <v>19</v>
      </c>
      <c r="D8" s="14">
        <v>22</v>
      </c>
      <c r="E8" s="30">
        <v>-0.13636363636363599</v>
      </c>
      <c r="F8" s="14">
        <v>0</v>
      </c>
      <c r="G8" s="14">
        <v>0</v>
      </c>
      <c r="H8" s="14">
        <v>1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3</v>
      </c>
      <c r="O8" s="14">
        <v>0</v>
      </c>
      <c r="P8" s="23">
        <v>3</v>
      </c>
    </row>
    <row r="9" spans="1:16" x14ac:dyDescent="0.25">
      <c r="A9" s="29" t="s">
        <v>346</v>
      </c>
      <c r="B9" s="29" t="s">
        <v>347</v>
      </c>
      <c r="C9" s="14">
        <v>0</v>
      </c>
      <c r="D9" s="14">
        <v>2</v>
      </c>
      <c r="E9" s="30">
        <v>-1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348</v>
      </c>
      <c r="B10" s="182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352</v>
      </c>
      <c r="B13" s="182"/>
      <c r="C13" s="26">
        <v>1581</v>
      </c>
      <c r="D13" s="26">
        <v>1347</v>
      </c>
      <c r="E13" s="27">
        <v>0.17371937639198201</v>
      </c>
      <c r="F13" s="26">
        <v>143</v>
      </c>
      <c r="G13" s="26">
        <v>49</v>
      </c>
      <c r="H13" s="26">
        <v>214</v>
      </c>
      <c r="I13" s="26">
        <v>221</v>
      </c>
      <c r="J13" s="26">
        <v>0</v>
      </c>
      <c r="K13" s="26">
        <v>1</v>
      </c>
      <c r="L13" s="26">
        <v>0</v>
      </c>
      <c r="M13" s="26">
        <v>0</v>
      </c>
      <c r="N13" s="26">
        <v>7</v>
      </c>
      <c r="O13" s="26">
        <v>5</v>
      </c>
      <c r="P13" s="28">
        <v>222</v>
      </c>
    </row>
    <row r="14" spans="1:16" x14ac:dyDescent="0.25">
      <c r="A14" s="29" t="s">
        <v>353</v>
      </c>
      <c r="B14" s="29" t="s">
        <v>354</v>
      </c>
      <c r="C14" s="14">
        <v>718</v>
      </c>
      <c r="D14" s="14">
        <v>647</v>
      </c>
      <c r="E14" s="30">
        <v>0.10973724884080401</v>
      </c>
      <c r="F14" s="14">
        <v>11</v>
      </c>
      <c r="G14" s="14">
        <v>7</v>
      </c>
      <c r="H14" s="14">
        <v>75</v>
      </c>
      <c r="I14" s="14">
        <v>94</v>
      </c>
      <c r="J14" s="14">
        <v>0</v>
      </c>
      <c r="K14" s="14">
        <v>0</v>
      </c>
      <c r="L14" s="14">
        <v>0</v>
      </c>
      <c r="M14" s="14">
        <v>0</v>
      </c>
      <c r="N14" s="14">
        <v>3</v>
      </c>
      <c r="O14" s="14">
        <v>2</v>
      </c>
      <c r="P14" s="23">
        <v>105</v>
      </c>
    </row>
    <row r="15" spans="1:16" x14ac:dyDescent="0.25">
      <c r="A15" s="29" t="s">
        <v>355</v>
      </c>
      <c r="B15" s="29" t="s">
        <v>356</v>
      </c>
      <c r="C15" s="14">
        <v>25</v>
      </c>
      <c r="D15" s="14">
        <v>22</v>
      </c>
      <c r="E15" s="30">
        <v>0.13636363636363599</v>
      </c>
      <c r="F15" s="14">
        <v>0</v>
      </c>
      <c r="G15" s="14">
        <v>0</v>
      </c>
      <c r="H15" s="14">
        <v>2</v>
      </c>
      <c r="I15" s="14">
        <v>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0</v>
      </c>
    </row>
    <row r="16" spans="1:16" x14ac:dyDescent="0.25">
      <c r="A16" s="29" t="s">
        <v>357</v>
      </c>
      <c r="B16" s="29" t="s">
        <v>358</v>
      </c>
      <c r="C16" s="14">
        <v>399</v>
      </c>
      <c r="D16" s="14">
        <v>325</v>
      </c>
      <c r="E16" s="30">
        <v>0.227692307692308</v>
      </c>
      <c r="F16" s="14">
        <v>0</v>
      </c>
      <c r="G16" s="14">
        <v>2</v>
      </c>
      <c r="H16" s="14">
        <v>7</v>
      </c>
      <c r="I16" s="14">
        <v>7</v>
      </c>
      <c r="J16" s="14">
        <v>0</v>
      </c>
      <c r="K16" s="14">
        <v>0</v>
      </c>
      <c r="L16" s="14">
        <v>0</v>
      </c>
      <c r="M16" s="14">
        <v>0</v>
      </c>
      <c r="N16" s="14">
        <v>3</v>
      </c>
      <c r="O16" s="14">
        <v>0</v>
      </c>
      <c r="P16" s="23">
        <v>9</v>
      </c>
    </row>
    <row r="17" spans="1:16" ht="33.75" x14ac:dyDescent="0.25">
      <c r="A17" s="29" t="s">
        <v>359</v>
      </c>
      <c r="B17" s="29" t="s">
        <v>360</v>
      </c>
      <c r="C17" s="14">
        <v>437</v>
      </c>
      <c r="D17" s="14">
        <v>353</v>
      </c>
      <c r="E17" s="30">
        <v>0.23796033994334301</v>
      </c>
      <c r="F17" s="14">
        <v>132</v>
      </c>
      <c r="G17" s="14">
        <v>40</v>
      </c>
      <c r="H17" s="14">
        <v>130</v>
      </c>
      <c r="I17" s="14">
        <v>117</v>
      </c>
      <c r="J17" s="14">
        <v>0</v>
      </c>
      <c r="K17" s="14">
        <v>1</v>
      </c>
      <c r="L17" s="14">
        <v>0</v>
      </c>
      <c r="M17" s="14">
        <v>0</v>
      </c>
      <c r="N17" s="14">
        <v>1</v>
      </c>
      <c r="O17" s="14">
        <v>3</v>
      </c>
      <c r="P17" s="23">
        <v>108</v>
      </c>
    </row>
    <row r="18" spans="1:16" x14ac:dyDescent="0.25">
      <c r="A18" s="29" t="s">
        <v>361</v>
      </c>
      <c r="B18" s="29" t="s">
        <v>362</v>
      </c>
      <c r="C18" s="14">
        <v>2</v>
      </c>
      <c r="D18" s="14">
        <v>0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363</v>
      </c>
      <c r="B19" s="29" t="s">
        <v>364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365</v>
      </c>
      <c r="B20" s="182"/>
      <c r="C20" s="26">
        <v>2</v>
      </c>
      <c r="D20" s="26">
        <v>3</v>
      </c>
      <c r="E20" s="27">
        <v>-0.33333333333333298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366</v>
      </c>
      <c r="B21" s="29" t="s">
        <v>367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2</v>
      </c>
      <c r="D22" s="14">
        <v>3</v>
      </c>
      <c r="E22" s="30">
        <v>-0.33333333333333298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1" t="s">
        <v>370</v>
      </c>
      <c r="B23" s="182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383</v>
      </c>
      <c r="B30" s="182"/>
      <c r="C30" s="26">
        <v>406</v>
      </c>
      <c r="D30" s="26">
        <v>356</v>
      </c>
      <c r="E30" s="27">
        <v>0.14044943820224701</v>
      </c>
      <c r="F30" s="26">
        <v>9</v>
      </c>
      <c r="G30" s="26">
        <v>24</v>
      </c>
      <c r="H30" s="26">
        <v>69</v>
      </c>
      <c r="I30" s="26">
        <v>75</v>
      </c>
      <c r="J30" s="26">
        <v>0</v>
      </c>
      <c r="K30" s="26">
        <v>0</v>
      </c>
      <c r="L30" s="26">
        <v>0</v>
      </c>
      <c r="M30" s="26">
        <v>0</v>
      </c>
      <c r="N30" s="26">
        <v>2</v>
      </c>
      <c r="O30" s="26">
        <v>1</v>
      </c>
      <c r="P30" s="28">
        <v>103</v>
      </c>
    </row>
    <row r="31" spans="1:16" x14ac:dyDescent="0.25">
      <c r="A31" s="29" t="s">
        <v>384</v>
      </c>
      <c r="B31" s="29" t="s">
        <v>385</v>
      </c>
      <c r="C31" s="14">
        <v>3</v>
      </c>
      <c r="D31" s="14">
        <v>2</v>
      </c>
      <c r="E31" s="30">
        <v>0.5</v>
      </c>
      <c r="F31" s="14">
        <v>0</v>
      </c>
      <c r="G31" s="14">
        <v>0</v>
      </c>
      <c r="H31" s="14">
        <v>1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3</v>
      </c>
    </row>
    <row r="32" spans="1:16" x14ac:dyDescent="0.25">
      <c r="A32" s="29" t="s">
        <v>386</v>
      </c>
      <c r="B32" s="29" t="s">
        <v>387</v>
      </c>
      <c r="C32" s="14">
        <v>1</v>
      </c>
      <c r="D32" s="14">
        <v>1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215</v>
      </c>
      <c r="D33" s="14">
        <v>218</v>
      </c>
      <c r="E33" s="30">
        <v>-1.3761467889908299E-2</v>
      </c>
      <c r="F33" s="14">
        <v>5</v>
      </c>
      <c r="G33" s="14">
        <v>14</v>
      </c>
      <c r="H33" s="14">
        <v>20</v>
      </c>
      <c r="I33" s="14">
        <v>20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1</v>
      </c>
      <c r="P33" s="23">
        <v>44</v>
      </c>
    </row>
    <row r="34" spans="1:16" x14ac:dyDescent="0.25">
      <c r="A34" s="29" t="s">
        <v>390</v>
      </c>
      <c r="B34" s="29" t="s">
        <v>391</v>
      </c>
      <c r="C34" s="14">
        <v>4</v>
      </c>
      <c r="D34" s="14">
        <v>6</v>
      </c>
      <c r="E34" s="30">
        <v>-0.33333333333333298</v>
      </c>
      <c r="F34" s="14">
        <v>0</v>
      </c>
      <c r="G34" s="14">
        <v>1</v>
      </c>
      <c r="H34" s="14">
        <v>2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3</v>
      </c>
    </row>
    <row r="35" spans="1:16" x14ac:dyDescent="0.25">
      <c r="A35" s="29" t="s">
        <v>392</v>
      </c>
      <c r="B35" s="29" t="s">
        <v>393</v>
      </c>
      <c r="C35" s="14">
        <v>114</v>
      </c>
      <c r="D35" s="14">
        <v>74</v>
      </c>
      <c r="E35" s="30">
        <v>0.54054054054054002</v>
      </c>
      <c r="F35" s="14">
        <v>0</v>
      </c>
      <c r="G35" s="14">
        <v>3</v>
      </c>
      <c r="H35" s="14">
        <v>9</v>
      </c>
      <c r="I35" s="14">
        <v>7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10</v>
      </c>
    </row>
    <row r="36" spans="1:16" ht="22.5" x14ac:dyDescent="0.25">
      <c r="A36" s="29" t="s">
        <v>394</v>
      </c>
      <c r="B36" s="29" t="s">
        <v>395</v>
      </c>
      <c r="C36" s="14">
        <v>16</v>
      </c>
      <c r="D36" s="14">
        <v>18</v>
      </c>
      <c r="E36" s="30">
        <v>-0.11111111111111099</v>
      </c>
      <c r="F36" s="14">
        <v>1</v>
      </c>
      <c r="G36" s="14">
        <v>6</v>
      </c>
      <c r="H36" s="14">
        <v>28</v>
      </c>
      <c r="I36" s="14">
        <v>31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26</v>
      </c>
    </row>
    <row r="37" spans="1:16" ht="22.5" x14ac:dyDescent="0.25">
      <c r="A37" s="29" t="s">
        <v>396</v>
      </c>
      <c r="B37" s="29" t="s">
        <v>397</v>
      </c>
      <c r="C37" s="14">
        <v>3</v>
      </c>
      <c r="D37" s="14">
        <v>6</v>
      </c>
      <c r="E37" s="30">
        <v>-0.5</v>
      </c>
      <c r="F37" s="14">
        <v>1</v>
      </c>
      <c r="G37" s="14">
        <v>0</v>
      </c>
      <c r="H37" s="14">
        <v>3</v>
      </c>
      <c r="I37" s="14">
        <v>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8</v>
      </c>
    </row>
    <row r="38" spans="1:16" ht="22.5" x14ac:dyDescent="0.25">
      <c r="A38" s="29" t="s">
        <v>398</v>
      </c>
      <c r="B38" s="29" t="s">
        <v>399</v>
      </c>
      <c r="C38" s="14">
        <v>2</v>
      </c>
      <c r="D38" s="14">
        <v>2</v>
      </c>
      <c r="E38" s="30">
        <v>0</v>
      </c>
      <c r="F38" s="14">
        <v>0</v>
      </c>
      <c r="G38" s="14">
        <v>0</v>
      </c>
      <c r="H38" s="14">
        <v>0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1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48</v>
      </c>
      <c r="D41" s="14">
        <v>29</v>
      </c>
      <c r="E41" s="30">
        <v>0.65517241379310298</v>
      </c>
      <c r="F41" s="14">
        <v>2</v>
      </c>
      <c r="G41" s="14">
        <v>0</v>
      </c>
      <c r="H41" s="14">
        <v>6</v>
      </c>
      <c r="I41" s="14">
        <v>7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3">
        <v>8</v>
      </c>
    </row>
    <row r="42" spans="1:16" x14ac:dyDescent="0.25">
      <c r="A42" s="181" t="s">
        <v>406</v>
      </c>
      <c r="B42" s="182"/>
      <c r="C42" s="26">
        <v>140</v>
      </c>
      <c r="D42" s="26">
        <v>110</v>
      </c>
      <c r="E42" s="27">
        <v>0.27272727272727298</v>
      </c>
      <c r="F42" s="26">
        <v>43</v>
      </c>
      <c r="G42" s="26">
        <v>4</v>
      </c>
      <c r="H42" s="26">
        <v>45</v>
      </c>
      <c r="I42" s="26">
        <v>27</v>
      </c>
      <c r="J42" s="26">
        <v>1</v>
      </c>
      <c r="K42" s="26">
        <v>0</v>
      </c>
      <c r="L42" s="26">
        <v>0</v>
      </c>
      <c r="M42" s="26">
        <v>0</v>
      </c>
      <c r="N42" s="26">
        <v>5</v>
      </c>
      <c r="O42" s="26">
        <v>2</v>
      </c>
      <c r="P42" s="28">
        <v>20</v>
      </c>
    </row>
    <row r="43" spans="1:16" x14ac:dyDescent="0.25">
      <c r="A43" s="29" t="s">
        <v>407</v>
      </c>
      <c r="B43" s="29" t="s">
        <v>408</v>
      </c>
      <c r="C43" s="14">
        <v>8</v>
      </c>
      <c r="D43" s="14">
        <v>2</v>
      </c>
      <c r="E43" s="30">
        <v>3</v>
      </c>
      <c r="F43" s="14">
        <v>2</v>
      </c>
      <c r="G43" s="14">
        <v>0</v>
      </c>
      <c r="H43" s="14">
        <v>2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5</v>
      </c>
      <c r="O43" s="14">
        <v>0</v>
      </c>
      <c r="P43" s="23">
        <v>0</v>
      </c>
    </row>
    <row r="44" spans="1:16" ht="22.5" x14ac:dyDescent="0.25">
      <c r="A44" s="29" t="s">
        <v>409</v>
      </c>
      <c r="B44" s="29" t="s">
        <v>410</v>
      </c>
      <c r="C44" s="14">
        <v>124</v>
      </c>
      <c r="D44" s="14">
        <v>106</v>
      </c>
      <c r="E44" s="30">
        <v>0.169811320754717</v>
      </c>
      <c r="F44" s="14">
        <v>41</v>
      </c>
      <c r="G44" s="14">
        <v>4</v>
      </c>
      <c r="H44" s="14">
        <v>43</v>
      </c>
      <c r="I44" s="14">
        <v>26</v>
      </c>
      <c r="J44" s="14">
        <v>1</v>
      </c>
      <c r="K44" s="14">
        <v>0</v>
      </c>
      <c r="L44" s="14">
        <v>0</v>
      </c>
      <c r="M44" s="14">
        <v>0</v>
      </c>
      <c r="N44" s="14">
        <v>0</v>
      </c>
      <c r="O44" s="14">
        <v>2</v>
      </c>
      <c r="P44" s="23">
        <v>20</v>
      </c>
    </row>
    <row r="45" spans="1:16" x14ac:dyDescent="0.25">
      <c r="A45" s="29" t="s">
        <v>411</v>
      </c>
      <c r="B45" s="29" t="s">
        <v>412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2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5</v>
      </c>
      <c r="D48" s="14">
        <v>2</v>
      </c>
      <c r="E48" s="30">
        <v>1.5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1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421</v>
      </c>
      <c r="B50" s="182"/>
      <c r="C50" s="26">
        <v>164</v>
      </c>
      <c r="D50" s="26">
        <v>99</v>
      </c>
      <c r="E50" s="27">
        <v>0.65656565656565602</v>
      </c>
      <c r="F50" s="26">
        <v>2</v>
      </c>
      <c r="G50" s="26">
        <v>1</v>
      </c>
      <c r="H50" s="26">
        <v>20</v>
      </c>
      <c r="I50" s="26">
        <v>18</v>
      </c>
      <c r="J50" s="26">
        <v>7</v>
      </c>
      <c r="K50" s="26">
        <v>5</v>
      </c>
      <c r="L50" s="26">
        <v>0</v>
      </c>
      <c r="M50" s="26">
        <v>0</v>
      </c>
      <c r="N50" s="26">
        <v>2</v>
      </c>
      <c r="O50" s="26">
        <v>0</v>
      </c>
      <c r="P50" s="28">
        <v>12</v>
      </c>
    </row>
    <row r="51" spans="1:16" x14ac:dyDescent="0.25">
      <c r="A51" s="29" t="s">
        <v>422</v>
      </c>
      <c r="B51" s="29" t="s">
        <v>423</v>
      </c>
      <c r="C51" s="14">
        <v>41</v>
      </c>
      <c r="D51" s="14">
        <v>26</v>
      </c>
      <c r="E51" s="30">
        <v>0.57692307692307698</v>
      </c>
      <c r="F51" s="14">
        <v>0</v>
      </c>
      <c r="G51" s="14">
        <v>0</v>
      </c>
      <c r="H51" s="14">
        <v>2</v>
      </c>
      <c r="I51" s="14">
        <v>1</v>
      </c>
      <c r="J51" s="14">
        <v>2</v>
      </c>
      <c r="K51" s="14">
        <v>2</v>
      </c>
      <c r="L51" s="14">
        <v>0</v>
      </c>
      <c r="M51" s="14">
        <v>0</v>
      </c>
      <c r="N51" s="14">
        <v>0</v>
      </c>
      <c r="O51" s="14">
        <v>0</v>
      </c>
      <c r="P51" s="23">
        <v>1</v>
      </c>
    </row>
    <row r="52" spans="1:16" x14ac:dyDescent="0.25">
      <c r="A52" s="29" t="s">
        <v>424</v>
      </c>
      <c r="B52" s="29" t="s">
        <v>425</v>
      </c>
      <c r="C52" s="14">
        <v>0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9" t="s">
        <v>426</v>
      </c>
      <c r="B53" s="29" t="s">
        <v>427</v>
      </c>
      <c r="C53" s="14">
        <v>57</v>
      </c>
      <c r="D53" s="14">
        <v>26</v>
      </c>
      <c r="E53" s="30">
        <v>1.1923076923076901</v>
      </c>
      <c r="F53" s="14">
        <v>0</v>
      </c>
      <c r="G53" s="14">
        <v>0</v>
      </c>
      <c r="H53" s="14">
        <v>12</v>
      </c>
      <c r="I53" s="14">
        <v>7</v>
      </c>
      <c r="J53" s="14">
        <v>2</v>
      </c>
      <c r="K53" s="14">
        <v>1</v>
      </c>
      <c r="L53" s="14">
        <v>0</v>
      </c>
      <c r="M53" s="14">
        <v>0</v>
      </c>
      <c r="N53" s="14">
        <v>0</v>
      </c>
      <c r="O53" s="14">
        <v>0</v>
      </c>
      <c r="P53" s="23">
        <v>4</v>
      </c>
    </row>
    <row r="54" spans="1:16" ht="22.5" x14ac:dyDescent="0.25">
      <c r="A54" s="29" t="s">
        <v>428</v>
      </c>
      <c r="B54" s="29" t="s">
        <v>429</v>
      </c>
      <c r="C54" s="14">
        <v>5</v>
      </c>
      <c r="D54" s="14">
        <v>0</v>
      </c>
      <c r="E54" s="30">
        <v>0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0</v>
      </c>
    </row>
    <row r="55" spans="1:16" x14ac:dyDescent="0.25">
      <c r="A55" s="29" t="s">
        <v>430</v>
      </c>
      <c r="B55" s="29" t="s">
        <v>431</v>
      </c>
      <c r="C55" s="14">
        <v>0</v>
      </c>
      <c r="D55" s="14">
        <v>1</v>
      </c>
      <c r="E55" s="30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11</v>
      </c>
      <c r="D56" s="14">
        <v>11</v>
      </c>
      <c r="E56" s="30">
        <v>0</v>
      </c>
      <c r="F56" s="14">
        <v>1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1</v>
      </c>
    </row>
    <row r="57" spans="1:16" ht="22.5" x14ac:dyDescent="0.25">
      <c r="A57" s="29" t="s">
        <v>434</v>
      </c>
      <c r="B57" s="29" t="s">
        <v>435</v>
      </c>
      <c r="C57" s="14">
        <v>2</v>
      </c>
      <c r="D57" s="14">
        <v>3</v>
      </c>
      <c r="E57" s="30">
        <v>-0.33333333333333298</v>
      </c>
      <c r="F57" s="14">
        <v>1</v>
      </c>
      <c r="G57" s="14">
        <v>1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2.5" x14ac:dyDescent="0.25">
      <c r="A58" s="29" t="s">
        <v>436</v>
      </c>
      <c r="B58" s="29" t="s">
        <v>437</v>
      </c>
      <c r="C58" s="14">
        <v>1</v>
      </c>
      <c r="D58" s="14">
        <v>1</v>
      </c>
      <c r="E58" s="30">
        <v>0</v>
      </c>
      <c r="F58" s="14">
        <v>0</v>
      </c>
      <c r="G58" s="14">
        <v>0</v>
      </c>
      <c r="H58" s="14">
        <v>1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1</v>
      </c>
    </row>
    <row r="59" spans="1:16" ht="22.5" x14ac:dyDescent="0.25">
      <c r="A59" s="29" t="s">
        <v>438</v>
      </c>
      <c r="B59" s="29" t="s">
        <v>439</v>
      </c>
      <c r="C59" s="14">
        <v>1</v>
      </c>
      <c r="D59" s="14">
        <v>1</v>
      </c>
      <c r="E59" s="30">
        <v>0</v>
      </c>
      <c r="F59" s="14">
        <v>0</v>
      </c>
      <c r="G59" s="14">
        <v>0</v>
      </c>
      <c r="H59" s="14">
        <v>1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440</v>
      </c>
      <c r="B60" s="29" t="s">
        <v>441</v>
      </c>
      <c r="C60" s="14">
        <v>8</v>
      </c>
      <c r="D60" s="14">
        <v>8</v>
      </c>
      <c r="E60" s="30">
        <v>0</v>
      </c>
      <c r="F60" s="14">
        <v>0</v>
      </c>
      <c r="G60" s="14">
        <v>0</v>
      </c>
      <c r="H60" s="14">
        <v>0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1</v>
      </c>
    </row>
    <row r="61" spans="1:16" ht="33.75" x14ac:dyDescent="0.25">
      <c r="A61" s="29" t="s">
        <v>442</v>
      </c>
      <c r="B61" s="29" t="s">
        <v>443</v>
      </c>
      <c r="C61" s="14">
        <v>6</v>
      </c>
      <c r="D61" s="14">
        <v>5</v>
      </c>
      <c r="E61" s="30">
        <v>0.2</v>
      </c>
      <c r="F61" s="14">
        <v>0</v>
      </c>
      <c r="G61" s="14">
        <v>0</v>
      </c>
      <c r="H61" s="14">
        <v>1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2</v>
      </c>
      <c r="O61" s="14">
        <v>0</v>
      </c>
      <c r="P61" s="23">
        <v>0</v>
      </c>
    </row>
    <row r="62" spans="1:16" x14ac:dyDescent="0.25">
      <c r="A62" s="29" t="s">
        <v>444</v>
      </c>
      <c r="B62" s="29" t="s">
        <v>445</v>
      </c>
      <c r="C62" s="14">
        <v>4</v>
      </c>
      <c r="D62" s="14">
        <v>3</v>
      </c>
      <c r="E62" s="30">
        <v>0.33333333333333298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9" t="s">
        <v>446</v>
      </c>
      <c r="B63" s="29" t="s">
        <v>447</v>
      </c>
      <c r="C63" s="14">
        <v>21</v>
      </c>
      <c r="D63" s="14">
        <v>8</v>
      </c>
      <c r="E63" s="30">
        <v>1.625</v>
      </c>
      <c r="F63" s="14">
        <v>0</v>
      </c>
      <c r="G63" s="14">
        <v>0</v>
      </c>
      <c r="H63" s="14">
        <v>2</v>
      </c>
      <c r="I63" s="14">
        <v>3</v>
      </c>
      <c r="J63" s="14">
        <v>1</v>
      </c>
      <c r="K63" s="14">
        <v>1</v>
      </c>
      <c r="L63" s="14">
        <v>0</v>
      </c>
      <c r="M63" s="14">
        <v>0</v>
      </c>
      <c r="N63" s="14">
        <v>0</v>
      </c>
      <c r="O63" s="14">
        <v>0</v>
      </c>
      <c r="P63" s="23">
        <v>3</v>
      </c>
    </row>
    <row r="64" spans="1:16" ht="22.5" x14ac:dyDescent="0.25">
      <c r="A64" s="29" t="s">
        <v>448</v>
      </c>
      <c r="B64" s="29" t="s">
        <v>449</v>
      </c>
      <c r="C64" s="14">
        <v>5</v>
      </c>
      <c r="D64" s="14">
        <v>6</v>
      </c>
      <c r="E64" s="30">
        <v>-0.16666666666666699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33.75" x14ac:dyDescent="0.25">
      <c r="A65" s="29" t="s">
        <v>450</v>
      </c>
      <c r="B65" s="29" t="s">
        <v>451</v>
      </c>
      <c r="C65" s="14">
        <v>2</v>
      </c>
      <c r="D65" s="14">
        <v>0</v>
      </c>
      <c r="E65" s="30">
        <v>0</v>
      </c>
      <c r="F65" s="14">
        <v>0</v>
      </c>
      <c r="G65" s="14">
        <v>0</v>
      </c>
      <c r="H65" s="14">
        <v>0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452</v>
      </c>
      <c r="B66" s="29" t="s">
        <v>453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456</v>
      </c>
      <c r="B68" s="29" t="s">
        <v>457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1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460</v>
      </c>
      <c r="B70" s="29" t="s">
        <v>461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464</v>
      </c>
      <c r="B72" s="182"/>
      <c r="C72" s="26">
        <v>3</v>
      </c>
      <c r="D72" s="26">
        <v>6</v>
      </c>
      <c r="E72" s="27">
        <v>-0.5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1</v>
      </c>
    </row>
    <row r="73" spans="1:16" x14ac:dyDescent="0.25">
      <c r="A73" s="29" t="s">
        <v>465</v>
      </c>
      <c r="B73" s="29" t="s">
        <v>466</v>
      </c>
      <c r="C73" s="14">
        <v>3</v>
      </c>
      <c r="D73" s="14">
        <v>6</v>
      </c>
      <c r="E73" s="30">
        <v>-0.5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1</v>
      </c>
    </row>
    <row r="74" spans="1:16" x14ac:dyDescent="0.25">
      <c r="A74" s="181" t="s">
        <v>467</v>
      </c>
      <c r="B74" s="182"/>
      <c r="C74" s="26">
        <v>43</v>
      </c>
      <c r="D74" s="26">
        <v>44</v>
      </c>
      <c r="E74" s="27">
        <v>-2.27272727272727E-2</v>
      </c>
      <c r="F74" s="26">
        <v>0</v>
      </c>
      <c r="G74" s="26">
        <v>0</v>
      </c>
      <c r="H74" s="26">
        <v>7</v>
      </c>
      <c r="I74" s="26">
        <v>6</v>
      </c>
      <c r="J74" s="26">
        <v>0</v>
      </c>
      <c r="K74" s="26">
        <v>0</v>
      </c>
      <c r="L74" s="26">
        <v>0</v>
      </c>
      <c r="M74" s="26">
        <v>0</v>
      </c>
      <c r="N74" s="26">
        <v>4</v>
      </c>
      <c r="O74" s="26">
        <v>0</v>
      </c>
      <c r="P74" s="28">
        <v>4</v>
      </c>
    </row>
    <row r="75" spans="1:16" x14ac:dyDescent="0.25">
      <c r="A75" s="29" t="s">
        <v>468</v>
      </c>
      <c r="B75" s="29" t="s">
        <v>469</v>
      </c>
      <c r="C75" s="14">
        <v>12</v>
      </c>
      <c r="D75" s="14">
        <v>9</v>
      </c>
      <c r="E75" s="30">
        <v>0.33333333333333298</v>
      </c>
      <c r="F75" s="14">
        <v>0</v>
      </c>
      <c r="G75" s="14">
        <v>0</v>
      </c>
      <c r="H75" s="14">
        <v>2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3">
        <v>2</v>
      </c>
    </row>
    <row r="76" spans="1:16" ht="33.75" x14ac:dyDescent="0.25">
      <c r="A76" s="29" t="s">
        <v>470</v>
      </c>
      <c r="B76" s="29" t="s">
        <v>471</v>
      </c>
      <c r="C76" s="14">
        <v>2</v>
      </c>
      <c r="D76" s="14">
        <v>2</v>
      </c>
      <c r="E76" s="30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0</v>
      </c>
    </row>
    <row r="77" spans="1:16" x14ac:dyDescent="0.25">
      <c r="A77" s="29" t="s">
        <v>472</v>
      </c>
      <c r="B77" s="29" t="s">
        <v>473</v>
      </c>
      <c r="C77" s="14">
        <v>17</v>
      </c>
      <c r="D77" s="14">
        <v>18</v>
      </c>
      <c r="E77" s="30">
        <v>-5.5555555555555601E-2</v>
      </c>
      <c r="F77" s="14">
        <v>0</v>
      </c>
      <c r="G77" s="14">
        <v>0</v>
      </c>
      <c r="H77" s="14">
        <v>5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474</v>
      </c>
      <c r="B78" s="29" t="s">
        <v>475</v>
      </c>
      <c r="C78" s="14">
        <v>0</v>
      </c>
      <c r="D78" s="14">
        <v>1</v>
      </c>
      <c r="E78" s="30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476</v>
      </c>
      <c r="B79" s="29" t="s">
        <v>477</v>
      </c>
      <c r="C79" s="14">
        <v>12</v>
      </c>
      <c r="D79" s="14">
        <v>10</v>
      </c>
      <c r="E79" s="30">
        <v>0.2</v>
      </c>
      <c r="F79" s="14">
        <v>0</v>
      </c>
      <c r="G79" s="14">
        <v>0</v>
      </c>
      <c r="H79" s="14">
        <v>0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23">
        <v>2</v>
      </c>
    </row>
    <row r="80" spans="1:16" ht="33.75" x14ac:dyDescent="0.25">
      <c r="A80" s="29" t="s">
        <v>478</v>
      </c>
      <c r="B80" s="29" t="s">
        <v>479</v>
      </c>
      <c r="C80" s="14">
        <v>0</v>
      </c>
      <c r="D80" s="14">
        <v>4</v>
      </c>
      <c r="E80" s="30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0</v>
      </c>
      <c r="D81" s="14">
        <v>0</v>
      </c>
      <c r="E81" s="30">
        <v>0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1" t="s">
        <v>482</v>
      </c>
      <c r="B82" s="182"/>
      <c r="C82" s="26">
        <v>57</v>
      </c>
      <c r="D82" s="26">
        <v>63</v>
      </c>
      <c r="E82" s="27">
        <v>-9.5238095238095205E-2</v>
      </c>
      <c r="F82" s="26">
        <v>0</v>
      </c>
      <c r="G82" s="26">
        <v>0</v>
      </c>
      <c r="H82" s="26">
        <v>2</v>
      </c>
      <c r="I82" s="26">
        <v>2</v>
      </c>
      <c r="J82" s="26">
        <v>0</v>
      </c>
      <c r="K82" s="26">
        <v>0</v>
      </c>
      <c r="L82" s="26">
        <v>0</v>
      </c>
      <c r="M82" s="26">
        <v>0</v>
      </c>
      <c r="N82" s="26">
        <v>2</v>
      </c>
      <c r="O82" s="26">
        <v>0</v>
      </c>
      <c r="P82" s="28">
        <v>2</v>
      </c>
    </row>
    <row r="83" spans="1:16" x14ac:dyDescent="0.25">
      <c r="A83" s="29" t="s">
        <v>483</v>
      </c>
      <c r="B83" s="29" t="s">
        <v>484</v>
      </c>
      <c r="C83" s="14">
        <v>13</v>
      </c>
      <c r="D83" s="14">
        <v>11</v>
      </c>
      <c r="E83" s="30">
        <v>0.18181818181818199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9" t="s">
        <v>485</v>
      </c>
      <c r="B84" s="29" t="s">
        <v>486</v>
      </c>
      <c r="C84" s="14">
        <v>44</v>
      </c>
      <c r="D84" s="14">
        <v>52</v>
      </c>
      <c r="E84" s="30">
        <v>-0.15384615384615399</v>
      </c>
      <c r="F84" s="14">
        <v>0</v>
      </c>
      <c r="G84" s="14">
        <v>0</v>
      </c>
      <c r="H84" s="14">
        <v>1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3">
        <v>2</v>
      </c>
    </row>
    <row r="85" spans="1:16" x14ac:dyDescent="0.25">
      <c r="A85" s="181" t="s">
        <v>487</v>
      </c>
      <c r="B85" s="182"/>
      <c r="C85" s="26">
        <v>134</v>
      </c>
      <c r="D85" s="26">
        <v>102</v>
      </c>
      <c r="E85" s="27">
        <v>0.31372549019607798</v>
      </c>
      <c r="F85" s="26">
        <v>0</v>
      </c>
      <c r="G85" s="26">
        <v>0</v>
      </c>
      <c r="H85" s="26">
        <v>28</v>
      </c>
      <c r="I85" s="26">
        <v>15</v>
      </c>
      <c r="J85" s="26">
        <v>0</v>
      </c>
      <c r="K85" s="26">
        <v>0</v>
      </c>
      <c r="L85" s="26">
        <v>0</v>
      </c>
      <c r="M85" s="26">
        <v>0</v>
      </c>
      <c r="N85" s="26">
        <v>10</v>
      </c>
      <c r="O85" s="26">
        <v>0</v>
      </c>
      <c r="P85" s="28">
        <v>12</v>
      </c>
    </row>
    <row r="86" spans="1:16" x14ac:dyDescent="0.25">
      <c r="A86" s="29" t="s">
        <v>488</v>
      </c>
      <c r="B86" s="29" t="s">
        <v>489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33</v>
      </c>
      <c r="D89" s="14">
        <v>22</v>
      </c>
      <c r="E89" s="30">
        <v>0.5</v>
      </c>
      <c r="F89" s="14">
        <v>0</v>
      </c>
      <c r="G89" s="14">
        <v>0</v>
      </c>
      <c r="H89" s="14">
        <v>3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496</v>
      </c>
      <c r="B90" s="29" t="s">
        <v>497</v>
      </c>
      <c r="C90" s="14">
        <v>1</v>
      </c>
      <c r="D90" s="14">
        <v>0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498</v>
      </c>
      <c r="B91" s="29" t="s">
        <v>499</v>
      </c>
      <c r="C91" s="14">
        <v>11</v>
      </c>
      <c r="D91" s="14">
        <v>1</v>
      </c>
      <c r="E91" s="30">
        <v>10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3</v>
      </c>
      <c r="O91" s="14">
        <v>0</v>
      </c>
      <c r="P91" s="23">
        <v>0</v>
      </c>
    </row>
    <row r="92" spans="1:16" x14ac:dyDescent="0.25">
      <c r="A92" s="29" t="s">
        <v>500</v>
      </c>
      <c r="B92" s="29" t="s">
        <v>501</v>
      </c>
      <c r="C92" s="14">
        <v>27</v>
      </c>
      <c r="D92" s="14">
        <v>47</v>
      </c>
      <c r="E92" s="30">
        <v>-0.42553191489361702</v>
      </c>
      <c r="F92" s="14">
        <v>0</v>
      </c>
      <c r="G92" s="14">
        <v>0</v>
      </c>
      <c r="H92" s="14">
        <v>8</v>
      </c>
      <c r="I92" s="14">
        <v>6</v>
      </c>
      <c r="J92" s="14">
        <v>0</v>
      </c>
      <c r="K92" s="14">
        <v>0</v>
      </c>
      <c r="L92" s="14">
        <v>0</v>
      </c>
      <c r="M92" s="14">
        <v>0</v>
      </c>
      <c r="N92" s="14">
        <v>1</v>
      </c>
      <c r="O92" s="14">
        <v>0</v>
      </c>
      <c r="P92" s="23">
        <v>4</v>
      </c>
    </row>
    <row r="93" spans="1:16" x14ac:dyDescent="0.25">
      <c r="A93" s="29" t="s">
        <v>502</v>
      </c>
      <c r="B93" s="29" t="s">
        <v>503</v>
      </c>
      <c r="C93" s="14">
        <v>1</v>
      </c>
      <c r="D93" s="14">
        <v>0</v>
      </c>
      <c r="E93" s="30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6</v>
      </c>
      <c r="O93" s="14">
        <v>0</v>
      </c>
      <c r="P93" s="23">
        <v>0</v>
      </c>
    </row>
    <row r="94" spans="1:16" x14ac:dyDescent="0.25">
      <c r="A94" s="29" t="s">
        <v>504</v>
      </c>
      <c r="B94" s="29" t="s">
        <v>505</v>
      </c>
      <c r="C94" s="14">
        <v>61</v>
      </c>
      <c r="D94" s="14">
        <v>31</v>
      </c>
      <c r="E94" s="30">
        <v>0.967741935483871</v>
      </c>
      <c r="F94" s="14">
        <v>0</v>
      </c>
      <c r="G94" s="14">
        <v>0</v>
      </c>
      <c r="H94" s="14">
        <v>16</v>
      </c>
      <c r="I94" s="14">
        <v>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8</v>
      </c>
    </row>
    <row r="95" spans="1:16" ht="22.5" x14ac:dyDescent="0.25">
      <c r="A95" s="29" t="s">
        <v>506</v>
      </c>
      <c r="B95" s="29" t="s">
        <v>507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508</v>
      </c>
      <c r="B96" s="29" t="s">
        <v>509</v>
      </c>
      <c r="C96" s="14">
        <v>0</v>
      </c>
      <c r="D96" s="14">
        <v>1</v>
      </c>
      <c r="E96" s="30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510</v>
      </c>
      <c r="B97" s="182"/>
      <c r="C97" s="26">
        <v>1668</v>
      </c>
      <c r="D97" s="26">
        <v>1373</v>
      </c>
      <c r="E97" s="27">
        <v>0.21485797523670799</v>
      </c>
      <c r="F97" s="26">
        <v>28</v>
      </c>
      <c r="G97" s="26">
        <v>22</v>
      </c>
      <c r="H97" s="26">
        <v>360</v>
      </c>
      <c r="I97" s="26">
        <v>314</v>
      </c>
      <c r="J97" s="26">
        <v>0</v>
      </c>
      <c r="K97" s="26">
        <v>0</v>
      </c>
      <c r="L97" s="26">
        <v>0</v>
      </c>
      <c r="M97" s="26">
        <v>1</v>
      </c>
      <c r="N97" s="26">
        <v>18</v>
      </c>
      <c r="O97" s="26">
        <v>13</v>
      </c>
      <c r="P97" s="28">
        <v>255</v>
      </c>
    </row>
    <row r="98" spans="1:16" x14ac:dyDescent="0.25">
      <c r="A98" s="29" t="s">
        <v>511</v>
      </c>
      <c r="B98" s="29" t="s">
        <v>512</v>
      </c>
      <c r="C98" s="14">
        <v>194</v>
      </c>
      <c r="D98" s="14">
        <v>206</v>
      </c>
      <c r="E98" s="30">
        <v>-5.8252427184466E-2</v>
      </c>
      <c r="F98" s="14">
        <v>5</v>
      </c>
      <c r="G98" s="14">
        <v>6</v>
      </c>
      <c r="H98" s="14">
        <v>35</v>
      </c>
      <c r="I98" s="14">
        <v>29</v>
      </c>
      <c r="J98" s="14">
        <v>0</v>
      </c>
      <c r="K98" s="14">
        <v>0</v>
      </c>
      <c r="L98" s="14">
        <v>0</v>
      </c>
      <c r="M98" s="14">
        <v>1</v>
      </c>
      <c r="N98" s="14">
        <v>0</v>
      </c>
      <c r="O98" s="14">
        <v>0</v>
      </c>
      <c r="P98" s="23">
        <v>30</v>
      </c>
    </row>
    <row r="99" spans="1:16" x14ac:dyDescent="0.25">
      <c r="A99" s="29" t="s">
        <v>513</v>
      </c>
      <c r="B99" s="29" t="s">
        <v>514</v>
      </c>
      <c r="C99" s="14">
        <v>172</v>
      </c>
      <c r="D99" s="14">
        <v>187</v>
      </c>
      <c r="E99" s="30">
        <v>-8.0213903743315496E-2</v>
      </c>
      <c r="F99" s="14">
        <v>8</v>
      </c>
      <c r="G99" s="14">
        <v>3</v>
      </c>
      <c r="H99" s="14">
        <v>104</v>
      </c>
      <c r="I99" s="14">
        <v>85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2</v>
      </c>
      <c r="P99" s="23">
        <v>73</v>
      </c>
    </row>
    <row r="100" spans="1:16" ht="33.75" x14ac:dyDescent="0.25">
      <c r="A100" s="29" t="s">
        <v>515</v>
      </c>
      <c r="B100" s="29" t="s">
        <v>516</v>
      </c>
      <c r="C100" s="14">
        <v>28</v>
      </c>
      <c r="D100" s="14">
        <v>18</v>
      </c>
      <c r="E100" s="30">
        <v>0.55555555555555503</v>
      </c>
      <c r="F100" s="14">
        <v>4</v>
      </c>
      <c r="G100" s="14">
        <v>5</v>
      </c>
      <c r="H100" s="14">
        <v>11</v>
      </c>
      <c r="I100" s="14">
        <v>14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17</v>
      </c>
    </row>
    <row r="101" spans="1:16" ht="22.5" x14ac:dyDescent="0.25">
      <c r="A101" s="29" t="s">
        <v>517</v>
      </c>
      <c r="B101" s="29" t="s">
        <v>518</v>
      </c>
      <c r="C101" s="14">
        <v>82</v>
      </c>
      <c r="D101" s="14">
        <v>69</v>
      </c>
      <c r="E101" s="30">
        <v>0.188405797101449</v>
      </c>
      <c r="F101" s="14">
        <v>2</v>
      </c>
      <c r="G101" s="14">
        <v>2</v>
      </c>
      <c r="H101" s="14">
        <v>47</v>
      </c>
      <c r="I101" s="14">
        <v>40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11</v>
      </c>
      <c r="P101" s="23">
        <v>30</v>
      </c>
    </row>
    <row r="102" spans="1:16" x14ac:dyDescent="0.25">
      <c r="A102" s="29" t="s">
        <v>519</v>
      </c>
      <c r="B102" s="29" t="s">
        <v>520</v>
      </c>
      <c r="C102" s="14">
        <v>8</v>
      </c>
      <c r="D102" s="14">
        <v>3</v>
      </c>
      <c r="E102" s="30">
        <v>1.6666666666666701</v>
      </c>
      <c r="F102" s="14">
        <v>0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1</v>
      </c>
      <c r="O102" s="14">
        <v>0</v>
      </c>
      <c r="P102" s="23">
        <v>2</v>
      </c>
    </row>
    <row r="103" spans="1:16" ht="22.5" x14ac:dyDescent="0.25">
      <c r="A103" s="29" t="s">
        <v>521</v>
      </c>
      <c r="B103" s="29" t="s">
        <v>522</v>
      </c>
      <c r="C103" s="14">
        <v>33</v>
      </c>
      <c r="D103" s="14">
        <v>37</v>
      </c>
      <c r="E103" s="30">
        <v>-0.108108108108108</v>
      </c>
      <c r="F103" s="14">
        <v>2</v>
      </c>
      <c r="G103" s="14">
        <v>1</v>
      </c>
      <c r="H103" s="14">
        <v>8</v>
      </c>
      <c r="I103" s="14">
        <v>6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8</v>
      </c>
    </row>
    <row r="104" spans="1:16" x14ac:dyDescent="0.25">
      <c r="A104" s="29" t="s">
        <v>523</v>
      </c>
      <c r="B104" s="29" t="s">
        <v>524</v>
      </c>
      <c r="C104" s="14">
        <v>21</v>
      </c>
      <c r="D104" s="14">
        <v>31</v>
      </c>
      <c r="E104" s="30">
        <v>-0.32258064516128998</v>
      </c>
      <c r="F104" s="14">
        <v>0</v>
      </c>
      <c r="G104" s="14">
        <v>0</v>
      </c>
      <c r="H104" s="14">
        <v>0</v>
      </c>
      <c r="I104" s="14">
        <v>3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1</v>
      </c>
    </row>
    <row r="105" spans="1:16" x14ac:dyDescent="0.25">
      <c r="A105" s="29" t="s">
        <v>525</v>
      </c>
      <c r="B105" s="29" t="s">
        <v>526</v>
      </c>
      <c r="C105" s="14">
        <v>553</v>
      </c>
      <c r="D105" s="14">
        <v>369</v>
      </c>
      <c r="E105" s="30">
        <v>0.49864498644986399</v>
      </c>
      <c r="F105" s="14">
        <v>5</v>
      </c>
      <c r="G105" s="14">
        <v>2</v>
      </c>
      <c r="H105" s="14">
        <v>72</v>
      </c>
      <c r="I105" s="14">
        <v>58</v>
      </c>
      <c r="J105" s="14">
        <v>0</v>
      </c>
      <c r="K105" s="14">
        <v>0</v>
      </c>
      <c r="L105" s="14">
        <v>0</v>
      </c>
      <c r="M105" s="14">
        <v>0</v>
      </c>
      <c r="N105" s="14">
        <v>8</v>
      </c>
      <c r="O105" s="14">
        <v>0</v>
      </c>
      <c r="P105" s="23">
        <v>38</v>
      </c>
    </row>
    <row r="106" spans="1:16" ht="22.5" x14ac:dyDescent="0.25">
      <c r="A106" s="29" t="s">
        <v>527</v>
      </c>
      <c r="B106" s="29" t="s">
        <v>528</v>
      </c>
      <c r="C106" s="14">
        <v>167</v>
      </c>
      <c r="D106" s="14">
        <v>107</v>
      </c>
      <c r="E106" s="30">
        <v>0.56074766355140204</v>
      </c>
      <c r="F106" s="14">
        <v>1</v>
      </c>
      <c r="G106" s="14">
        <v>0</v>
      </c>
      <c r="H106" s="14">
        <v>26</v>
      </c>
      <c r="I106" s="14">
        <v>27</v>
      </c>
      <c r="J106" s="14">
        <v>0</v>
      </c>
      <c r="K106" s="14">
        <v>0</v>
      </c>
      <c r="L106" s="14">
        <v>0</v>
      </c>
      <c r="M106" s="14">
        <v>0</v>
      </c>
      <c r="N106" s="14">
        <v>7</v>
      </c>
      <c r="O106" s="14">
        <v>0</v>
      </c>
      <c r="P106" s="23">
        <v>15</v>
      </c>
    </row>
    <row r="107" spans="1:16" ht="22.5" x14ac:dyDescent="0.25">
      <c r="A107" s="29" t="s">
        <v>529</v>
      </c>
      <c r="B107" s="29" t="s">
        <v>530</v>
      </c>
      <c r="C107" s="14">
        <v>7</v>
      </c>
      <c r="D107" s="14">
        <v>3</v>
      </c>
      <c r="E107" s="30">
        <v>1.3333333333333299</v>
      </c>
      <c r="F107" s="14">
        <v>0</v>
      </c>
      <c r="G107" s="14">
        <v>0</v>
      </c>
      <c r="H107" s="14">
        <v>1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1</v>
      </c>
    </row>
    <row r="108" spans="1:16" x14ac:dyDescent="0.25">
      <c r="A108" s="29" t="s">
        <v>531</v>
      </c>
      <c r="B108" s="29" t="s">
        <v>532</v>
      </c>
      <c r="C108" s="14">
        <v>5</v>
      </c>
      <c r="D108" s="14">
        <v>2</v>
      </c>
      <c r="E108" s="30">
        <v>1.5</v>
      </c>
      <c r="F108" s="14">
        <v>0</v>
      </c>
      <c r="G108" s="14">
        <v>0</v>
      </c>
      <c r="H108" s="14">
        <v>3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0</v>
      </c>
    </row>
    <row r="109" spans="1:16" x14ac:dyDescent="0.25">
      <c r="A109" s="29" t="s">
        <v>533</v>
      </c>
      <c r="B109" s="29" t="s">
        <v>534</v>
      </c>
      <c r="C109" s="14">
        <v>4</v>
      </c>
      <c r="D109" s="14">
        <v>2</v>
      </c>
      <c r="E109" s="30">
        <v>1</v>
      </c>
      <c r="F109" s="14">
        <v>0</v>
      </c>
      <c r="G109" s="14">
        <v>0</v>
      </c>
      <c r="H109" s="14">
        <v>4</v>
      </c>
      <c r="I109" s="14">
        <v>5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1</v>
      </c>
    </row>
    <row r="110" spans="1:16" ht="33.75" x14ac:dyDescent="0.25">
      <c r="A110" s="29" t="s">
        <v>535</v>
      </c>
      <c r="B110" s="29" t="s">
        <v>536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537</v>
      </c>
      <c r="B111" s="29" t="s">
        <v>538</v>
      </c>
      <c r="C111" s="14">
        <v>370</v>
      </c>
      <c r="D111" s="14">
        <v>319</v>
      </c>
      <c r="E111" s="30">
        <v>0.15987460815047</v>
      </c>
      <c r="F111" s="14">
        <v>1</v>
      </c>
      <c r="G111" s="14">
        <v>3</v>
      </c>
      <c r="H111" s="14">
        <v>32</v>
      </c>
      <c r="I111" s="14">
        <v>30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3">
        <v>24</v>
      </c>
    </row>
    <row r="112" spans="1:16" ht="22.5" x14ac:dyDescent="0.25">
      <c r="A112" s="29" t="s">
        <v>539</v>
      </c>
      <c r="B112" s="29" t="s">
        <v>540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1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15</v>
      </c>
      <c r="D114" s="14">
        <v>3</v>
      </c>
      <c r="E114" s="30">
        <v>4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545</v>
      </c>
      <c r="B115" s="29" t="s">
        <v>546</v>
      </c>
      <c r="C115" s="14">
        <v>0</v>
      </c>
      <c r="D115" s="14">
        <v>1</v>
      </c>
      <c r="E115" s="30">
        <v>-1</v>
      </c>
      <c r="F115" s="14">
        <v>0</v>
      </c>
      <c r="G115" s="14">
        <v>0</v>
      </c>
      <c r="H115" s="14">
        <v>1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547</v>
      </c>
      <c r="B116" s="29" t="s">
        <v>548</v>
      </c>
      <c r="C116" s="14">
        <v>1</v>
      </c>
      <c r="D116" s="14">
        <v>1</v>
      </c>
      <c r="E116" s="30">
        <v>0</v>
      </c>
      <c r="F116" s="14">
        <v>0</v>
      </c>
      <c r="G116" s="14">
        <v>0</v>
      </c>
      <c r="H116" s="14">
        <v>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1</v>
      </c>
    </row>
    <row r="117" spans="1:16" ht="22.5" x14ac:dyDescent="0.25">
      <c r="A117" s="29" t="s">
        <v>549</v>
      </c>
      <c r="B117" s="29" t="s">
        <v>550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551</v>
      </c>
      <c r="B118" s="29" t="s">
        <v>552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0</v>
      </c>
      <c r="D120" s="14">
        <v>1</v>
      </c>
      <c r="E120" s="30">
        <v>-1</v>
      </c>
      <c r="F120" s="14">
        <v>0</v>
      </c>
      <c r="G120" s="14">
        <v>0</v>
      </c>
      <c r="H120" s="14">
        <v>1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557</v>
      </c>
      <c r="B121" s="29" t="s">
        <v>558</v>
      </c>
      <c r="C121" s="14">
        <v>3</v>
      </c>
      <c r="D121" s="14">
        <v>8</v>
      </c>
      <c r="E121" s="30">
        <v>-0.625</v>
      </c>
      <c r="F121" s="14">
        <v>0</v>
      </c>
      <c r="G121" s="14">
        <v>0</v>
      </c>
      <c r="H121" s="14">
        <v>4</v>
      </c>
      <c r="I121" s="14">
        <v>7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7</v>
      </c>
    </row>
    <row r="122" spans="1:16" x14ac:dyDescent="0.25">
      <c r="A122" s="29" t="s">
        <v>559</v>
      </c>
      <c r="B122" s="29" t="s">
        <v>560</v>
      </c>
      <c r="C122" s="14">
        <v>1</v>
      </c>
      <c r="D122" s="14">
        <v>1</v>
      </c>
      <c r="E122" s="30">
        <v>0</v>
      </c>
      <c r="F122" s="14">
        <v>0</v>
      </c>
      <c r="G122" s="14">
        <v>0</v>
      </c>
      <c r="H122" s="14">
        <v>4</v>
      </c>
      <c r="I122" s="14">
        <v>4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4</v>
      </c>
    </row>
    <row r="123" spans="1:16" x14ac:dyDescent="0.25">
      <c r="A123" s="29" t="s">
        <v>561</v>
      </c>
      <c r="B123" s="29" t="s">
        <v>562</v>
      </c>
      <c r="C123" s="14">
        <v>0</v>
      </c>
      <c r="D123" s="14">
        <v>0</v>
      </c>
      <c r="E123" s="30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4</v>
      </c>
      <c r="D126" s="14">
        <v>5</v>
      </c>
      <c r="E126" s="30">
        <v>-0.2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571</v>
      </c>
      <c r="B128" s="29" t="s">
        <v>572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3</v>
      </c>
      <c r="I128" s="14">
        <v>3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3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1" t="s">
        <v>577</v>
      </c>
      <c r="B131" s="182"/>
      <c r="C131" s="26">
        <v>1</v>
      </c>
      <c r="D131" s="26">
        <v>3</v>
      </c>
      <c r="E131" s="27">
        <v>-0.66666666666666696</v>
      </c>
      <c r="F131" s="26">
        <v>0</v>
      </c>
      <c r="G131" s="26">
        <v>0</v>
      </c>
      <c r="H131" s="26">
        <v>1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2</v>
      </c>
      <c r="O131" s="26">
        <v>0</v>
      </c>
      <c r="P131" s="28">
        <v>2</v>
      </c>
    </row>
    <row r="132" spans="1:16" x14ac:dyDescent="0.25">
      <c r="A132" s="29" t="s">
        <v>578</v>
      </c>
      <c r="B132" s="29" t="s">
        <v>579</v>
      </c>
      <c r="C132" s="14">
        <v>1</v>
      </c>
      <c r="D132" s="14">
        <v>2</v>
      </c>
      <c r="E132" s="30">
        <v>-0.5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2</v>
      </c>
    </row>
    <row r="133" spans="1:16" x14ac:dyDescent="0.25">
      <c r="A133" s="29" t="s">
        <v>580</v>
      </c>
      <c r="B133" s="29" t="s">
        <v>581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0</v>
      </c>
      <c r="D134" s="14">
        <v>1</v>
      </c>
      <c r="E134" s="30">
        <v>-1</v>
      </c>
      <c r="F134" s="14">
        <v>0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9" t="s">
        <v>584</v>
      </c>
      <c r="B135" s="29" t="s">
        <v>585</v>
      </c>
      <c r="C135" s="14">
        <v>0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29" t="s">
        <v>586</v>
      </c>
      <c r="B136" s="29" t="s">
        <v>587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588</v>
      </c>
      <c r="B137" s="182"/>
      <c r="C137" s="26">
        <v>10</v>
      </c>
      <c r="D137" s="26">
        <v>7</v>
      </c>
      <c r="E137" s="27">
        <v>0.42857142857142799</v>
      </c>
      <c r="F137" s="26">
        <v>0</v>
      </c>
      <c r="G137" s="26">
        <v>0</v>
      </c>
      <c r="H137" s="26">
        <v>1</v>
      </c>
      <c r="I137" s="26">
        <v>1</v>
      </c>
      <c r="J137" s="26">
        <v>0</v>
      </c>
      <c r="K137" s="26">
        <v>0</v>
      </c>
      <c r="L137" s="26">
        <v>0</v>
      </c>
      <c r="M137" s="26">
        <v>0</v>
      </c>
      <c r="N137" s="26">
        <v>14</v>
      </c>
      <c r="O137" s="26">
        <v>0</v>
      </c>
      <c r="P137" s="28">
        <v>2</v>
      </c>
    </row>
    <row r="138" spans="1:16" ht="22.5" x14ac:dyDescent="0.25">
      <c r="A138" s="29" t="s">
        <v>589</v>
      </c>
      <c r="B138" s="29" t="s">
        <v>590</v>
      </c>
      <c r="C138" s="14">
        <v>0</v>
      </c>
      <c r="D138" s="14">
        <v>2</v>
      </c>
      <c r="E138" s="30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591</v>
      </c>
      <c r="B139" s="29" t="s">
        <v>592</v>
      </c>
      <c r="C139" s="14">
        <v>0</v>
      </c>
      <c r="D139" s="14">
        <v>3</v>
      </c>
      <c r="E139" s="30">
        <v>-1</v>
      </c>
      <c r="F139" s="14">
        <v>0</v>
      </c>
      <c r="G139" s="14">
        <v>0</v>
      </c>
      <c r="H139" s="14">
        <v>1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14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1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0</v>
      </c>
      <c r="D141" s="14">
        <v>1</v>
      </c>
      <c r="E141" s="30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8</v>
      </c>
      <c r="D142" s="14">
        <v>0</v>
      </c>
      <c r="E142" s="30">
        <v>0</v>
      </c>
      <c r="F142" s="14">
        <v>0</v>
      </c>
      <c r="G142" s="14">
        <v>0</v>
      </c>
      <c r="H142" s="14">
        <v>0</v>
      </c>
      <c r="I142" s="14">
        <v>1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0</v>
      </c>
    </row>
    <row r="143" spans="1:16" ht="33.75" x14ac:dyDescent="0.25">
      <c r="A143" s="29" t="s">
        <v>599</v>
      </c>
      <c r="B143" s="29" t="s">
        <v>600</v>
      </c>
      <c r="C143" s="14">
        <v>1</v>
      </c>
      <c r="D143" s="14">
        <v>1</v>
      </c>
      <c r="E143" s="30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2</v>
      </c>
    </row>
    <row r="144" spans="1:16" x14ac:dyDescent="0.25">
      <c r="A144" s="181" t="s">
        <v>601</v>
      </c>
      <c r="B144" s="182"/>
      <c r="C144" s="26">
        <v>0</v>
      </c>
      <c r="D144" s="26">
        <v>0</v>
      </c>
      <c r="E144" s="27">
        <v>0</v>
      </c>
      <c r="F144" s="26">
        <v>0</v>
      </c>
      <c r="G144" s="26">
        <v>0</v>
      </c>
      <c r="H144" s="26">
        <v>0</v>
      </c>
      <c r="I144" s="26">
        <v>1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602</v>
      </c>
      <c r="B145" s="29" t="s">
        <v>603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604</v>
      </c>
      <c r="B146" s="29" t="s">
        <v>605</v>
      </c>
      <c r="C146" s="14">
        <v>0</v>
      </c>
      <c r="D146" s="14">
        <v>0</v>
      </c>
      <c r="E146" s="30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606</v>
      </c>
      <c r="B147" s="182"/>
      <c r="C147" s="26">
        <v>46</v>
      </c>
      <c r="D147" s="26">
        <v>35</v>
      </c>
      <c r="E147" s="27">
        <v>0.314285714285714</v>
      </c>
      <c r="F147" s="26">
        <v>1</v>
      </c>
      <c r="G147" s="26">
        <v>0</v>
      </c>
      <c r="H147" s="26">
        <v>15</v>
      </c>
      <c r="I147" s="26">
        <v>15</v>
      </c>
      <c r="J147" s="26">
        <v>0</v>
      </c>
      <c r="K147" s="26">
        <v>0</v>
      </c>
      <c r="L147" s="26">
        <v>0</v>
      </c>
      <c r="M147" s="26">
        <v>0</v>
      </c>
      <c r="N147" s="26">
        <v>32</v>
      </c>
      <c r="O147" s="26">
        <v>0</v>
      </c>
      <c r="P147" s="28">
        <v>9</v>
      </c>
    </row>
    <row r="148" spans="1:16" ht="22.5" x14ac:dyDescent="0.25">
      <c r="A148" s="29" t="s">
        <v>607</v>
      </c>
      <c r="B148" s="29" t="s">
        <v>608</v>
      </c>
      <c r="C148" s="14">
        <v>8</v>
      </c>
      <c r="D148" s="14">
        <v>7</v>
      </c>
      <c r="E148" s="30">
        <v>0.14285714285714299</v>
      </c>
      <c r="F148" s="14">
        <v>0</v>
      </c>
      <c r="G148" s="14">
        <v>0</v>
      </c>
      <c r="H148" s="14">
        <v>7</v>
      </c>
      <c r="I148" s="14">
        <v>7</v>
      </c>
      <c r="J148" s="14">
        <v>0</v>
      </c>
      <c r="K148" s="14">
        <v>0</v>
      </c>
      <c r="L148" s="14">
        <v>0</v>
      </c>
      <c r="M148" s="14">
        <v>0</v>
      </c>
      <c r="N148" s="14">
        <v>10</v>
      </c>
      <c r="O148" s="14">
        <v>0</v>
      </c>
      <c r="P148" s="23">
        <v>6</v>
      </c>
    </row>
    <row r="149" spans="1:16" ht="22.5" x14ac:dyDescent="0.25">
      <c r="A149" s="29" t="s">
        <v>609</v>
      </c>
      <c r="B149" s="29" t="s">
        <v>610</v>
      </c>
      <c r="C149" s="14">
        <v>3</v>
      </c>
      <c r="D149" s="14">
        <v>3</v>
      </c>
      <c r="E149" s="30">
        <v>0</v>
      </c>
      <c r="F149" s="14">
        <v>0</v>
      </c>
      <c r="G149" s="14">
        <v>0</v>
      </c>
      <c r="H149" s="14">
        <v>1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4</v>
      </c>
      <c r="O149" s="14">
        <v>0</v>
      </c>
      <c r="P149" s="23">
        <v>0</v>
      </c>
    </row>
    <row r="150" spans="1:16" ht="22.5" x14ac:dyDescent="0.25">
      <c r="A150" s="29" t="s">
        <v>611</v>
      </c>
      <c r="B150" s="29" t="s">
        <v>612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6</v>
      </c>
      <c r="D151" s="14">
        <v>6</v>
      </c>
      <c r="E151" s="30">
        <v>0</v>
      </c>
      <c r="F151" s="14">
        <v>0</v>
      </c>
      <c r="G151" s="14">
        <v>0</v>
      </c>
      <c r="H151" s="14">
        <v>1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5</v>
      </c>
      <c r="O151" s="14">
        <v>0</v>
      </c>
      <c r="P151" s="23">
        <v>1</v>
      </c>
    </row>
    <row r="152" spans="1:16" ht="33.75" x14ac:dyDescent="0.25">
      <c r="A152" s="29" t="s">
        <v>615</v>
      </c>
      <c r="B152" s="29" t="s">
        <v>616</v>
      </c>
      <c r="C152" s="14">
        <v>0</v>
      </c>
      <c r="D152" s="14">
        <v>3</v>
      </c>
      <c r="E152" s="30">
        <v>-1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2</v>
      </c>
      <c r="D153" s="14">
        <v>0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4</v>
      </c>
      <c r="O153" s="14">
        <v>0</v>
      </c>
      <c r="P153" s="23">
        <v>0</v>
      </c>
    </row>
    <row r="154" spans="1:16" x14ac:dyDescent="0.25">
      <c r="A154" s="29" t="s">
        <v>619</v>
      </c>
      <c r="B154" s="29" t="s">
        <v>620</v>
      </c>
      <c r="C154" s="14">
        <v>4</v>
      </c>
      <c r="D154" s="14">
        <v>4</v>
      </c>
      <c r="E154" s="30">
        <v>0</v>
      </c>
      <c r="F154" s="14">
        <v>0</v>
      </c>
      <c r="G154" s="14">
        <v>0</v>
      </c>
      <c r="H154" s="14">
        <v>2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4</v>
      </c>
      <c r="O154" s="14">
        <v>0</v>
      </c>
      <c r="P154" s="23">
        <v>1</v>
      </c>
    </row>
    <row r="155" spans="1:16" ht="22.5" x14ac:dyDescent="0.25">
      <c r="A155" s="29" t="s">
        <v>621</v>
      </c>
      <c r="B155" s="29" t="s">
        <v>622</v>
      </c>
      <c r="C155" s="14">
        <v>23</v>
      </c>
      <c r="D155" s="14">
        <v>12</v>
      </c>
      <c r="E155" s="30">
        <v>0.91666666666666696</v>
      </c>
      <c r="F155" s="14">
        <v>1</v>
      </c>
      <c r="G155" s="14">
        <v>0</v>
      </c>
      <c r="H155" s="14">
        <v>3</v>
      </c>
      <c r="I155" s="14">
        <v>4</v>
      </c>
      <c r="J155" s="14">
        <v>0</v>
      </c>
      <c r="K155" s="14">
        <v>0</v>
      </c>
      <c r="L155" s="14">
        <v>0</v>
      </c>
      <c r="M155" s="14">
        <v>0</v>
      </c>
      <c r="N155" s="14">
        <v>5</v>
      </c>
      <c r="O155" s="14">
        <v>0</v>
      </c>
      <c r="P155" s="23">
        <v>1</v>
      </c>
    </row>
    <row r="156" spans="1:16" x14ac:dyDescent="0.25">
      <c r="A156" s="181" t="s">
        <v>623</v>
      </c>
      <c r="B156" s="182"/>
      <c r="C156" s="26">
        <v>69</v>
      </c>
      <c r="D156" s="26">
        <v>71</v>
      </c>
      <c r="E156" s="27">
        <v>-2.8169014084507001E-2</v>
      </c>
      <c r="F156" s="26">
        <v>0</v>
      </c>
      <c r="G156" s="26">
        <v>0</v>
      </c>
      <c r="H156" s="26">
        <v>20</v>
      </c>
      <c r="I156" s="26">
        <v>30</v>
      </c>
      <c r="J156" s="26">
        <v>0</v>
      </c>
      <c r="K156" s="26">
        <v>0</v>
      </c>
      <c r="L156" s="26">
        <v>0</v>
      </c>
      <c r="M156" s="26">
        <v>0</v>
      </c>
      <c r="N156" s="26">
        <v>4</v>
      </c>
      <c r="O156" s="26">
        <v>0</v>
      </c>
      <c r="P156" s="28">
        <v>16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2</v>
      </c>
      <c r="D161" s="14">
        <v>1</v>
      </c>
      <c r="E161" s="30">
        <v>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634</v>
      </c>
      <c r="B162" s="29" t="s">
        <v>635</v>
      </c>
      <c r="C162" s="14">
        <v>50</v>
      </c>
      <c r="D162" s="14">
        <v>55</v>
      </c>
      <c r="E162" s="30">
        <v>-9.0909090909090898E-2</v>
      </c>
      <c r="F162" s="14">
        <v>0</v>
      </c>
      <c r="G162" s="14">
        <v>0</v>
      </c>
      <c r="H162" s="14">
        <v>19</v>
      </c>
      <c r="I162" s="14">
        <v>15</v>
      </c>
      <c r="J162" s="14">
        <v>0</v>
      </c>
      <c r="K162" s="14">
        <v>0</v>
      </c>
      <c r="L162" s="14">
        <v>0</v>
      </c>
      <c r="M162" s="14">
        <v>0</v>
      </c>
      <c r="N162" s="14">
        <v>4</v>
      </c>
      <c r="O162" s="14">
        <v>0</v>
      </c>
      <c r="P162" s="23">
        <v>8</v>
      </c>
    </row>
    <row r="163" spans="1:16" ht="22.5" x14ac:dyDescent="0.25">
      <c r="A163" s="29" t="s">
        <v>636</v>
      </c>
      <c r="B163" s="29" t="s">
        <v>637</v>
      </c>
      <c r="C163" s="14">
        <v>0</v>
      </c>
      <c r="D163" s="14">
        <v>2</v>
      </c>
      <c r="E163" s="30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8</v>
      </c>
      <c r="D164" s="14">
        <v>7</v>
      </c>
      <c r="E164" s="30">
        <v>0.14285714285714299</v>
      </c>
      <c r="F164" s="14">
        <v>0</v>
      </c>
      <c r="G164" s="14">
        <v>0</v>
      </c>
      <c r="H164" s="14">
        <v>1</v>
      </c>
      <c r="I164" s="14">
        <v>1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640</v>
      </c>
      <c r="B165" s="29" t="s">
        <v>641</v>
      </c>
      <c r="C165" s="14">
        <v>9</v>
      </c>
      <c r="D165" s="14">
        <v>6</v>
      </c>
      <c r="E165" s="30">
        <v>0.5</v>
      </c>
      <c r="F165" s="14">
        <v>0</v>
      </c>
      <c r="G165" s="14">
        <v>0</v>
      </c>
      <c r="H165" s="14">
        <v>0</v>
      </c>
      <c r="I165" s="14">
        <v>14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8</v>
      </c>
    </row>
    <row r="166" spans="1:16" x14ac:dyDescent="0.25">
      <c r="A166" s="181" t="s">
        <v>642</v>
      </c>
      <c r="B166" s="182"/>
      <c r="C166" s="26">
        <v>92</v>
      </c>
      <c r="D166" s="26">
        <v>85</v>
      </c>
      <c r="E166" s="27">
        <v>8.2352941176470601E-2</v>
      </c>
      <c r="F166" s="26">
        <v>0</v>
      </c>
      <c r="G166" s="26">
        <v>0</v>
      </c>
      <c r="H166" s="26">
        <v>31</v>
      </c>
      <c r="I166" s="26">
        <v>29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12</v>
      </c>
      <c r="P166" s="28">
        <v>23</v>
      </c>
    </row>
    <row r="167" spans="1:16" ht="22.5" x14ac:dyDescent="0.25">
      <c r="A167" s="29" t="s">
        <v>643</v>
      </c>
      <c r="B167" s="29" t="s">
        <v>644</v>
      </c>
      <c r="C167" s="14">
        <v>27</v>
      </c>
      <c r="D167" s="14">
        <v>28</v>
      </c>
      <c r="E167" s="30">
        <v>-3.5714285714285698E-2</v>
      </c>
      <c r="F167" s="14">
        <v>0</v>
      </c>
      <c r="G167" s="14">
        <v>0</v>
      </c>
      <c r="H167" s="14">
        <v>2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0</v>
      </c>
    </row>
    <row r="168" spans="1:16" ht="33.75" x14ac:dyDescent="0.25">
      <c r="A168" s="29" t="s">
        <v>645</v>
      </c>
      <c r="B168" s="29" t="s">
        <v>646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0</v>
      </c>
      <c r="D169" s="14">
        <v>0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38</v>
      </c>
      <c r="D173" s="14">
        <v>34</v>
      </c>
      <c r="E173" s="30">
        <v>0.11764705882352899</v>
      </c>
      <c r="F173" s="14">
        <v>0</v>
      </c>
      <c r="G173" s="14">
        <v>0</v>
      </c>
      <c r="H173" s="14">
        <v>21</v>
      </c>
      <c r="I173" s="14">
        <v>14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12</v>
      </c>
      <c r="P173" s="23">
        <v>9</v>
      </c>
    </row>
    <row r="174" spans="1:16" ht="22.5" x14ac:dyDescent="0.25">
      <c r="A174" s="29" t="s">
        <v>657</v>
      </c>
      <c r="B174" s="29" t="s">
        <v>658</v>
      </c>
      <c r="C174" s="14">
        <v>18</v>
      </c>
      <c r="D174" s="14">
        <v>13</v>
      </c>
      <c r="E174" s="30">
        <v>0.38461538461538503</v>
      </c>
      <c r="F174" s="14">
        <v>0</v>
      </c>
      <c r="G174" s="14">
        <v>0</v>
      </c>
      <c r="H174" s="14">
        <v>5</v>
      </c>
      <c r="I174" s="14">
        <v>13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14</v>
      </c>
    </row>
    <row r="175" spans="1:16" x14ac:dyDescent="0.25">
      <c r="A175" s="29" t="s">
        <v>659</v>
      </c>
      <c r="B175" s="29" t="s">
        <v>660</v>
      </c>
      <c r="C175" s="14">
        <v>9</v>
      </c>
      <c r="D175" s="14">
        <v>9</v>
      </c>
      <c r="E175" s="30">
        <v>0</v>
      </c>
      <c r="F175" s="14">
        <v>0</v>
      </c>
      <c r="G175" s="14">
        <v>0</v>
      </c>
      <c r="H175" s="14">
        <v>3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0</v>
      </c>
    </row>
    <row r="176" spans="1:16" ht="22.5" x14ac:dyDescent="0.25">
      <c r="A176" s="29" t="s">
        <v>661</v>
      </c>
      <c r="B176" s="29" t="s">
        <v>662</v>
      </c>
      <c r="C176" s="14">
        <v>0</v>
      </c>
      <c r="D176" s="14">
        <v>1</v>
      </c>
      <c r="E176" s="30">
        <v>-1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665</v>
      </c>
      <c r="B178" s="182"/>
      <c r="C178" s="26">
        <v>226</v>
      </c>
      <c r="D178" s="26">
        <v>144</v>
      </c>
      <c r="E178" s="27">
        <v>0.56944444444444398</v>
      </c>
      <c r="F178" s="26">
        <v>551</v>
      </c>
      <c r="G178" s="26">
        <v>589</v>
      </c>
      <c r="H178" s="26">
        <v>94</v>
      </c>
      <c r="I178" s="26">
        <v>97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8">
        <v>614</v>
      </c>
    </row>
    <row r="179" spans="1:16" ht="22.5" x14ac:dyDescent="0.25">
      <c r="A179" s="29" t="s">
        <v>666</v>
      </c>
      <c r="B179" s="29" t="s">
        <v>667</v>
      </c>
      <c r="C179" s="14">
        <v>2</v>
      </c>
      <c r="D179" s="14">
        <v>0</v>
      </c>
      <c r="E179" s="30">
        <v>0</v>
      </c>
      <c r="F179" s="14">
        <v>10</v>
      </c>
      <c r="G179" s="14">
        <v>9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9</v>
      </c>
    </row>
    <row r="180" spans="1:16" ht="22.5" x14ac:dyDescent="0.25">
      <c r="A180" s="29" t="s">
        <v>668</v>
      </c>
      <c r="B180" s="29" t="s">
        <v>669</v>
      </c>
      <c r="C180" s="14">
        <v>142</v>
      </c>
      <c r="D180" s="14">
        <v>65</v>
      </c>
      <c r="E180" s="30">
        <v>1.18461538461538</v>
      </c>
      <c r="F180" s="14">
        <v>286</v>
      </c>
      <c r="G180" s="14">
        <v>308</v>
      </c>
      <c r="H180" s="14">
        <v>44</v>
      </c>
      <c r="I180" s="14">
        <v>41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328</v>
      </c>
    </row>
    <row r="181" spans="1:16" x14ac:dyDescent="0.25">
      <c r="A181" s="29" t="s">
        <v>670</v>
      </c>
      <c r="B181" s="29" t="s">
        <v>671</v>
      </c>
      <c r="C181" s="14">
        <v>8</v>
      </c>
      <c r="D181" s="14">
        <v>9</v>
      </c>
      <c r="E181" s="30">
        <v>-0.11111111111111099</v>
      </c>
      <c r="F181" s="14">
        <v>3</v>
      </c>
      <c r="G181" s="14">
        <v>6</v>
      </c>
      <c r="H181" s="14">
        <v>10</v>
      </c>
      <c r="I181" s="14">
        <v>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8</v>
      </c>
    </row>
    <row r="182" spans="1:16" ht="22.5" x14ac:dyDescent="0.25">
      <c r="A182" s="29" t="s">
        <v>672</v>
      </c>
      <c r="B182" s="29" t="s">
        <v>673</v>
      </c>
      <c r="C182" s="14">
        <v>1</v>
      </c>
      <c r="D182" s="14">
        <v>1</v>
      </c>
      <c r="E182" s="30">
        <v>0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9" t="s">
        <v>674</v>
      </c>
      <c r="B183" s="29" t="s">
        <v>675</v>
      </c>
      <c r="C183" s="14">
        <v>7</v>
      </c>
      <c r="D183" s="14">
        <v>11</v>
      </c>
      <c r="E183" s="30">
        <v>-0.36363636363636398</v>
      </c>
      <c r="F183" s="14">
        <v>19</v>
      </c>
      <c r="G183" s="14">
        <v>32</v>
      </c>
      <c r="H183" s="14">
        <v>7</v>
      </c>
      <c r="I183" s="14">
        <v>11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32</v>
      </c>
    </row>
    <row r="184" spans="1:16" ht="22.5" x14ac:dyDescent="0.25">
      <c r="A184" s="29" t="s">
        <v>676</v>
      </c>
      <c r="B184" s="29" t="s">
        <v>677</v>
      </c>
      <c r="C184" s="14">
        <v>63</v>
      </c>
      <c r="D184" s="14">
        <v>56</v>
      </c>
      <c r="E184" s="30">
        <v>0.125</v>
      </c>
      <c r="F184" s="14">
        <v>233</v>
      </c>
      <c r="G184" s="14">
        <v>233</v>
      </c>
      <c r="H184" s="14">
        <v>32</v>
      </c>
      <c r="I184" s="14">
        <v>34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237</v>
      </c>
    </row>
    <row r="185" spans="1:16" ht="22.5" x14ac:dyDescent="0.25">
      <c r="A185" s="29" t="s">
        <v>678</v>
      </c>
      <c r="B185" s="29" t="s">
        <v>679</v>
      </c>
      <c r="C185" s="14">
        <v>3</v>
      </c>
      <c r="D185" s="14">
        <v>2</v>
      </c>
      <c r="E185" s="30">
        <v>0.5</v>
      </c>
      <c r="F185" s="14">
        <v>0</v>
      </c>
      <c r="G185" s="14">
        <v>0</v>
      </c>
      <c r="H185" s="14">
        <v>1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1" t="s">
        <v>680</v>
      </c>
      <c r="B186" s="182"/>
      <c r="C186" s="26">
        <v>106</v>
      </c>
      <c r="D186" s="26">
        <v>67</v>
      </c>
      <c r="E186" s="27">
        <v>0.58208955223880599</v>
      </c>
      <c r="F186" s="26">
        <v>1</v>
      </c>
      <c r="G186" s="26">
        <v>1</v>
      </c>
      <c r="H186" s="26">
        <v>16</v>
      </c>
      <c r="I186" s="26">
        <v>10</v>
      </c>
      <c r="J186" s="26">
        <v>0</v>
      </c>
      <c r="K186" s="26">
        <v>0</v>
      </c>
      <c r="L186" s="26">
        <v>0</v>
      </c>
      <c r="M186" s="26">
        <v>0</v>
      </c>
      <c r="N186" s="26">
        <v>5</v>
      </c>
      <c r="O186" s="26">
        <v>0</v>
      </c>
      <c r="P186" s="28">
        <v>14</v>
      </c>
    </row>
    <row r="187" spans="1:16" x14ac:dyDescent="0.25">
      <c r="A187" s="29" t="s">
        <v>681</v>
      </c>
      <c r="B187" s="29" t="s">
        <v>682</v>
      </c>
      <c r="C187" s="14">
        <v>0</v>
      </c>
      <c r="D187" s="14">
        <v>5</v>
      </c>
      <c r="E187" s="30">
        <v>-1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9" t="s">
        <v>683</v>
      </c>
      <c r="B188" s="29" t="s">
        <v>684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685</v>
      </c>
      <c r="B189" s="29" t="s">
        <v>686</v>
      </c>
      <c r="C189" s="14">
        <v>35</v>
      </c>
      <c r="D189" s="14">
        <v>25</v>
      </c>
      <c r="E189" s="30">
        <v>0.4</v>
      </c>
      <c r="F189" s="14">
        <v>1</v>
      </c>
      <c r="G189" s="14">
        <v>1</v>
      </c>
      <c r="H189" s="14">
        <v>10</v>
      </c>
      <c r="I189" s="14">
        <v>6</v>
      </c>
      <c r="J189" s="14">
        <v>0</v>
      </c>
      <c r="K189" s="14">
        <v>0</v>
      </c>
      <c r="L189" s="14">
        <v>0</v>
      </c>
      <c r="M189" s="14">
        <v>0</v>
      </c>
      <c r="N189" s="14">
        <v>4</v>
      </c>
      <c r="O189" s="14">
        <v>0</v>
      </c>
      <c r="P189" s="23">
        <v>7</v>
      </c>
    </row>
    <row r="190" spans="1:16" ht="22.5" x14ac:dyDescent="0.25">
      <c r="A190" s="29" t="s">
        <v>687</v>
      </c>
      <c r="B190" s="29" t="s">
        <v>688</v>
      </c>
      <c r="C190" s="14">
        <v>1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689</v>
      </c>
      <c r="B191" s="29" t="s">
        <v>690</v>
      </c>
      <c r="C191" s="14">
        <v>6</v>
      </c>
      <c r="D191" s="14">
        <v>3</v>
      </c>
      <c r="E191" s="30">
        <v>1</v>
      </c>
      <c r="F191" s="14">
        <v>0</v>
      </c>
      <c r="G191" s="14">
        <v>0</v>
      </c>
      <c r="H191" s="14">
        <v>0</v>
      </c>
      <c r="I191" s="14">
        <v>3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3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23</v>
      </c>
      <c r="D193" s="14">
        <v>6</v>
      </c>
      <c r="E193" s="30">
        <v>2.8333333333333299</v>
      </c>
      <c r="F193" s="14">
        <v>0</v>
      </c>
      <c r="G193" s="14">
        <v>0</v>
      </c>
      <c r="H193" s="14">
        <v>5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3</v>
      </c>
    </row>
    <row r="194" spans="1:16" x14ac:dyDescent="0.25">
      <c r="A194" s="29" t="s">
        <v>695</v>
      </c>
      <c r="B194" s="29" t="s">
        <v>696</v>
      </c>
      <c r="C194" s="14">
        <v>0</v>
      </c>
      <c r="D194" s="14">
        <v>1</v>
      </c>
      <c r="E194" s="30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1</v>
      </c>
    </row>
    <row r="195" spans="1:16" ht="22.5" x14ac:dyDescent="0.25">
      <c r="A195" s="29" t="s">
        <v>697</v>
      </c>
      <c r="B195" s="29" t="s">
        <v>698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699</v>
      </c>
      <c r="B196" s="29" t="s">
        <v>700</v>
      </c>
      <c r="C196" s="14">
        <v>1</v>
      </c>
      <c r="D196" s="14">
        <v>0</v>
      </c>
      <c r="E196" s="30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9" t="s">
        <v>701</v>
      </c>
      <c r="B197" s="29" t="s">
        <v>702</v>
      </c>
      <c r="C197" s="14">
        <v>38</v>
      </c>
      <c r="D197" s="14">
        <v>26</v>
      </c>
      <c r="E197" s="30">
        <v>0.46153846153846101</v>
      </c>
      <c r="F197" s="14">
        <v>0</v>
      </c>
      <c r="G197" s="14">
        <v>0</v>
      </c>
      <c r="H197" s="14">
        <v>1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1</v>
      </c>
      <c r="O197" s="14">
        <v>0</v>
      </c>
      <c r="P197" s="23">
        <v>0</v>
      </c>
    </row>
    <row r="198" spans="1:16" ht="22.5" x14ac:dyDescent="0.25">
      <c r="A198" s="29" t="s">
        <v>703</v>
      </c>
      <c r="B198" s="29" t="s">
        <v>704</v>
      </c>
      <c r="C198" s="14">
        <v>2</v>
      </c>
      <c r="D198" s="14">
        <v>0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0</v>
      </c>
      <c r="D199" s="14">
        <v>1</v>
      </c>
      <c r="E199" s="30">
        <v>-1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707</v>
      </c>
      <c r="B200" s="29" t="s">
        <v>708</v>
      </c>
      <c r="C200" s="14">
        <v>0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709</v>
      </c>
      <c r="B201" s="182"/>
      <c r="C201" s="26">
        <v>10</v>
      </c>
      <c r="D201" s="26">
        <v>18</v>
      </c>
      <c r="E201" s="27">
        <v>-0.44444444444444398</v>
      </c>
      <c r="F201" s="26">
        <v>0</v>
      </c>
      <c r="G201" s="26">
        <v>0</v>
      </c>
      <c r="H201" s="26">
        <v>0</v>
      </c>
      <c r="I201" s="26">
        <v>1</v>
      </c>
      <c r="J201" s="26">
        <v>0</v>
      </c>
      <c r="K201" s="26">
        <v>0</v>
      </c>
      <c r="L201" s="26">
        <v>0</v>
      </c>
      <c r="M201" s="26">
        <v>0</v>
      </c>
      <c r="N201" s="26">
        <v>48</v>
      </c>
      <c r="O201" s="26">
        <v>0</v>
      </c>
      <c r="P201" s="28">
        <v>0</v>
      </c>
    </row>
    <row r="202" spans="1:16" x14ac:dyDescent="0.25">
      <c r="A202" s="29" t="s">
        <v>710</v>
      </c>
      <c r="B202" s="29" t="s">
        <v>711</v>
      </c>
      <c r="C202" s="14">
        <v>7</v>
      </c>
      <c r="D202" s="14">
        <v>17</v>
      </c>
      <c r="E202" s="30">
        <v>-0.58823529411764697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32</v>
      </c>
      <c r="O202" s="14">
        <v>0</v>
      </c>
      <c r="P202" s="23">
        <v>0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716</v>
      </c>
      <c r="B205" s="29" t="s">
        <v>717</v>
      </c>
      <c r="C205" s="14">
        <v>0</v>
      </c>
      <c r="D205" s="14">
        <v>1</v>
      </c>
      <c r="E205" s="30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1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0</v>
      </c>
      <c r="D206" s="14">
        <v>0</v>
      </c>
      <c r="E206" s="30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2.5" x14ac:dyDescent="0.25">
      <c r="A207" s="29" t="s">
        <v>720</v>
      </c>
      <c r="B207" s="29" t="s">
        <v>721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0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726</v>
      </c>
      <c r="B210" s="29" t="s">
        <v>727</v>
      </c>
      <c r="C210" s="14">
        <v>1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730</v>
      </c>
      <c r="B212" s="29" t="s">
        <v>731</v>
      </c>
      <c r="C212" s="14">
        <v>0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3</v>
      </c>
      <c r="O212" s="14">
        <v>0</v>
      </c>
      <c r="P212" s="23">
        <v>0</v>
      </c>
    </row>
    <row r="213" spans="1:16" x14ac:dyDescent="0.25">
      <c r="A213" s="29" t="s">
        <v>732</v>
      </c>
      <c r="B213" s="29" t="s">
        <v>733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4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1</v>
      </c>
      <c r="D214" s="14">
        <v>0</v>
      </c>
      <c r="E214" s="30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8</v>
      </c>
      <c r="O214" s="14">
        <v>0</v>
      </c>
      <c r="P214" s="23">
        <v>0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1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752</v>
      </c>
      <c r="B223" s="182"/>
      <c r="C223" s="26">
        <v>528</v>
      </c>
      <c r="D223" s="26">
        <v>463</v>
      </c>
      <c r="E223" s="27">
        <v>0.140388768898488</v>
      </c>
      <c r="F223" s="26">
        <v>60</v>
      </c>
      <c r="G223" s="26">
        <v>56</v>
      </c>
      <c r="H223" s="26">
        <v>150</v>
      </c>
      <c r="I223" s="26">
        <v>116</v>
      </c>
      <c r="J223" s="26">
        <v>0</v>
      </c>
      <c r="K223" s="26">
        <v>0</v>
      </c>
      <c r="L223" s="26">
        <v>0</v>
      </c>
      <c r="M223" s="26">
        <v>0</v>
      </c>
      <c r="N223" s="26">
        <v>2</v>
      </c>
      <c r="O223" s="26">
        <v>6</v>
      </c>
      <c r="P223" s="28">
        <v>141</v>
      </c>
    </row>
    <row r="224" spans="1:16" x14ac:dyDescent="0.25">
      <c r="A224" s="29" t="s">
        <v>753</v>
      </c>
      <c r="B224" s="29" t="s">
        <v>754</v>
      </c>
      <c r="C224" s="14">
        <v>1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763</v>
      </c>
      <c r="B229" s="29" t="s">
        <v>764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765</v>
      </c>
      <c r="B230" s="29" t="s">
        <v>766</v>
      </c>
      <c r="C230" s="14">
        <v>2</v>
      </c>
      <c r="D230" s="14">
        <v>1</v>
      </c>
      <c r="E230" s="30">
        <v>1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9" t="s">
        <v>767</v>
      </c>
      <c r="B231" s="29" t="s">
        <v>768</v>
      </c>
      <c r="C231" s="14">
        <v>18</v>
      </c>
      <c r="D231" s="14">
        <v>14</v>
      </c>
      <c r="E231" s="30">
        <v>0.28571428571428598</v>
      </c>
      <c r="F231" s="14">
        <v>0</v>
      </c>
      <c r="G231" s="14">
        <v>1</v>
      </c>
      <c r="H231" s="14">
        <v>1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3</v>
      </c>
    </row>
    <row r="232" spans="1:16" x14ac:dyDescent="0.25">
      <c r="A232" s="29" t="s">
        <v>769</v>
      </c>
      <c r="B232" s="29" t="s">
        <v>770</v>
      </c>
      <c r="C232" s="14">
        <v>49</v>
      </c>
      <c r="D232" s="14">
        <v>21</v>
      </c>
      <c r="E232" s="30">
        <v>1.3333333333333299</v>
      </c>
      <c r="F232" s="14">
        <v>0</v>
      </c>
      <c r="G232" s="14">
        <v>1</v>
      </c>
      <c r="H232" s="14">
        <v>6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4</v>
      </c>
    </row>
    <row r="233" spans="1:16" x14ac:dyDescent="0.25">
      <c r="A233" s="29" t="s">
        <v>771</v>
      </c>
      <c r="B233" s="29" t="s">
        <v>772</v>
      </c>
      <c r="C233" s="14">
        <v>15</v>
      </c>
      <c r="D233" s="14">
        <v>10</v>
      </c>
      <c r="E233" s="30">
        <v>0.5</v>
      </c>
      <c r="F233" s="14">
        <v>0</v>
      </c>
      <c r="G233" s="14">
        <v>0</v>
      </c>
      <c r="H233" s="14">
        <v>3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3">
        <v>3</v>
      </c>
    </row>
    <row r="234" spans="1:16" ht="22.5" x14ac:dyDescent="0.25">
      <c r="A234" s="29" t="s">
        <v>773</v>
      </c>
      <c r="B234" s="29" t="s">
        <v>774</v>
      </c>
      <c r="C234" s="14">
        <v>0</v>
      </c>
      <c r="D234" s="14">
        <v>0</v>
      </c>
      <c r="E234" s="30">
        <v>0</v>
      </c>
      <c r="F234" s="14">
        <v>0</v>
      </c>
      <c r="G234" s="14">
        <v>0</v>
      </c>
      <c r="H234" s="14">
        <v>1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33.75" x14ac:dyDescent="0.25">
      <c r="A235" s="29" t="s">
        <v>775</v>
      </c>
      <c r="B235" s="29" t="s">
        <v>776</v>
      </c>
      <c r="C235" s="14">
        <v>0</v>
      </c>
      <c r="D235" s="14">
        <v>1</v>
      </c>
      <c r="E235" s="30">
        <v>-1</v>
      </c>
      <c r="F235" s="14">
        <v>0</v>
      </c>
      <c r="G235" s="14">
        <v>0</v>
      </c>
      <c r="H235" s="14">
        <v>2</v>
      </c>
      <c r="I235" s="14">
        <v>3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3</v>
      </c>
    </row>
    <row r="236" spans="1:16" x14ac:dyDescent="0.25">
      <c r="A236" s="29" t="s">
        <v>777</v>
      </c>
      <c r="B236" s="29" t="s">
        <v>778</v>
      </c>
      <c r="C236" s="14">
        <v>0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779</v>
      </c>
      <c r="B237" s="29" t="s">
        <v>780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443</v>
      </c>
      <c r="D238" s="14">
        <v>416</v>
      </c>
      <c r="E238" s="30">
        <v>6.4903846153846201E-2</v>
      </c>
      <c r="F238" s="14">
        <v>60</v>
      </c>
      <c r="G238" s="14">
        <v>54</v>
      </c>
      <c r="H238" s="14">
        <v>137</v>
      </c>
      <c r="I238" s="14">
        <v>104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6</v>
      </c>
      <c r="P238" s="23">
        <v>128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793</v>
      </c>
      <c r="B244" s="182"/>
      <c r="C244" s="26">
        <v>0</v>
      </c>
      <c r="D244" s="26">
        <v>2</v>
      </c>
      <c r="E244" s="27">
        <v>-1</v>
      </c>
      <c r="F244" s="26">
        <v>0</v>
      </c>
      <c r="G244" s="26">
        <v>0</v>
      </c>
      <c r="H244" s="26">
        <v>0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1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0</v>
      </c>
      <c r="D249" s="14">
        <v>0</v>
      </c>
      <c r="E249" s="30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1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810</v>
      </c>
      <c r="B253" s="29" t="s">
        <v>811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812</v>
      </c>
      <c r="B254" s="29" t="s">
        <v>813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816</v>
      </c>
      <c r="B256" s="29" t="s">
        <v>817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0</v>
      </c>
      <c r="D258" s="14">
        <v>1</v>
      </c>
      <c r="E258" s="30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1</v>
      </c>
      <c r="E263" s="30">
        <v>-1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846</v>
      </c>
      <c r="B271" s="182"/>
      <c r="C271" s="26">
        <v>103</v>
      </c>
      <c r="D271" s="26">
        <v>118</v>
      </c>
      <c r="E271" s="27">
        <v>-0.12711864406779699</v>
      </c>
      <c r="F271" s="26">
        <v>25</v>
      </c>
      <c r="G271" s="26">
        <v>22</v>
      </c>
      <c r="H271" s="26">
        <v>52</v>
      </c>
      <c r="I271" s="26">
        <v>56</v>
      </c>
      <c r="J271" s="26">
        <v>0</v>
      </c>
      <c r="K271" s="26">
        <v>0</v>
      </c>
      <c r="L271" s="26">
        <v>0</v>
      </c>
      <c r="M271" s="26">
        <v>0</v>
      </c>
      <c r="N271" s="26">
        <v>2</v>
      </c>
      <c r="O271" s="26">
        <v>0</v>
      </c>
      <c r="P271" s="28">
        <v>84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21</v>
      </c>
      <c r="D273" s="14">
        <v>29</v>
      </c>
      <c r="E273" s="30">
        <v>-0.27586206896551702</v>
      </c>
      <c r="F273" s="14">
        <v>4</v>
      </c>
      <c r="G273" s="14">
        <v>8</v>
      </c>
      <c r="H273" s="14">
        <v>20</v>
      </c>
      <c r="I273" s="14">
        <v>27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33</v>
      </c>
    </row>
    <row r="274" spans="1:16" ht="33.75" x14ac:dyDescent="0.25">
      <c r="A274" s="29" t="s">
        <v>851</v>
      </c>
      <c r="B274" s="29" t="s">
        <v>852</v>
      </c>
      <c r="C274" s="14">
        <v>69</v>
      </c>
      <c r="D274" s="14">
        <v>75</v>
      </c>
      <c r="E274" s="30">
        <v>-0.08</v>
      </c>
      <c r="F274" s="14">
        <v>20</v>
      </c>
      <c r="G274" s="14">
        <v>12</v>
      </c>
      <c r="H274" s="14">
        <v>29</v>
      </c>
      <c r="I274" s="14">
        <v>24</v>
      </c>
      <c r="J274" s="14">
        <v>0</v>
      </c>
      <c r="K274" s="14">
        <v>0</v>
      </c>
      <c r="L274" s="14">
        <v>0</v>
      </c>
      <c r="M274" s="14">
        <v>0</v>
      </c>
      <c r="N274" s="14">
        <v>2</v>
      </c>
      <c r="O274" s="14">
        <v>0</v>
      </c>
      <c r="P274" s="23">
        <v>47</v>
      </c>
    </row>
    <row r="275" spans="1:16" ht="22.5" x14ac:dyDescent="0.25">
      <c r="A275" s="29" t="s">
        <v>853</v>
      </c>
      <c r="B275" s="29" t="s">
        <v>854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9" t="s">
        <v>855</v>
      </c>
      <c r="B276" s="29" t="s">
        <v>856</v>
      </c>
      <c r="C276" s="14">
        <v>0</v>
      </c>
      <c r="D276" s="14">
        <v>0</v>
      </c>
      <c r="E276" s="30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ht="22.5" x14ac:dyDescent="0.25">
      <c r="A277" s="29" t="s">
        <v>857</v>
      </c>
      <c r="B277" s="29" t="s">
        <v>858</v>
      </c>
      <c r="C277" s="14">
        <v>3</v>
      </c>
      <c r="D277" s="14">
        <v>3</v>
      </c>
      <c r="E277" s="30">
        <v>0</v>
      </c>
      <c r="F277" s="14">
        <v>0</v>
      </c>
      <c r="G277" s="14">
        <v>1</v>
      </c>
      <c r="H277" s="14">
        <v>0</v>
      </c>
      <c r="I277" s="14">
        <v>4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1</v>
      </c>
    </row>
    <row r="278" spans="1:16" ht="22.5" x14ac:dyDescent="0.25">
      <c r="A278" s="29" t="s">
        <v>859</v>
      </c>
      <c r="B278" s="29" t="s">
        <v>860</v>
      </c>
      <c r="C278" s="14">
        <v>7</v>
      </c>
      <c r="D278" s="14">
        <v>9</v>
      </c>
      <c r="E278" s="30">
        <v>-0.22222222222222199</v>
      </c>
      <c r="F278" s="14">
        <v>1</v>
      </c>
      <c r="G278" s="14">
        <v>1</v>
      </c>
      <c r="H278" s="14">
        <v>2</v>
      </c>
      <c r="I278" s="14">
        <v>1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3</v>
      </c>
    </row>
    <row r="279" spans="1:16" ht="22.5" x14ac:dyDescent="0.25">
      <c r="A279" s="29" t="s">
        <v>861</v>
      </c>
      <c r="B279" s="29" t="s">
        <v>862</v>
      </c>
      <c r="C279" s="14">
        <v>1</v>
      </c>
      <c r="D279" s="14">
        <v>1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863</v>
      </c>
      <c r="B280" s="29" t="s">
        <v>864</v>
      </c>
      <c r="C280" s="14">
        <v>2</v>
      </c>
      <c r="D280" s="14">
        <v>0</v>
      </c>
      <c r="E280" s="30">
        <v>0</v>
      </c>
      <c r="F280" s="14">
        <v>0</v>
      </c>
      <c r="G280" s="14">
        <v>0</v>
      </c>
      <c r="H280" s="14">
        <v>1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887</v>
      </c>
      <c r="B292" s="29" t="s">
        <v>888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0</v>
      </c>
      <c r="D294" s="14">
        <v>1</v>
      </c>
      <c r="E294" s="30">
        <v>-1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893</v>
      </c>
      <c r="B295" s="29" t="s">
        <v>894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905</v>
      </c>
      <c r="B301" s="18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912</v>
      </c>
      <c r="B305" s="18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925</v>
      </c>
      <c r="B312" s="182"/>
      <c r="C312" s="26">
        <v>0</v>
      </c>
      <c r="D312" s="26">
        <v>3</v>
      </c>
      <c r="E312" s="27">
        <v>-1</v>
      </c>
      <c r="F312" s="26">
        <v>0</v>
      </c>
      <c r="G312" s="26">
        <v>0</v>
      </c>
      <c r="H312" s="26">
        <v>1</v>
      </c>
      <c r="I312" s="26">
        <v>1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926</v>
      </c>
      <c r="B313" s="29" t="s">
        <v>927</v>
      </c>
      <c r="C313" s="14">
        <v>0</v>
      </c>
      <c r="D313" s="14">
        <v>3</v>
      </c>
      <c r="E313" s="30">
        <v>-1</v>
      </c>
      <c r="F313" s="14">
        <v>0</v>
      </c>
      <c r="G313" s="14">
        <v>0</v>
      </c>
      <c r="H313" s="14">
        <v>1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928</v>
      </c>
      <c r="B314" s="29" t="s">
        <v>929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936</v>
      </c>
      <c r="B318" s="182"/>
      <c r="C318" s="26">
        <v>0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937</v>
      </c>
      <c r="B319" s="29" t="s">
        <v>938</v>
      </c>
      <c r="C319" s="14">
        <v>0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1" t="s">
        <v>939</v>
      </c>
      <c r="B320" s="182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944</v>
      </c>
      <c r="B323" s="182"/>
      <c r="C323" s="26">
        <v>1409</v>
      </c>
      <c r="D323" s="26">
        <v>989</v>
      </c>
      <c r="E323" s="27">
        <v>0.424671385237614</v>
      </c>
      <c r="F323" s="26">
        <v>0</v>
      </c>
      <c r="G323" s="26">
        <v>0</v>
      </c>
      <c r="H323" s="26">
        <v>13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8">
        <v>0</v>
      </c>
    </row>
    <row r="324" spans="1:16" x14ac:dyDescent="0.25">
      <c r="A324" s="29" t="s">
        <v>945</v>
      </c>
      <c r="B324" s="29" t="s">
        <v>946</v>
      </c>
      <c r="C324" s="14">
        <v>1409</v>
      </c>
      <c r="D324" s="14">
        <v>989</v>
      </c>
      <c r="E324" s="30">
        <v>0.424671385237614</v>
      </c>
      <c r="F324" s="14">
        <v>0</v>
      </c>
      <c r="G324" s="14">
        <v>0</v>
      </c>
      <c r="H324" s="14">
        <v>13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0</v>
      </c>
    </row>
    <row r="325" spans="1:16" x14ac:dyDescent="0.25">
      <c r="A325" s="181" t="s">
        <v>947</v>
      </c>
      <c r="B325" s="182"/>
      <c r="C325" s="26">
        <v>3</v>
      </c>
      <c r="D325" s="26">
        <v>2</v>
      </c>
      <c r="E325" s="27">
        <v>0.5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948</v>
      </c>
      <c r="B326" s="29" t="s">
        <v>949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3</v>
      </c>
      <c r="D328" s="14">
        <v>2</v>
      </c>
      <c r="E328" s="30">
        <v>0.5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970</v>
      </c>
      <c r="B337" s="182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973</v>
      </c>
      <c r="B339" s="18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976</v>
      </c>
      <c r="B341" s="184"/>
      <c r="C341" s="31">
        <v>6872</v>
      </c>
      <c r="D341" s="31">
        <v>5602</v>
      </c>
      <c r="E341" s="32">
        <v>0.226704748304177</v>
      </c>
      <c r="F341" s="31">
        <v>863</v>
      </c>
      <c r="G341" s="31">
        <v>768</v>
      </c>
      <c r="H341" s="31">
        <v>1140</v>
      </c>
      <c r="I341" s="31">
        <v>1036</v>
      </c>
      <c r="J341" s="31">
        <v>11</v>
      </c>
      <c r="K341" s="31">
        <v>7</v>
      </c>
      <c r="L341" s="31">
        <v>0</v>
      </c>
      <c r="M341" s="31">
        <v>3</v>
      </c>
      <c r="N341" s="31">
        <v>162</v>
      </c>
      <c r="O341" s="31">
        <v>45</v>
      </c>
      <c r="P341" s="31">
        <v>1542</v>
      </c>
    </row>
  </sheetData>
  <sheetProtection algorithmName="SHA-512" hashValue="6LVvjxuOQusKRmr0NDW/rMaKRfrgb1REzpcQ1P3gmqgqg7sa5Ng+bAVQ+u6ZjXAGgSSgM2V278mEhT4Qy9Wcxg==" saltValue="JhLghWwzqpP96Va2RjZeP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>
        <v>0</v>
      </c>
    </row>
    <row r="6" spans="1:3" x14ac:dyDescent="0.25">
      <c r="A6" s="176"/>
      <c r="B6" s="13" t="s">
        <v>354</v>
      </c>
      <c r="C6" s="23">
        <v>71</v>
      </c>
    </row>
    <row r="7" spans="1:3" x14ac:dyDescent="0.25">
      <c r="A7" s="176"/>
      <c r="B7" s="13" t="s">
        <v>981</v>
      </c>
      <c r="C7" s="23">
        <v>5</v>
      </c>
    </row>
    <row r="8" spans="1:3" x14ac:dyDescent="0.25">
      <c r="A8" s="176"/>
      <c r="B8" s="13" t="s">
        <v>982</v>
      </c>
      <c r="C8" s="23">
        <v>16</v>
      </c>
    </row>
    <row r="9" spans="1:3" x14ac:dyDescent="0.25">
      <c r="A9" s="176"/>
      <c r="B9" s="13" t="s">
        <v>983</v>
      </c>
      <c r="C9" s="23">
        <v>26</v>
      </c>
    </row>
    <row r="10" spans="1:3" x14ac:dyDescent="0.25">
      <c r="A10" s="176"/>
      <c r="B10" s="13" t="s">
        <v>984</v>
      </c>
      <c r="C10" s="23">
        <v>12</v>
      </c>
    </row>
    <row r="11" spans="1:3" x14ac:dyDescent="0.25">
      <c r="A11" s="176"/>
      <c r="B11" s="13" t="s">
        <v>985</v>
      </c>
      <c r="C11" s="23">
        <v>35</v>
      </c>
    </row>
    <row r="12" spans="1:3" x14ac:dyDescent="0.25">
      <c r="A12" s="176"/>
      <c r="B12" s="13" t="s">
        <v>538</v>
      </c>
      <c r="C12" s="23">
        <v>25</v>
      </c>
    </row>
    <row r="13" spans="1:3" x14ac:dyDescent="0.25">
      <c r="A13" s="176"/>
      <c r="B13" s="13" t="s">
        <v>986</v>
      </c>
      <c r="C13" s="23">
        <v>16</v>
      </c>
    </row>
    <row r="14" spans="1:3" x14ac:dyDescent="0.25">
      <c r="A14" s="176"/>
      <c r="B14" s="13" t="s">
        <v>987</v>
      </c>
      <c r="C14" s="23">
        <v>4</v>
      </c>
    </row>
    <row r="15" spans="1:3" x14ac:dyDescent="0.25">
      <c r="A15" s="176"/>
      <c r="B15" s="13" t="s">
        <v>671</v>
      </c>
      <c r="C15" s="23">
        <v>0</v>
      </c>
    </row>
    <row r="16" spans="1:3" x14ac:dyDescent="0.25">
      <c r="A16" s="176"/>
      <c r="B16" s="13" t="s">
        <v>988</v>
      </c>
      <c r="C16" s="23">
        <v>14</v>
      </c>
    </row>
    <row r="17" spans="1:3" x14ac:dyDescent="0.25">
      <c r="A17" s="176"/>
      <c r="B17" s="13" t="s">
        <v>989</v>
      </c>
      <c r="C17" s="23">
        <v>31</v>
      </c>
    </row>
    <row r="18" spans="1:3" x14ac:dyDescent="0.25">
      <c r="A18" s="176"/>
      <c r="B18" s="13" t="s">
        <v>990</v>
      </c>
      <c r="C18" s="23">
        <v>7</v>
      </c>
    </row>
    <row r="19" spans="1:3" x14ac:dyDescent="0.25">
      <c r="A19" s="177"/>
      <c r="B19" s="13" t="s">
        <v>110</v>
      </c>
      <c r="C19" s="23">
        <v>18</v>
      </c>
    </row>
    <row r="20" spans="1:3" x14ac:dyDescent="0.25">
      <c r="A20" s="175" t="s">
        <v>991</v>
      </c>
      <c r="B20" s="13" t="s">
        <v>992</v>
      </c>
      <c r="C20" s="23">
        <v>19</v>
      </c>
    </row>
    <row r="21" spans="1:3" x14ac:dyDescent="0.25">
      <c r="A21" s="177"/>
      <c r="B21" s="13" t="s">
        <v>993</v>
      </c>
      <c r="C21" s="23">
        <v>0</v>
      </c>
    </row>
    <row r="22" spans="1:3" x14ac:dyDescent="0.25">
      <c r="A22" s="175" t="s">
        <v>994</v>
      </c>
      <c r="B22" s="13" t="s">
        <v>995</v>
      </c>
      <c r="C22" s="23">
        <v>42</v>
      </c>
    </row>
    <row r="23" spans="1:3" x14ac:dyDescent="0.25">
      <c r="A23" s="176"/>
      <c r="B23" s="13" t="s">
        <v>996</v>
      </c>
      <c r="C23" s="23">
        <v>56</v>
      </c>
    </row>
    <row r="24" spans="1:3" x14ac:dyDescent="0.25">
      <c r="A24" s="177"/>
      <c r="B24" s="13" t="s">
        <v>997</v>
      </c>
      <c r="C24" s="23">
        <v>7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83</v>
      </c>
    </row>
    <row r="29" spans="1:3" x14ac:dyDescent="0.25">
      <c r="A29" s="175" t="s">
        <v>316</v>
      </c>
      <c r="B29" s="13" t="s">
        <v>1000</v>
      </c>
      <c r="C29" s="23">
        <v>0</v>
      </c>
    </row>
    <row r="30" spans="1:3" x14ac:dyDescent="0.25">
      <c r="A30" s="176"/>
      <c r="B30" s="13" t="s">
        <v>1001</v>
      </c>
      <c r="C30" s="23">
        <v>9</v>
      </c>
    </row>
    <row r="31" spans="1:3" x14ac:dyDescent="0.25">
      <c r="A31" s="176"/>
      <c r="B31" s="13" t="s">
        <v>1002</v>
      </c>
      <c r="C31" s="23">
        <v>1</v>
      </c>
    </row>
    <row r="32" spans="1:3" x14ac:dyDescent="0.25">
      <c r="A32" s="177"/>
      <c r="B32" s="13" t="s">
        <v>1003</v>
      </c>
      <c r="C32" s="23">
        <v>4</v>
      </c>
    </row>
    <row r="33" spans="1:3" x14ac:dyDescent="0.25">
      <c r="A33" s="12" t="s">
        <v>1004</v>
      </c>
      <c r="B33" s="17"/>
      <c r="C33" s="23">
        <v>3</v>
      </c>
    </row>
    <row r="34" spans="1:3" x14ac:dyDescent="0.25">
      <c r="A34" s="12" t="s">
        <v>1005</v>
      </c>
      <c r="B34" s="17"/>
      <c r="C34" s="23">
        <v>56</v>
      </c>
    </row>
    <row r="35" spans="1:3" x14ac:dyDescent="0.25">
      <c r="A35" s="12" t="s">
        <v>1006</v>
      </c>
      <c r="B35" s="17"/>
      <c r="C35" s="23">
        <v>5</v>
      </c>
    </row>
    <row r="36" spans="1:3" x14ac:dyDescent="0.25">
      <c r="A36" s="12" t="s">
        <v>1007</v>
      </c>
      <c r="B36" s="17"/>
      <c r="C36" s="23">
        <v>0</v>
      </c>
    </row>
    <row r="37" spans="1:3" x14ac:dyDescent="0.25">
      <c r="A37" s="12" t="s">
        <v>1008</v>
      </c>
      <c r="B37" s="17"/>
      <c r="C37" s="23">
        <v>2</v>
      </c>
    </row>
    <row r="38" spans="1:3" x14ac:dyDescent="0.25">
      <c r="A38" s="12" t="s">
        <v>1009</v>
      </c>
      <c r="B38" s="17"/>
      <c r="C38" s="23">
        <v>0</v>
      </c>
    </row>
    <row r="39" spans="1:3" x14ac:dyDescent="0.25">
      <c r="A39" s="12" t="s">
        <v>997</v>
      </c>
      <c r="B39" s="17"/>
      <c r="C39" s="23">
        <v>34</v>
      </c>
    </row>
    <row r="40" spans="1:3" x14ac:dyDescent="0.25">
      <c r="A40" s="175" t="s">
        <v>1010</v>
      </c>
      <c r="B40" s="13" t="s">
        <v>1011</v>
      </c>
      <c r="C40" s="23">
        <v>11</v>
      </c>
    </row>
    <row r="41" spans="1:3" x14ac:dyDescent="0.25">
      <c r="A41" s="176"/>
      <c r="B41" s="13" t="s">
        <v>1012</v>
      </c>
      <c r="C41" s="23">
        <v>2</v>
      </c>
    </row>
    <row r="42" spans="1:3" x14ac:dyDescent="0.25">
      <c r="A42" s="176"/>
      <c r="B42" s="13" t="s">
        <v>1013</v>
      </c>
      <c r="C42" s="23">
        <v>1</v>
      </c>
    </row>
    <row r="43" spans="1:3" x14ac:dyDescent="0.25">
      <c r="A43" s="176"/>
      <c r="B43" s="13" t="s">
        <v>1014</v>
      </c>
      <c r="C43" s="23">
        <v>0</v>
      </c>
    </row>
    <row r="44" spans="1:3" x14ac:dyDescent="0.25">
      <c r="A44" s="177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10</v>
      </c>
    </row>
    <row r="49" spans="1:3" x14ac:dyDescent="0.25">
      <c r="A49" s="175" t="s">
        <v>80</v>
      </c>
      <c r="B49" s="13" t="s">
        <v>1017</v>
      </c>
      <c r="C49" s="23">
        <v>11</v>
      </c>
    </row>
    <row r="50" spans="1:3" x14ac:dyDescent="0.25">
      <c r="A50" s="177"/>
      <c r="B50" s="13" t="s">
        <v>1018</v>
      </c>
      <c r="C50" s="23">
        <v>68</v>
      </c>
    </row>
    <row r="51" spans="1:3" x14ac:dyDescent="0.25">
      <c r="A51" s="175" t="s">
        <v>1019</v>
      </c>
      <c r="B51" s="13" t="s">
        <v>1020</v>
      </c>
      <c r="C51" s="23">
        <v>5</v>
      </c>
    </row>
    <row r="52" spans="1:3" x14ac:dyDescent="0.25">
      <c r="A52" s="177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3">
        <v>404</v>
      </c>
    </row>
    <row r="57" spans="1:3" x14ac:dyDescent="0.25">
      <c r="A57" s="176"/>
      <c r="B57" s="13" t="s">
        <v>1023</v>
      </c>
      <c r="C57" s="23">
        <v>45</v>
      </c>
    </row>
    <row r="58" spans="1:3" x14ac:dyDescent="0.25">
      <c r="A58" s="176"/>
      <c r="B58" s="13" t="s">
        <v>1024</v>
      </c>
      <c r="C58" s="23">
        <v>57</v>
      </c>
    </row>
    <row r="59" spans="1:3" x14ac:dyDescent="0.25">
      <c r="A59" s="176"/>
      <c r="B59" s="13" t="s">
        <v>1025</v>
      </c>
      <c r="C59" s="23">
        <v>129</v>
      </c>
    </row>
    <row r="60" spans="1:3" x14ac:dyDescent="0.25">
      <c r="A60" s="177"/>
      <c r="B60" s="13" t="s">
        <v>1026</v>
      </c>
      <c r="C60" s="23">
        <v>33</v>
      </c>
    </row>
    <row r="61" spans="1:3" x14ac:dyDescent="0.25">
      <c r="A61" s="175" t="s">
        <v>1027</v>
      </c>
      <c r="B61" s="13" t="s">
        <v>1028</v>
      </c>
      <c r="C61" s="23">
        <v>151</v>
      </c>
    </row>
    <row r="62" spans="1:3" x14ac:dyDescent="0.25">
      <c r="A62" s="176"/>
      <c r="B62" s="13" t="s">
        <v>1029</v>
      </c>
      <c r="C62" s="23">
        <v>37</v>
      </c>
    </row>
    <row r="63" spans="1:3" x14ac:dyDescent="0.25">
      <c r="A63" s="176"/>
      <c r="B63" s="13" t="s">
        <v>1030</v>
      </c>
      <c r="C63" s="23">
        <v>2</v>
      </c>
    </row>
    <row r="64" spans="1:3" x14ac:dyDescent="0.25">
      <c r="A64" s="176"/>
      <c r="B64" s="13" t="s">
        <v>1031</v>
      </c>
      <c r="C64" s="23">
        <v>105</v>
      </c>
    </row>
    <row r="65" spans="1:3" x14ac:dyDescent="0.25">
      <c r="A65" s="177"/>
      <c r="B65" s="13" t="s">
        <v>1026</v>
      </c>
      <c r="C65" s="23">
        <v>32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56</v>
      </c>
    </row>
    <row r="70" spans="1:3" ht="22.5" x14ac:dyDescent="0.25">
      <c r="A70" s="12" t="s">
        <v>1034</v>
      </c>
      <c r="B70" s="17"/>
      <c r="C70" s="23">
        <v>34</v>
      </c>
    </row>
    <row r="71" spans="1:3" ht="22.5" x14ac:dyDescent="0.25">
      <c r="A71" s="12" t="s">
        <v>1035</v>
      </c>
      <c r="B71" s="17"/>
      <c r="C71" s="23">
        <v>297</v>
      </c>
    </row>
    <row r="72" spans="1:3" x14ac:dyDescent="0.25">
      <c r="A72" s="175" t="s">
        <v>1036</v>
      </c>
      <c r="B72" s="13" t="s">
        <v>1037</v>
      </c>
      <c r="C72" s="23">
        <v>1</v>
      </c>
    </row>
    <row r="73" spans="1:3" x14ac:dyDescent="0.25">
      <c r="A73" s="177"/>
      <c r="B73" s="13" t="s">
        <v>1038</v>
      </c>
      <c r="C73" s="23">
        <v>17</v>
      </c>
    </row>
    <row r="74" spans="1:3" x14ac:dyDescent="0.25">
      <c r="A74" s="12" t="s">
        <v>1039</v>
      </c>
      <c r="B74" s="17"/>
      <c r="C74" s="23">
        <v>30</v>
      </c>
    </row>
    <row r="75" spans="1:3" x14ac:dyDescent="0.25">
      <c r="A75" s="12" t="s">
        <v>1040</v>
      </c>
      <c r="B75" s="17"/>
      <c r="C75" s="23">
        <v>17</v>
      </c>
    </row>
    <row r="76" spans="1:3" ht="22.5" x14ac:dyDescent="0.25">
      <c r="A76" s="12" t="s">
        <v>1041</v>
      </c>
      <c r="B76" s="17"/>
      <c r="C76" s="23">
        <v>1</v>
      </c>
    </row>
    <row r="77" spans="1:3" x14ac:dyDescent="0.25">
      <c r="A77" s="12" t="s">
        <v>1042</v>
      </c>
      <c r="B77" s="17"/>
      <c r="C77" s="23">
        <v>25</v>
      </c>
    </row>
    <row r="78" spans="1:3" x14ac:dyDescent="0.25">
      <c r="A78" s="12" t="s">
        <v>1043</v>
      </c>
      <c r="B78" s="17"/>
      <c r="C78" s="23">
        <v>0</v>
      </c>
    </row>
    <row r="79" spans="1:3" x14ac:dyDescent="0.25">
      <c r="A79" s="12" t="s">
        <v>1044</v>
      </c>
      <c r="B79" s="17"/>
      <c r="C79" s="23">
        <v>0</v>
      </c>
    </row>
  </sheetData>
  <sheetProtection algorithmName="SHA-512" hashValue="vp/32aem7zX44eNXtqDRp8+Cmn49zaL7qZObtp/FUoSDYFIueY+tyJWd3gOa4yco8TRgnJ8EA6hy2zOHtsvPaw==" saltValue="WyPPqFvII0+FFBVeMyGHO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7" t="s">
        <v>1047</v>
      </c>
      <c r="B5" s="38" t="s">
        <v>1048</v>
      </c>
      <c r="C5" s="39">
        <v>13</v>
      </c>
    </row>
    <row r="6" spans="1:3" x14ac:dyDescent="0.25">
      <c r="A6" s="188"/>
      <c r="B6" s="38" t="s">
        <v>325</v>
      </c>
      <c r="C6" s="39">
        <v>141</v>
      </c>
    </row>
    <row r="7" spans="1:3" x14ac:dyDescent="0.25">
      <c r="A7" s="188"/>
      <c r="B7" s="38" t="s">
        <v>1049</v>
      </c>
      <c r="C7" s="39">
        <v>39</v>
      </c>
    </row>
    <row r="8" spans="1:3" x14ac:dyDescent="0.25">
      <c r="A8" s="188"/>
      <c r="B8" s="38" t="s">
        <v>1050</v>
      </c>
      <c r="C8" s="39">
        <v>0</v>
      </c>
    </row>
    <row r="9" spans="1:3" x14ac:dyDescent="0.25">
      <c r="A9" s="188"/>
      <c r="B9" s="38" t="s">
        <v>1051</v>
      </c>
      <c r="C9" s="39">
        <v>0</v>
      </c>
    </row>
    <row r="10" spans="1:3" x14ac:dyDescent="0.25">
      <c r="A10" s="188"/>
      <c r="B10" s="38" t="s">
        <v>1052</v>
      </c>
      <c r="C10" s="39">
        <v>0</v>
      </c>
    </row>
    <row r="11" spans="1:3" x14ac:dyDescent="0.25">
      <c r="A11" s="189"/>
      <c r="B11" s="38" t="s">
        <v>1053</v>
      </c>
      <c r="C11" s="39">
        <v>0</v>
      </c>
    </row>
    <row r="12" spans="1:3" x14ac:dyDescent="0.25">
      <c r="A12" s="187" t="s">
        <v>1054</v>
      </c>
      <c r="B12" s="38" t="s">
        <v>64</v>
      </c>
      <c r="C12" s="39">
        <v>46</v>
      </c>
    </row>
    <row r="13" spans="1:3" x14ac:dyDescent="0.25">
      <c r="A13" s="188"/>
      <c r="B13" s="38" t="s">
        <v>1055</v>
      </c>
      <c r="C13" s="39">
        <v>17</v>
      </c>
    </row>
    <row r="14" spans="1:3" x14ac:dyDescent="0.25">
      <c r="A14" s="188"/>
      <c r="B14" s="38" t="s">
        <v>1056</v>
      </c>
      <c r="C14" s="39">
        <v>12</v>
      </c>
    </row>
    <row r="15" spans="1:3" x14ac:dyDescent="0.25">
      <c r="A15" s="189"/>
      <c r="B15" s="38" t="s">
        <v>1057</v>
      </c>
      <c r="C15" s="39">
        <v>23</v>
      </c>
    </row>
    <row r="16" spans="1:3" x14ac:dyDescent="0.25">
      <c r="A16" s="16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3</v>
      </c>
    </row>
    <row r="20" spans="1:3" x14ac:dyDescent="0.25">
      <c r="A20" s="37" t="s">
        <v>1060</v>
      </c>
      <c r="B20" s="40"/>
      <c r="C20" s="39">
        <v>1</v>
      </c>
    </row>
    <row r="21" spans="1:3" x14ac:dyDescent="0.25">
      <c r="A21" s="37" t="s">
        <v>1061</v>
      </c>
      <c r="B21" s="40"/>
      <c r="C21" s="39">
        <v>7</v>
      </c>
    </row>
    <row r="22" spans="1:3" x14ac:dyDescent="0.25">
      <c r="A22" s="37" t="s">
        <v>1062</v>
      </c>
      <c r="B22" s="40"/>
      <c r="C22" s="39">
        <v>3</v>
      </c>
    </row>
    <row r="23" spans="1:3" x14ac:dyDescent="0.25">
      <c r="A23" s="37" t="s">
        <v>1063</v>
      </c>
      <c r="B23" s="40"/>
      <c r="C23" s="39">
        <v>64</v>
      </c>
    </row>
    <row r="24" spans="1:3" x14ac:dyDescent="0.25">
      <c r="A24" s="37" t="s">
        <v>1064</v>
      </c>
      <c r="B24" s="40"/>
      <c r="C24" s="39">
        <v>37</v>
      </c>
    </row>
    <row r="25" spans="1:3" x14ac:dyDescent="0.25">
      <c r="A25" s="37" t="s">
        <v>1065</v>
      </c>
      <c r="B25" s="40"/>
      <c r="C25" s="39">
        <v>10</v>
      </c>
    </row>
    <row r="26" spans="1:3" x14ac:dyDescent="0.25">
      <c r="A26" s="37" t="s">
        <v>1066</v>
      </c>
      <c r="B26" s="40"/>
      <c r="C26" s="39">
        <v>2</v>
      </c>
    </row>
    <row r="27" spans="1:3" x14ac:dyDescent="0.25">
      <c r="A27" s="37" t="s">
        <v>1067</v>
      </c>
      <c r="B27" s="40"/>
      <c r="C27" s="39">
        <v>0</v>
      </c>
    </row>
    <row r="28" spans="1:3" x14ac:dyDescent="0.25">
      <c r="A28" s="37" t="s">
        <v>1068</v>
      </c>
      <c r="B28" s="40"/>
      <c r="C28" s="39">
        <v>10</v>
      </c>
    </row>
    <row r="29" spans="1:3" x14ac:dyDescent="0.25">
      <c r="A29" s="16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3</v>
      </c>
    </row>
    <row r="33" spans="1:6" x14ac:dyDescent="0.25">
      <c r="A33" s="37" t="s">
        <v>1071</v>
      </c>
      <c r="B33" s="40"/>
      <c r="C33" s="39">
        <v>12</v>
      </c>
    </row>
    <row r="34" spans="1:6" x14ac:dyDescent="0.25">
      <c r="A34" s="37" t="s">
        <v>1072</v>
      </c>
      <c r="B34" s="40"/>
      <c r="C34" s="39">
        <v>11</v>
      </c>
    </row>
    <row r="35" spans="1:6" x14ac:dyDescent="0.25">
      <c r="A35" s="37" t="s">
        <v>1073</v>
      </c>
      <c r="B35" s="40"/>
      <c r="C35" s="39">
        <v>11</v>
      </c>
    </row>
    <row r="36" spans="1:6" x14ac:dyDescent="0.25">
      <c r="A36" s="37" t="s">
        <v>1074</v>
      </c>
      <c r="B36" s="40"/>
      <c r="C36" s="39">
        <v>4</v>
      </c>
    </row>
    <row r="37" spans="1:6" x14ac:dyDescent="0.25">
      <c r="A37" s="37" t="s">
        <v>1075</v>
      </c>
      <c r="B37" s="40"/>
      <c r="C37" s="39">
        <v>7</v>
      </c>
    </row>
    <row r="38" spans="1:6" x14ac:dyDescent="0.25">
      <c r="A38" s="37" t="s">
        <v>1076</v>
      </c>
      <c r="B38" s="40"/>
      <c r="C38" s="39">
        <v>0</v>
      </c>
    </row>
    <row r="39" spans="1:6" x14ac:dyDescent="0.25">
      <c r="A39" s="37" t="s">
        <v>1077</v>
      </c>
      <c r="B39" s="40"/>
      <c r="C39" s="39">
        <v>0</v>
      </c>
    </row>
    <row r="40" spans="1:6" x14ac:dyDescent="0.25">
      <c r="A40" s="16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0</v>
      </c>
    </row>
    <row r="44" spans="1:6" x14ac:dyDescent="0.25">
      <c r="A44" s="37" t="s">
        <v>113</v>
      </c>
      <c r="B44" s="40"/>
      <c r="C44" s="39">
        <v>0</v>
      </c>
    </row>
    <row r="45" spans="1:6" x14ac:dyDescent="0.25">
      <c r="A45" s="37" t="s">
        <v>1079</v>
      </c>
      <c r="B45" s="40"/>
      <c r="C45" s="39">
        <v>0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0" t="s">
        <v>979</v>
      </c>
      <c r="B48" s="42" t="s">
        <v>1082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191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1"/>
      <c r="B50" s="42" t="s">
        <v>1084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191"/>
      <c r="B51" s="42" t="s">
        <v>1085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191"/>
      <c r="B52" s="42" t="s">
        <v>354</v>
      </c>
      <c r="C52" s="43">
        <v>23</v>
      </c>
      <c r="D52" s="43">
        <v>8</v>
      </c>
      <c r="E52" s="43">
        <v>0</v>
      </c>
      <c r="F52" s="39">
        <v>3</v>
      </c>
    </row>
    <row r="53" spans="1:6" x14ac:dyDescent="0.25">
      <c r="A53" s="191"/>
      <c r="B53" s="42" t="s">
        <v>1086</v>
      </c>
      <c r="C53" s="43">
        <v>58</v>
      </c>
      <c r="D53" s="43">
        <v>25</v>
      </c>
      <c r="E53" s="43">
        <v>11</v>
      </c>
      <c r="F53" s="39">
        <v>8</v>
      </c>
    </row>
    <row r="54" spans="1:6" x14ac:dyDescent="0.25">
      <c r="A54" s="191"/>
      <c r="B54" s="42" t="s">
        <v>1087</v>
      </c>
      <c r="C54" s="43">
        <v>26</v>
      </c>
      <c r="D54" s="43">
        <v>5</v>
      </c>
      <c r="E54" s="43">
        <v>0</v>
      </c>
      <c r="F54" s="39">
        <v>4</v>
      </c>
    </row>
    <row r="55" spans="1:6" x14ac:dyDescent="0.25">
      <c r="A55" s="191"/>
      <c r="B55" s="42" t="s">
        <v>1088</v>
      </c>
      <c r="C55" s="43">
        <v>0</v>
      </c>
      <c r="D55" s="43">
        <v>2</v>
      </c>
      <c r="E55" s="43">
        <v>0</v>
      </c>
      <c r="F55" s="39">
        <v>0</v>
      </c>
    </row>
    <row r="56" spans="1:6" x14ac:dyDescent="0.25">
      <c r="A56" s="191"/>
      <c r="B56" s="42" t="s">
        <v>1089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91"/>
      <c r="B57" s="42" t="s">
        <v>1090</v>
      </c>
      <c r="C57" s="43">
        <v>2</v>
      </c>
      <c r="D57" s="43">
        <v>0</v>
      </c>
      <c r="E57" s="43">
        <v>0</v>
      </c>
      <c r="F57" s="39">
        <v>1</v>
      </c>
    </row>
    <row r="58" spans="1:6" x14ac:dyDescent="0.25">
      <c r="A58" s="191"/>
      <c r="B58" s="42" t="s">
        <v>1091</v>
      </c>
      <c r="C58" s="43">
        <v>1</v>
      </c>
      <c r="D58" s="43">
        <v>0</v>
      </c>
      <c r="E58" s="43">
        <v>0</v>
      </c>
      <c r="F58" s="39">
        <v>0</v>
      </c>
    </row>
    <row r="59" spans="1:6" x14ac:dyDescent="0.25">
      <c r="A59" s="191"/>
      <c r="B59" s="42" t="s">
        <v>1092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191"/>
      <c r="B60" s="42" t="s">
        <v>425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191"/>
      <c r="B61" s="42" t="s">
        <v>1093</v>
      </c>
      <c r="C61" s="43">
        <v>0</v>
      </c>
      <c r="D61" s="43">
        <v>0</v>
      </c>
      <c r="E61" s="43">
        <v>0</v>
      </c>
      <c r="F61" s="39">
        <v>1</v>
      </c>
    </row>
    <row r="62" spans="1:6" x14ac:dyDescent="0.25">
      <c r="A62" s="191"/>
      <c r="B62" s="42" t="s">
        <v>1094</v>
      </c>
      <c r="C62" s="43">
        <v>0</v>
      </c>
      <c r="D62" s="43">
        <v>0</v>
      </c>
      <c r="E62" s="43">
        <v>0</v>
      </c>
      <c r="F62" s="39">
        <v>0</v>
      </c>
    </row>
    <row r="63" spans="1:6" x14ac:dyDescent="0.25">
      <c r="A63" s="191"/>
      <c r="B63" s="42" t="s">
        <v>1095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91"/>
      <c r="B64" s="42" t="s">
        <v>1096</v>
      </c>
      <c r="C64" s="43">
        <v>26</v>
      </c>
      <c r="D64" s="43">
        <v>14</v>
      </c>
      <c r="E64" s="43">
        <v>2</v>
      </c>
      <c r="F64" s="39">
        <v>6</v>
      </c>
    </row>
    <row r="65" spans="1:6" x14ac:dyDescent="0.25">
      <c r="A65" s="191"/>
      <c r="B65" s="42" t="s">
        <v>1097</v>
      </c>
      <c r="C65" s="43">
        <v>0</v>
      </c>
      <c r="D65" s="43">
        <v>0</v>
      </c>
      <c r="E65" s="43">
        <v>0</v>
      </c>
      <c r="F65" s="39">
        <v>0</v>
      </c>
    </row>
    <row r="66" spans="1:6" x14ac:dyDescent="0.25">
      <c r="A66" s="192"/>
      <c r="B66" s="42" t="s">
        <v>1098</v>
      </c>
      <c r="C66" s="43">
        <v>0</v>
      </c>
      <c r="D66" s="43">
        <v>0</v>
      </c>
      <c r="E66" s="43">
        <v>0</v>
      </c>
      <c r="F66" s="39">
        <v>0</v>
      </c>
    </row>
    <row r="67" spans="1:6" x14ac:dyDescent="0.25">
      <c r="A67" s="185" t="s">
        <v>1099</v>
      </c>
      <c r="B67" s="186"/>
      <c r="C67" s="44">
        <v>136</v>
      </c>
      <c r="D67" s="44">
        <v>54</v>
      </c>
      <c r="E67" s="44">
        <v>13</v>
      </c>
      <c r="F67" s="44">
        <v>23</v>
      </c>
    </row>
    <row r="68" spans="1:6" x14ac:dyDescent="0.25">
      <c r="A68" s="190" t="s">
        <v>994</v>
      </c>
      <c r="B68" s="42" t="s">
        <v>1100</v>
      </c>
      <c r="C68" s="43">
        <v>2</v>
      </c>
      <c r="D68" s="43">
        <v>0</v>
      </c>
      <c r="E68" s="43">
        <v>0</v>
      </c>
      <c r="F68" s="39">
        <v>0</v>
      </c>
    </row>
    <row r="69" spans="1:6" x14ac:dyDescent="0.25">
      <c r="A69" s="191"/>
      <c r="B69" s="42" t="s">
        <v>1101</v>
      </c>
      <c r="C69" s="43">
        <v>0</v>
      </c>
      <c r="D69" s="43">
        <v>2</v>
      </c>
      <c r="E69" s="43">
        <v>0</v>
      </c>
      <c r="F69" s="39">
        <v>1</v>
      </c>
    </row>
    <row r="70" spans="1:6" x14ac:dyDescent="0.25">
      <c r="A70" s="192"/>
      <c r="B70" s="42" t="s">
        <v>110</v>
      </c>
      <c r="C70" s="43">
        <v>1</v>
      </c>
      <c r="D70" s="43">
        <v>0</v>
      </c>
      <c r="E70" s="43">
        <v>0</v>
      </c>
      <c r="F70" s="39">
        <v>0</v>
      </c>
    </row>
    <row r="71" spans="1:6" x14ac:dyDescent="0.25">
      <c r="A71" s="185" t="s">
        <v>1102</v>
      </c>
      <c r="B71" s="186"/>
      <c r="C71" s="44">
        <v>3</v>
      </c>
      <c r="D71" s="44">
        <v>2</v>
      </c>
      <c r="E71" s="44">
        <v>0</v>
      </c>
      <c r="F71" s="44">
        <v>1</v>
      </c>
    </row>
  </sheetData>
  <sheetProtection algorithmName="SHA-512" hashValue="rRm8CYnyuaTtg/e8bKV63z+2kKJzRhXeh862BPyO7xl/bpQjYV2/ut8RVWNDgVfhB6v7R6X20z4aD7jpNrXiAQ==" saltValue="Sm5wR6RgEwlUAhfTmyLWK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3">
        <v>175</v>
      </c>
    </row>
    <row r="6" spans="1:3" x14ac:dyDescent="0.25">
      <c r="A6" s="173"/>
      <c r="B6" s="13" t="s">
        <v>1048</v>
      </c>
      <c r="C6" s="23">
        <v>27</v>
      </c>
    </row>
    <row r="7" spans="1:3" x14ac:dyDescent="0.25">
      <c r="A7" s="173"/>
      <c r="B7" s="13" t="s">
        <v>1107</v>
      </c>
      <c r="C7" s="23">
        <v>600</v>
      </c>
    </row>
    <row r="8" spans="1:3" x14ac:dyDescent="0.25">
      <c r="A8" s="173"/>
      <c r="B8" s="13" t="s">
        <v>1108</v>
      </c>
      <c r="C8" s="23">
        <v>197</v>
      </c>
    </row>
    <row r="9" spans="1:3" x14ac:dyDescent="0.25">
      <c r="A9" s="173"/>
      <c r="B9" s="13" t="s">
        <v>1050</v>
      </c>
      <c r="C9" s="23">
        <v>1</v>
      </c>
    </row>
    <row r="10" spans="1:3" x14ac:dyDescent="0.25">
      <c r="A10" s="173"/>
      <c r="B10" s="13" t="s">
        <v>1051</v>
      </c>
      <c r="C10" s="23">
        <v>1</v>
      </c>
    </row>
    <row r="11" spans="1:3" x14ac:dyDescent="0.25">
      <c r="A11" s="173"/>
      <c r="B11" s="13" t="s">
        <v>1109</v>
      </c>
      <c r="C11" s="23">
        <v>0</v>
      </c>
    </row>
    <row r="12" spans="1:3" x14ac:dyDescent="0.25">
      <c r="A12" s="174"/>
      <c r="B12" s="13" t="s">
        <v>1110</v>
      </c>
      <c r="C12" s="23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272</v>
      </c>
    </row>
    <row r="17" spans="1:3" x14ac:dyDescent="0.25">
      <c r="A17" s="22" t="s">
        <v>1113</v>
      </c>
      <c r="B17" s="17"/>
      <c r="C17" s="23">
        <v>57</v>
      </c>
    </row>
    <row r="18" spans="1:3" x14ac:dyDescent="0.25">
      <c r="A18" s="22" t="s">
        <v>1114</v>
      </c>
      <c r="B18" s="17"/>
      <c r="C18" s="23">
        <v>118</v>
      </c>
    </row>
    <row r="19" spans="1:3" x14ac:dyDescent="0.25">
      <c r="A19" s="22" t="s">
        <v>1115</v>
      </c>
      <c r="B19" s="17"/>
      <c r="C19" s="23">
        <v>77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0</v>
      </c>
    </row>
    <row r="24" spans="1:3" x14ac:dyDescent="0.25">
      <c r="A24" s="22" t="s">
        <v>1118</v>
      </c>
      <c r="B24" s="17"/>
      <c r="C24" s="23">
        <v>10</v>
      </c>
    </row>
    <row r="25" spans="1:3" x14ac:dyDescent="0.25">
      <c r="A25" s="22" t="s">
        <v>1119</v>
      </c>
      <c r="B25" s="17"/>
      <c r="C25" s="23">
        <v>1</v>
      </c>
    </row>
    <row r="26" spans="1:3" x14ac:dyDescent="0.25">
      <c r="A26" s="22" t="s">
        <v>1120</v>
      </c>
      <c r="B26" s="17"/>
      <c r="C26" s="23">
        <v>0</v>
      </c>
    </row>
    <row r="27" spans="1:3" x14ac:dyDescent="0.25">
      <c r="A27" s="22" t="s">
        <v>1121</v>
      </c>
      <c r="B27" s="17"/>
      <c r="C27" s="23">
        <v>0</v>
      </c>
    </row>
    <row r="28" spans="1:3" x14ac:dyDescent="0.25">
      <c r="A28" s="22" t="s">
        <v>1122</v>
      </c>
      <c r="B28" s="17"/>
      <c r="C28" s="23">
        <v>1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0</v>
      </c>
    </row>
    <row r="33" spans="1:3" x14ac:dyDescent="0.25">
      <c r="A33" s="22" t="s">
        <v>1125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6</v>
      </c>
    </row>
    <row r="38" spans="1:3" x14ac:dyDescent="0.25">
      <c r="A38" s="22" t="s">
        <v>1127</v>
      </c>
      <c r="B38" s="17"/>
      <c r="C38" s="23">
        <v>74</v>
      </c>
    </row>
    <row r="39" spans="1:3" x14ac:dyDescent="0.25">
      <c r="A39" s="22" t="s">
        <v>1128</v>
      </c>
      <c r="B39" s="17"/>
      <c r="C39" s="23">
        <v>94</v>
      </c>
    </row>
    <row r="40" spans="1:3" x14ac:dyDescent="0.25">
      <c r="A40" s="22" t="s">
        <v>1129</v>
      </c>
      <c r="B40" s="17"/>
      <c r="C40" s="23">
        <v>30</v>
      </c>
    </row>
    <row r="41" spans="1:3" x14ac:dyDescent="0.25">
      <c r="A41" s="22" t="s">
        <v>1130</v>
      </c>
      <c r="B41" s="17"/>
      <c r="C41" s="23">
        <v>40</v>
      </c>
    </row>
    <row r="42" spans="1:3" x14ac:dyDescent="0.25">
      <c r="A42" s="22" t="s">
        <v>1131</v>
      </c>
      <c r="B42" s="17"/>
      <c r="C42" s="23">
        <v>24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4</v>
      </c>
    </row>
    <row r="47" spans="1:3" x14ac:dyDescent="0.25">
      <c r="A47" s="22" t="s">
        <v>1134</v>
      </c>
      <c r="B47" s="17"/>
      <c r="C47" s="23">
        <v>18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3">
        <v>66</v>
      </c>
    </row>
    <row r="52" spans="1:6" x14ac:dyDescent="0.25">
      <c r="A52" s="173"/>
      <c r="B52" s="13" t="s">
        <v>1138</v>
      </c>
      <c r="C52" s="23">
        <v>72</v>
      </c>
    </row>
    <row r="53" spans="1:6" x14ac:dyDescent="0.25">
      <c r="A53" s="173"/>
      <c r="B53" s="13" t="s">
        <v>1139</v>
      </c>
      <c r="C53" s="23">
        <v>53</v>
      </c>
    </row>
    <row r="54" spans="1:6" x14ac:dyDescent="0.25">
      <c r="A54" s="174"/>
      <c r="B54" s="13" t="s">
        <v>1140</v>
      </c>
      <c r="C54" s="23">
        <v>6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1</v>
      </c>
    </row>
    <row r="59" spans="1:6" x14ac:dyDescent="0.25">
      <c r="A59" s="22" t="s">
        <v>113</v>
      </c>
      <c r="B59" s="17"/>
      <c r="C59" s="23">
        <v>1</v>
      </c>
    </row>
    <row r="60" spans="1:6" x14ac:dyDescent="0.25">
      <c r="A60" s="22" t="s">
        <v>1079</v>
      </c>
      <c r="B60" s="17"/>
      <c r="C60" s="23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3"/>
      <c r="B65" s="13" t="s">
        <v>1084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73"/>
      <c r="B66" s="13" t="s">
        <v>1085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73"/>
      <c r="B67" s="13" t="s">
        <v>354</v>
      </c>
      <c r="C67" s="14">
        <v>4</v>
      </c>
      <c r="D67" s="14">
        <v>16</v>
      </c>
      <c r="E67" s="14">
        <v>0</v>
      </c>
      <c r="F67" s="23">
        <v>10</v>
      </c>
    </row>
    <row r="68" spans="1:6" x14ac:dyDescent="0.25">
      <c r="A68" s="173"/>
      <c r="B68" s="13" t="s">
        <v>1141</v>
      </c>
      <c r="C68" s="14">
        <v>399</v>
      </c>
      <c r="D68" s="14">
        <v>132</v>
      </c>
      <c r="E68" s="14">
        <v>47</v>
      </c>
      <c r="F68" s="23">
        <v>42</v>
      </c>
    </row>
    <row r="69" spans="1:6" x14ac:dyDescent="0.25">
      <c r="A69" s="173"/>
      <c r="B69" s="13" t="s">
        <v>1142</v>
      </c>
      <c r="C69" s="14">
        <v>103</v>
      </c>
      <c r="D69" s="14">
        <v>21</v>
      </c>
      <c r="E69" s="14">
        <v>2</v>
      </c>
      <c r="F69" s="23">
        <v>14</v>
      </c>
    </row>
    <row r="70" spans="1:6" x14ac:dyDescent="0.25">
      <c r="A70" s="173"/>
      <c r="B70" s="13" t="s">
        <v>1088</v>
      </c>
      <c r="C70" s="14">
        <v>2</v>
      </c>
      <c r="D70" s="14">
        <v>1</v>
      </c>
      <c r="E70" s="14">
        <v>0</v>
      </c>
      <c r="F70" s="23">
        <v>1</v>
      </c>
    </row>
    <row r="71" spans="1:6" x14ac:dyDescent="0.25">
      <c r="A71" s="173"/>
      <c r="B71" s="13" t="s">
        <v>1143</v>
      </c>
      <c r="C71" s="14">
        <v>0</v>
      </c>
      <c r="D71" s="14">
        <v>0</v>
      </c>
      <c r="E71" s="14">
        <v>0</v>
      </c>
      <c r="F71" s="23">
        <v>1</v>
      </c>
    </row>
    <row r="72" spans="1:6" x14ac:dyDescent="0.25">
      <c r="A72" s="173"/>
      <c r="B72" s="13" t="s">
        <v>1144</v>
      </c>
      <c r="C72" s="14">
        <v>14</v>
      </c>
      <c r="D72" s="14">
        <v>37</v>
      </c>
      <c r="E72" s="14">
        <v>6</v>
      </c>
      <c r="F72" s="23">
        <v>19</v>
      </c>
    </row>
    <row r="73" spans="1:6" x14ac:dyDescent="0.25">
      <c r="A73" s="173"/>
      <c r="B73" s="13" t="s">
        <v>1145</v>
      </c>
      <c r="C73" s="14">
        <v>4</v>
      </c>
      <c r="D73" s="14">
        <v>7</v>
      </c>
      <c r="E73" s="14">
        <v>1</v>
      </c>
      <c r="F73" s="23">
        <v>7</v>
      </c>
    </row>
    <row r="74" spans="1:6" x14ac:dyDescent="0.25">
      <c r="A74" s="173"/>
      <c r="B74" s="13" t="s">
        <v>1092</v>
      </c>
      <c r="C74" s="14">
        <v>6</v>
      </c>
      <c r="D74" s="14">
        <v>1</v>
      </c>
      <c r="E74" s="14">
        <v>0</v>
      </c>
      <c r="F74" s="23">
        <v>0</v>
      </c>
    </row>
    <row r="75" spans="1:6" x14ac:dyDescent="0.25">
      <c r="A75" s="173"/>
      <c r="B75" s="13" t="s">
        <v>425</v>
      </c>
      <c r="C75" s="14">
        <v>0</v>
      </c>
      <c r="D75" s="14">
        <v>1</v>
      </c>
      <c r="E75" s="14">
        <v>0</v>
      </c>
      <c r="F75" s="23">
        <v>0</v>
      </c>
    </row>
    <row r="76" spans="1:6" x14ac:dyDescent="0.25">
      <c r="A76" s="173"/>
      <c r="B76" s="13" t="s">
        <v>1093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25">
      <c r="A77" s="173"/>
      <c r="B77" s="13" t="s">
        <v>1094</v>
      </c>
      <c r="C77" s="14">
        <v>0</v>
      </c>
      <c r="D77" s="14">
        <v>0</v>
      </c>
      <c r="E77" s="14">
        <v>0</v>
      </c>
      <c r="F77" s="23">
        <v>0</v>
      </c>
    </row>
    <row r="78" spans="1:6" x14ac:dyDescent="0.25">
      <c r="A78" s="173"/>
      <c r="B78" s="13" t="s">
        <v>1095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73"/>
      <c r="B79" s="13" t="s">
        <v>1096</v>
      </c>
      <c r="C79" s="14">
        <v>250</v>
      </c>
      <c r="D79" s="14">
        <v>102</v>
      </c>
      <c r="E79" s="14">
        <v>17</v>
      </c>
      <c r="F79" s="23">
        <v>47</v>
      </c>
    </row>
    <row r="80" spans="1:6" x14ac:dyDescent="0.25">
      <c r="A80" s="173"/>
      <c r="B80" s="13" t="s">
        <v>1097</v>
      </c>
      <c r="C80" s="14">
        <v>0</v>
      </c>
      <c r="D80" s="14">
        <v>0</v>
      </c>
      <c r="E80" s="14">
        <v>0</v>
      </c>
      <c r="F80" s="23">
        <v>0</v>
      </c>
    </row>
    <row r="81" spans="1:6" x14ac:dyDescent="0.25">
      <c r="A81" s="174"/>
      <c r="B81" s="13" t="s">
        <v>1098</v>
      </c>
      <c r="C81" s="14">
        <v>0</v>
      </c>
      <c r="D81" s="14">
        <v>0</v>
      </c>
      <c r="E81" s="14">
        <v>0</v>
      </c>
      <c r="F81" s="23">
        <v>1</v>
      </c>
    </row>
    <row r="82" spans="1:6" x14ac:dyDescent="0.25">
      <c r="A82" s="193" t="s">
        <v>1099</v>
      </c>
      <c r="B82" s="194"/>
      <c r="C82" s="31">
        <v>782</v>
      </c>
      <c r="D82" s="31">
        <v>318</v>
      </c>
      <c r="E82" s="31">
        <v>73</v>
      </c>
      <c r="F82" s="31">
        <v>142</v>
      </c>
    </row>
    <row r="83" spans="1:6" x14ac:dyDescent="0.25">
      <c r="A83" s="172" t="s">
        <v>1146</v>
      </c>
      <c r="B83" s="13" t="s">
        <v>1100</v>
      </c>
      <c r="C83" s="14">
        <v>1</v>
      </c>
      <c r="D83" s="14">
        <v>0</v>
      </c>
      <c r="E83" s="14">
        <v>0</v>
      </c>
      <c r="F83" s="23">
        <v>0</v>
      </c>
    </row>
    <row r="84" spans="1:6" x14ac:dyDescent="0.25">
      <c r="A84" s="173"/>
      <c r="B84" s="13" t="s">
        <v>1101</v>
      </c>
      <c r="C84" s="14">
        <v>1</v>
      </c>
      <c r="D84" s="14">
        <v>0</v>
      </c>
      <c r="E84" s="14">
        <v>0</v>
      </c>
      <c r="F84" s="23">
        <v>0</v>
      </c>
    </row>
    <row r="85" spans="1:6" x14ac:dyDescent="0.25">
      <c r="A85" s="174"/>
      <c r="B85" s="13" t="s">
        <v>110</v>
      </c>
      <c r="C85" s="14">
        <v>4</v>
      </c>
      <c r="D85" s="14">
        <v>0</v>
      </c>
      <c r="E85" s="14">
        <v>0</v>
      </c>
      <c r="F85" s="23">
        <v>0</v>
      </c>
    </row>
    <row r="86" spans="1:6" x14ac:dyDescent="0.25">
      <c r="A86" s="193" t="s">
        <v>1147</v>
      </c>
      <c r="B86" s="194"/>
      <c r="C86" s="31">
        <v>6</v>
      </c>
      <c r="D86" s="31">
        <v>0</v>
      </c>
      <c r="E86" s="31">
        <v>0</v>
      </c>
      <c r="F86" s="31">
        <v>0</v>
      </c>
    </row>
  </sheetData>
  <sheetProtection algorithmName="SHA-512" hashValue="35sH1cdwecIn5KvwQZkpxESMuEGL8Wtcrj8EgGUg9HjQQouwGiUrDGshT8ICydSzLkeOWYLCLldz/sxFOeXdlw==" saltValue="ebURT6lqUY7wxXr1fhzXR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1</v>
      </c>
    </row>
    <row r="6" spans="1:3" x14ac:dyDescent="0.25">
      <c r="A6" s="12" t="s">
        <v>1151</v>
      </c>
      <c r="B6" s="17"/>
      <c r="C6" s="23">
        <v>19</v>
      </c>
    </row>
    <row r="7" spans="1:3" x14ac:dyDescent="0.25">
      <c r="A7" s="12" t="s">
        <v>1152</v>
      </c>
      <c r="B7" s="17"/>
      <c r="C7" s="23">
        <v>0</v>
      </c>
    </row>
    <row r="8" spans="1:3" x14ac:dyDescent="0.25">
      <c r="A8" s="12" t="s">
        <v>1153</v>
      </c>
      <c r="B8" s="17"/>
      <c r="C8" s="23">
        <v>0</v>
      </c>
    </row>
    <row r="9" spans="1:3" x14ac:dyDescent="0.25">
      <c r="A9" s="12" t="s">
        <v>1154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2</v>
      </c>
    </row>
    <row r="14" spans="1:3" x14ac:dyDescent="0.25">
      <c r="A14" s="12" t="s">
        <v>1151</v>
      </c>
      <c r="B14" s="17"/>
      <c r="C14" s="23">
        <v>6</v>
      </c>
    </row>
    <row r="15" spans="1:3" x14ac:dyDescent="0.25">
      <c r="A15" s="12" t="s">
        <v>1156</v>
      </c>
      <c r="B15" s="17"/>
      <c r="C15" s="23">
        <v>0</v>
      </c>
    </row>
    <row r="16" spans="1:3" x14ac:dyDescent="0.25">
      <c r="A16" s="12" t="s">
        <v>1153</v>
      </c>
      <c r="B16" s="17"/>
      <c r="C16" s="23">
        <v>0</v>
      </c>
    </row>
    <row r="17" spans="1:3" x14ac:dyDescent="0.25">
      <c r="A17" s="12" t="s">
        <v>1154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0</v>
      </c>
    </row>
    <row r="22" spans="1:3" x14ac:dyDescent="0.25">
      <c r="A22" s="12" t="s">
        <v>1158</v>
      </c>
      <c r="B22" s="17"/>
      <c r="C22" s="23">
        <v>0</v>
      </c>
    </row>
    <row r="23" spans="1:3" x14ac:dyDescent="0.25">
      <c r="A23" s="12" t="s">
        <v>1159</v>
      </c>
      <c r="B23" s="17"/>
      <c r="C23" s="23">
        <v>0</v>
      </c>
    </row>
    <row r="24" spans="1:3" x14ac:dyDescent="0.25">
      <c r="A24" s="12" t="s">
        <v>1160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1</v>
      </c>
    </row>
    <row r="29" spans="1:3" x14ac:dyDescent="0.25">
      <c r="A29" s="12" t="s">
        <v>1163</v>
      </c>
      <c r="B29" s="17"/>
      <c r="C29" s="23">
        <v>3</v>
      </c>
    </row>
    <row r="30" spans="1:3" x14ac:dyDescent="0.25">
      <c r="A30" s="12" t="s">
        <v>1164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>
        <v>0</v>
      </c>
    </row>
    <row r="35" spans="1:3" x14ac:dyDescent="0.25">
      <c r="A35" s="12" t="s">
        <v>1167</v>
      </c>
      <c r="B35" s="17"/>
      <c r="C35" s="23">
        <v>3</v>
      </c>
    </row>
    <row r="36" spans="1:3" x14ac:dyDescent="0.25">
      <c r="A36" s="12" t="s">
        <v>1168</v>
      </c>
      <c r="B36" s="17"/>
      <c r="C36" s="23">
        <v>1</v>
      </c>
    </row>
  </sheetData>
  <sheetProtection algorithmName="SHA-512" hashValue="A4ZPzf5pMsqu/osarYgGBlZvN4UfJATbGzFGnJNVf9SJNEociVjX7eMEnoBuFYWr8HLa0U8odfFPQRXECkM78A==" saltValue="tixi8YWGXYFTy7D7ya0gR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6</v>
      </c>
    </row>
    <row r="6" spans="1:3" x14ac:dyDescent="0.25">
      <c r="A6" s="12" t="s">
        <v>1172</v>
      </c>
      <c r="B6" s="17"/>
      <c r="C6" s="23">
        <v>17</v>
      </c>
    </row>
    <row r="7" spans="1:3" x14ac:dyDescent="0.25">
      <c r="A7" s="12" t="s">
        <v>1173</v>
      </c>
      <c r="B7" s="17"/>
      <c r="C7" s="23">
        <v>0</v>
      </c>
    </row>
    <row r="8" spans="1:3" x14ac:dyDescent="0.25">
      <c r="A8" s="12" t="s">
        <v>1174</v>
      </c>
      <c r="B8" s="17"/>
      <c r="C8" s="23">
        <v>0</v>
      </c>
    </row>
    <row r="9" spans="1:3" x14ac:dyDescent="0.25">
      <c r="A9" s="12" t="s">
        <v>1175</v>
      </c>
      <c r="B9" s="17"/>
      <c r="C9" s="23">
        <v>0</v>
      </c>
    </row>
    <row r="10" spans="1:3" x14ac:dyDescent="0.25">
      <c r="A10" s="12" t="s">
        <v>1176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2</v>
      </c>
    </row>
    <row r="15" spans="1:3" x14ac:dyDescent="0.25">
      <c r="A15" s="12" t="s">
        <v>1179</v>
      </c>
      <c r="B15" s="17"/>
      <c r="C15" s="23">
        <v>0</v>
      </c>
    </row>
    <row r="16" spans="1:3" x14ac:dyDescent="0.25">
      <c r="A16" s="12" t="s">
        <v>1180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2</v>
      </c>
    </row>
    <row r="21" spans="1:3" x14ac:dyDescent="0.25">
      <c r="A21" s="12" t="s">
        <v>1183</v>
      </c>
      <c r="B21" s="17"/>
      <c r="C21" s="23">
        <v>2</v>
      </c>
    </row>
    <row r="22" spans="1:3" x14ac:dyDescent="0.25">
      <c r="A22" s="12" t="s">
        <v>1184</v>
      </c>
      <c r="B22" s="17"/>
      <c r="C22" s="23">
        <v>6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0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3">
        <v>0</v>
      </c>
    </row>
    <row r="30" spans="1:3" x14ac:dyDescent="0.25">
      <c r="A30" s="12" t="s">
        <v>1190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0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3</v>
      </c>
    </row>
    <row r="37" spans="1:3" x14ac:dyDescent="0.25">
      <c r="A37" s="12" t="s">
        <v>1112</v>
      </c>
      <c r="B37" s="17"/>
      <c r="C37" s="23">
        <v>0</v>
      </c>
    </row>
    <row r="38" spans="1:3" x14ac:dyDescent="0.25">
      <c r="A38" s="12" t="s">
        <v>1195</v>
      </c>
      <c r="B38" s="17"/>
      <c r="C38" s="23">
        <v>0</v>
      </c>
    </row>
    <row r="39" spans="1:3" x14ac:dyDescent="0.25">
      <c r="A39" s="12" t="s">
        <v>1196</v>
      </c>
      <c r="B39" s="17"/>
      <c r="C39" s="23">
        <v>9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0</v>
      </c>
    </row>
    <row r="44" spans="1:3" x14ac:dyDescent="0.25">
      <c r="A44" s="12" t="s">
        <v>1193</v>
      </c>
      <c r="B44" s="17"/>
      <c r="C44" s="23">
        <v>0</v>
      </c>
    </row>
    <row r="45" spans="1:3" x14ac:dyDescent="0.25">
      <c r="A45" s="12" t="s">
        <v>1194</v>
      </c>
      <c r="B45" s="17"/>
      <c r="C45" s="23">
        <v>0</v>
      </c>
    </row>
    <row r="46" spans="1:3" x14ac:dyDescent="0.25">
      <c r="A46" s="12" t="s">
        <v>1112</v>
      </c>
      <c r="B46" s="17"/>
      <c r="C46" s="23">
        <v>1</v>
      </c>
    </row>
    <row r="47" spans="1:3" x14ac:dyDescent="0.25">
      <c r="A47" s="12" t="s">
        <v>1195</v>
      </c>
      <c r="B47" s="17"/>
      <c r="C47" s="23">
        <v>0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14</v>
      </c>
    </row>
    <row r="52" spans="1:3" x14ac:dyDescent="0.25">
      <c r="A52" s="12" t="s">
        <v>1193</v>
      </c>
      <c r="B52" s="17"/>
      <c r="C52" s="23">
        <v>1</v>
      </c>
    </row>
    <row r="53" spans="1:3" x14ac:dyDescent="0.25">
      <c r="A53" s="12" t="s">
        <v>1194</v>
      </c>
      <c r="B53" s="17"/>
      <c r="C53" s="23">
        <v>1</v>
      </c>
    </row>
    <row r="54" spans="1:3" x14ac:dyDescent="0.25">
      <c r="A54" s="12" t="s">
        <v>1112</v>
      </c>
      <c r="B54" s="17"/>
      <c r="C54" s="23">
        <v>0</v>
      </c>
    </row>
    <row r="55" spans="1:3" x14ac:dyDescent="0.25">
      <c r="A55" s="12" t="s">
        <v>1195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0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1</v>
      </c>
    </row>
    <row r="62" spans="1:3" x14ac:dyDescent="0.25">
      <c r="A62" s="12" t="s">
        <v>1112</v>
      </c>
      <c r="B62" s="17"/>
      <c r="C62" s="23">
        <v>0</v>
      </c>
    </row>
    <row r="63" spans="1:3" x14ac:dyDescent="0.25">
      <c r="A63" s="12" t="s">
        <v>1195</v>
      </c>
      <c r="B63" s="17"/>
      <c r="C63" s="23">
        <v>0</v>
      </c>
    </row>
  </sheetData>
  <sheetProtection algorithmName="SHA-512" hashValue="qWGMwn+aZMcw3mYy1BqLwzMlzerYNszDmxx3IBL0j/HvWYdTCxJmWfjFhNOtWIRr1Y5KwTQN7bMET1XluKeysQ==" saltValue="kYSigCntjYXGM5f2V35fH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5" t="s">
        <v>665</v>
      </c>
      <c r="B4" s="196"/>
      <c r="C4" s="31">
        <v>226</v>
      </c>
      <c r="D4" s="31">
        <v>144</v>
      </c>
      <c r="E4" s="32">
        <v>0</v>
      </c>
      <c r="F4" s="31">
        <v>551</v>
      </c>
      <c r="G4" s="31">
        <v>589</v>
      </c>
      <c r="H4" s="31">
        <v>94</v>
      </c>
      <c r="I4" s="31">
        <v>97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614</v>
      </c>
    </row>
    <row r="5" spans="1:16" ht="45" x14ac:dyDescent="0.25">
      <c r="A5" s="46" t="s">
        <v>666</v>
      </c>
      <c r="B5" s="46" t="s">
        <v>667</v>
      </c>
      <c r="C5" s="14">
        <v>2</v>
      </c>
      <c r="D5" s="14">
        <v>0</v>
      </c>
      <c r="E5" s="30">
        <v>0</v>
      </c>
      <c r="F5" s="14">
        <v>10</v>
      </c>
      <c r="G5" s="14">
        <v>9</v>
      </c>
      <c r="H5" s="14">
        <v>0</v>
      </c>
      <c r="I5" s="14">
        <v>1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9</v>
      </c>
    </row>
    <row r="6" spans="1:16" ht="33.75" x14ac:dyDescent="0.25">
      <c r="A6" s="46" t="s">
        <v>668</v>
      </c>
      <c r="B6" s="46" t="s">
        <v>669</v>
      </c>
      <c r="C6" s="14">
        <v>142</v>
      </c>
      <c r="D6" s="14">
        <v>65</v>
      </c>
      <c r="E6" s="30">
        <v>1</v>
      </c>
      <c r="F6" s="14">
        <v>286</v>
      </c>
      <c r="G6" s="14">
        <v>308</v>
      </c>
      <c r="H6" s="14">
        <v>44</v>
      </c>
      <c r="I6" s="14">
        <v>41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328</v>
      </c>
    </row>
    <row r="7" spans="1:16" ht="22.5" x14ac:dyDescent="0.25">
      <c r="A7" s="46" t="s">
        <v>670</v>
      </c>
      <c r="B7" s="46" t="s">
        <v>671</v>
      </c>
      <c r="C7" s="14">
        <v>8</v>
      </c>
      <c r="D7" s="14">
        <v>9</v>
      </c>
      <c r="E7" s="30">
        <v>-1</v>
      </c>
      <c r="F7" s="14">
        <v>3</v>
      </c>
      <c r="G7" s="14">
        <v>6</v>
      </c>
      <c r="H7" s="14">
        <v>10</v>
      </c>
      <c r="I7" s="14">
        <v>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8</v>
      </c>
    </row>
    <row r="8" spans="1:16" ht="33.75" x14ac:dyDescent="0.25">
      <c r="A8" s="46" t="s">
        <v>672</v>
      </c>
      <c r="B8" s="46" t="s">
        <v>673</v>
      </c>
      <c r="C8" s="14">
        <v>1</v>
      </c>
      <c r="D8" s="14">
        <v>1</v>
      </c>
      <c r="E8" s="30">
        <v>0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6" t="s">
        <v>674</v>
      </c>
      <c r="B9" s="46" t="s">
        <v>675</v>
      </c>
      <c r="C9" s="14">
        <v>7</v>
      </c>
      <c r="D9" s="14">
        <v>11</v>
      </c>
      <c r="E9" s="30">
        <v>-1</v>
      </c>
      <c r="F9" s="14">
        <v>19</v>
      </c>
      <c r="G9" s="14">
        <v>32</v>
      </c>
      <c r="H9" s="14">
        <v>7</v>
      </c>
      <c r="I9" s="14">
        <v>11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32</v>
      </c>
    </row>
    <row r="10" spans="1:16" ht="33.75" x14ac:dyDescent="0.25">
      <c r="A10" s="46" t="s">
        <v>676</v>
      </c>
      <c r="B10" s="46" t="s">
        <v>677</v>
      </c>
      <c r="C10" s="14">
        <v>63</v>
      </c>
      <c r="D10" s="14">
        <v>56</v>
      </c>
      <c r="E10" s="30">
        <v>0</v>
      </c>
      <c r="F10" s="14">
        <v>233</v>
      </c>
      <c r="G10" s="14">
        <v>233</v>
      </c>
      <c r="H10" s="14">
        <v>32</v>
      </c>
      <c r="I10" s="14">
        <v>34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237</v>
      </c>
    </row>
    <row r="11" spans="1:16" ht="45" x14ac:dyDescent="0.25">
      <c r="A11" s="46" t="s">
        <v>678</v>
      </c>
      <c r="B11" s="46" t="s">
        <v>679</v>
      </c>
      <c r="C11" s="14">
        <v>3</v>
      </c>
      <c r="D11" s="14">
        <v>2</v>
      </c>
      <c r="E11" s="30">
        <v>0</v>
      </c>
      <c r="F11" s="14">
        <v>0</v>
      </c>
      <c r="G11" s="14">
        <v>0</v>
      </c>
      <c r="H11" s="14">
        <v>1</v>
      </c>
      <c r="I11" s="14">
        <v>1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5FJbv/0/B88cAZcymg9uCBi2JWS5LYsHhbfqCmIoVwn0SvGF464QzWVw4O5VGaUraGr8UNH8UI50q7X99/M6oQ==" saltValue="+bgB0Zx3L15xyP5lvcuKj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2022-05-24T12:13:47Z</dcterms:created>
  <dcterms:modified xsi:type="dcterms:W3CDTF">2022-06-06T08:39:25Z</dcterms:modified>
</cp:coreProperties>
</file>