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6380DA6-9CC5-4F6C-9548-EBB7BA5269D7}" xr6:coauthVersionLast="47" xr6:coauthVersionMax="47" xr10:uidLastSave="{00000000-0000-0000-0000-000000000000}"/>
  <workbookProtection workbookAlgorithmName="SHA-512" workbookHashValue="hQuDhWtNLm3UPLOmYhZgjse+rWX5ACsWq80i9r/cIc0FSNZA5DKRLDWBb6/UvoiOgAnHWwXmpjzLcx9HwxADuw==" workbookSaltValue="Ts8wfHkR1LcGBJGBNQoxl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E43" i="15" s="1"/>
  <c r="D42" i="15"/>
  <c r="L41" i="15"/>
  <c r="L43" i="15" s="1"/>
  <c r="K41" i="15"/>
  <c r="K43" i="15" s="1"/>
  <c r="J41" i="15"/>
  <c r="I41" i="15"/>
  <c r="I43" i="15" s="1"/>
  <c r="H41" i="15"/>
  <c r="H43" i="15" s="1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D82" i="15"/>
  <c r="E82" i="15"/>
  <c r="J43" i="15"/>
  <c r="G43" i="15"/>
  <c r="F43" i="15"/>
  <c r="D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0E72C29-6752-47E6-801C-2BA0263672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04035CE-E1F3-496C-845E-014A41B106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C4260D-171F-4E40-8CEC-5F4A53150E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A32A28C-2202-4FE6-9AF3-850DE6FADF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72509B8-A8DA-4484-BEB6-A07A678959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EBBD7CE-74F3-4AA7-A999-117BF60981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C4C07EC-43FD-43FE-95AC-5EE77A9D74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9D2FE57-48D7-4A18-A85C-151AFC93B6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607A89F-2877-483C-ACBB-6D1E1A1481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7CA093E-45F4-4134-8EDA-AB7BA04ACC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55809A0-52B8-4FE6-B19F-2200378CDA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FE69D59-EB5D-4B03-A6EB-0D782DAB82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4789C1E-CFE9-4643-A970-E4A7AEF220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841BBE-D9DE-4AC6-A7DD-34ABFE76B7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CF5575-772A-478C-AA60-16F1CD9D16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B19E903-55A1-4F96-834C-F0D2FF7F03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B890B24-8E9D-4222-A5C1-F2011A64F2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15FBDDA-FE8E-4823-966B-9E18532504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2E3B263-451E-4FF3-9DF3-E1262BF663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ED1C74E-DC01-46C7-94BC-969D301E77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19134BC-1BDA-4E19-A900-46FB41EED8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0C0A694-0367-4F05-B7D2-CD0B33E1BC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D361444-F672-4176-B12D-A52A9D1C2D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6FE472C-BB4E-4A89-B874-2F616596C4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A2D3E0D-131A-450C-BC66-2CC7CF3DB6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88C404D-0EED-4EE0-AEEF-672B3E7D1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4253D6D-39FE-46C6-BCA5-05D918ECDB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441A74A-8BF6-4C51-A565-037FC7FA62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64B18B4-7E9C-44A1-9D0F-646E93A416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6B672DE-BBC4-4EC8-8A4D-C773284CBB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6716C58-E36E-457E-9359-A8DE87D0A1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724579-2D56-42D9-B3C3-EB74D715A7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<sst xmlns="http://schemas.openxmlformats.org/spreadsheetml/2006/main" count="2875" uniqueCount="1826">
  <si>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</si>
  <si>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</si>
  <si>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</si>
  <si>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</si>
  <si>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</si>
  <si>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</si>
  <si>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Lugo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</si>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</sst>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6642810-1FED-42E4-9BE4-8A94C18F82D2}"/>
    <cellStyle name="Normal" xfId="0" builtinId="0"/>
    <cellStyle name="Normal 2" xfId="1" xr:uid="{CAC09B8F-EA25-4050-B3BD-37CCD20CA8A5}"/>
    <cellStyle name="Normal 3" xfId="3" xr:uid="{75E49B74-8487-4A47-9BE4-30C2D0CCD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E-4C63-88D5-91BBADEB5B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6E-4C63-88D5-91BBADEB5B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1978</c:v>
                </c:pt>
                <c:pt idx="1">
                  <c:v>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E-4C63-88D5-91BBADEB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6-4BC3-8E8F-A20EB7DF9C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6-4BC3-8E8F-A20EB7DF9C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56-4BC3-8E8F-A20EB7DF9CB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228</c:v>
                </c:pt>
                <c:pt idx="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6-4BC3-8E8F-A20EB7DF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2-430D-A90A-65DBF51D74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D2-430D-A90A-65DBF51D74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D2-430D-A90A-65DBF51D74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651</c:v>
                </c:pt>
                <c:pt idx="1">
                  <c:v>171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2-430D-A90A-65DBF51D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7D-44CE-AE1C-756F5666EC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7D-44CE-AE1C-756F5666EC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401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D-44CE-AE1C-756F5666E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AE-4AC5-9AD7-B083FEE282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AE-4AC5-9AD7-B083FEE282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1536</c:v>
                </c:pt>
                <c:pt idx="1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E-4AC5-9AD7-B083FEE28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479</c:v>
              </c:pt>
              <c:pt idx="1">
                <c:v>1396</c:v>
              </c:pt>
              <c:pt idx="2">
                <c:v>9</c:v>
              </c:pt>
              <c:pt idx="3">
                <c:v>3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3-F843-4ECF-83BC-125C6BE5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616</c:v>
              </c:pt>
              <c:pt idx="1">
                <c:v>1089</c:v>
              </c:pt>
              <c:pt idx="2">
                <c:v>54</c:v>
              </c:pt>
              <c:pt idx="3">
                <c:v>13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9351-4A38-86A5-6E4E9C7B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95</c:v>
              </c:pt>
              <c:pt idx="2">
                <c:v>2</c:v>
              </c:pt>
              <c:pt idx="3">
                <c:v>8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3-3DE9-4AD4-8720-27013DEC0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79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1538-4EBE-A397-F16B4AE1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805</c:v>
              </c:pt>
              <c:pt idx="1">
                <c:v>20</c:v>
              </c:pt>
              <c:pt idx="2">
                <c:v>150</c:v>
              </c:pt>
              <c:pt idx="3">
                <c:v>18</c:v>
              </c:pt>
              <c:pt idx="4">
                <c:v>12</c:v>
              </c:pt>
              <c:pt idx="5">
                <c:v>44</c:v>
              </c:pt>
              <c:pt idx="6">
                <c:v>362</c:v>
              </c:pt>
              <c:pt idx="7">
                <c:v>76</c:v>
              </c:pt>
              <c:pt idx="8">
                <c:v>1829</c:v>
              </c:pt>
            </c:numLit>
          </c:val>
          <c:extLst>
            <c:ext xmlns:c16="http://schemas.microsoft.com/office/drawing/2014/chart" uri="{C3380CC4-5D6E-409C-BE32-E72D297353CC}">
              <c16:uniqueId val="{00000003-4230-4CD5-99D4-3130C848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92</c:v>
              </c:pt>
              <c:pt idx="2">
                <c:v>136</c:v>
              </c:pt>
              <c:pt idx="3">
                <c:v>37</c:v>
              </c:pt>
              <c:pt idx="4">
                <c:v>117</c:v>
              </c:pt>
              <c:pt idx="5">
                <c:v>26</c:v>
              </c:pt>
              <c:pt idx="6">
                <c:v>115</c:v>
              </c:pt>
              <c:pt idx="7">
                <c:v>155</c:v>
              </c:pt>
              <c:pt idx="8">
                <c:v>102</c:v>
              </c:pt>
              <c:pt idx="9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3668-489F-A135-4F990901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0E-4EE6-B189-3078A2E2A6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0E-4EE6-B189-3078A2E2A6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0E-4EE6-B189-3078A2E2A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</c:v>
                </c:pt>
                <c:pt idx="1">
                  <c:v>38</c:v>
                </c:pt>
                <c:pt idx="2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E-4EE6-B189-3078A2E2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1031</c:v>
              </c:pt>
              <c:pt idx="1">
                <c:v>692</c:v>
              </c:pt>
              <c:pt idx="2">
                <c:v>366</c:v>
              </c:pt>
              <c:pt idx="3">
                <c:v>116</c:v>
              </c:pt>
              <c:pt idx="4">
                <c:v>141</c:v>
              </c:pt>
              <c:pt idx="5">
                <c:v>1789</c:v>
              </c:pt>
              <c:pt idx="6">
                <c:v>211</c:v>
              </c:pt>
              <c:pt idx="7">
                <c:v>362</c:v>
              </c:pt>
              <c:pt idx="8">
                <c:v>2027</c:v>
              </c:pt>
              <c:pt idx="9">
                <c:v>545</c:v>
              </c:pt>
            </c:numLit>
          </c:val>
          <c:extLst>
            <c:ext xmlns:c16="http://schemas.microsoft.com/office/drawing/2014/chart" uri="{C3380CC4-5D6E-409C-BE32-E72D297353CC}">
              <c16:uniqueId val="{00000000-B78F-4C0F-AE76-5BD57862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</c:v>
              </c:pt>
              <c:pt idx="1">
                <c:v>581</c:v>
              </c:pt>
              <c:pt idx="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057E-4805-88D0-E9881AB6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</c:v>
              </c:pt>
              <c:pt idx="1">
                <c:v>13</c:v>
              </c:pt>
              <c:pt idx="2">
                <c:v>11</c:v>
              </c:pt>
              <c:pt idx="3">
                <c:v>13</c:v>
              </c:pt>
              <c:pt idx="4">
                <c:v>78</c:v>
              </c:pt>
              <c:pt idx="5">
                <c:v>545</c:v>
              </c:pt>
              <c:pt idx="6">
                <c:v>17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3C3-482F-AB26-53EF96A8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157</c:v>
              </c:pt>
              <c:pt idx="1">
                <c:v>238</c:v>
              </c:pt>
              <c:pt idx="2">
                <c:v>472</c:v>
              </c:pt>
              <c:pt idx="3">
                <c:v>77</c:v>
              </c:pt>
              <c:pt idx="4">
                <c:v>138</c:v>
              </c:pt>
              <c:pt idx="5">
                <c:v>154</c:v>
              </c:pt>
              <c:pt idx="6">
                <c:v>101</c:v>
              </c:pt>
              <c:pt idx="7">
                <c:v>283</c:v>
              </c:pt>
            </c:numLit>
          </c:val>
          <c:extLst>
            <c:ext xmlns:c16="http://schemas.microsoft.com/office/drawing/2014/chart" uri="{C3380CC4-5D6E-409C-BE32-E72D297353CC}">
              <c16:uniqueId val="{00000000-BC34-46FC-AA34-EF755D9C6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146</c:v>
              </c:pt>
              <c:pt idx="1">
                <c:v>72</c:v>
              </c:pt>
              <c:pt idx="2">
                <c:v>87</c:v>
              </c:pt>
              <c:pt idx="3">
                <c:v>317</c:v>
              </c:pt>
              <c:pt idx="4">
                <c:v>68</c:v>
              </c:pt>
              <c:pt idx="5">
                <c:v>122</c:v>
              </c:pt>
              <c:pt idx="6">
                <c:v>106</c:v>
              </c:pt>
              <c:pt idx="7">
                <c:v>81</c:v>
              </c:pt>
              <c:pt idx="8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E9EA-4C30-A141-88F9E7480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20-493F-A990-838800FFB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6A6-4AB7-B474-A026FB4B5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06-43BF-AB50-399B4247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FD4-4C57-B819-056A29B4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Derechos trabajadores</c:v>
                </c:pt>
                <c:pt idx="2">
                  <c:v>Ordenación territorio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39</c:v>
              </c:pt>
              <c:pt idx="2">
                <c:v>28</c:v>
              </c:pt>
              <c:pt idx="3">
                <c:v>29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4393-4D98-A534-266B869D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5E-4041-971B-7394905F9A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5E-4041-971B-7394905F9A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490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E-4041-971B-7394905F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3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44F-482A-A2C8-2AFFAEE7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125</c:v>
              </c:pt>
              <c:pt idx="1">
                <c:v>123</c:v>
              </c:pt>
              <c:pt idx="2">
                <c:v>75</c:v>
              </c:pt>
              <c:pt idx="3">
                <c:v>218</c:v>
              </c:pt>
              <c:pt idx="4">
                <c:v>585</c:v>
              </c:pt>
              <c:pt idx="5">
                <c:v>81</c:v>
              </c:pt>
              <c:pt idx="6">
                <c:v>70</c:v>
              </c:pt>
              <c:pt idx="7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26D3-4FE3-9D9C-4DCC5EA87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FF-45B1-B4E7-954FD565B7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FF-45B1-B4E7-954FD565B7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FF-45B1-B4E7-954FD565B7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FF-45B1-B4E7-954FD565B7E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F-45B1-B4E7-954FD565B7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F-45B1-B4E7-954FD565B7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31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FF-45B1-B4E7-954FD565B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9E-4456-A9A3-61F06D0410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9E-4456-A9A3-61F06D0410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9E-4456-A9A3-61F06D0410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9E-4456-A9A3-61F06D04106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9E-4456-A9A3-61F06D04106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E-4456-A9A3-61F06D04106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E-4456-A9A3-61F06D0410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E-4456-A9A3-61F06D04106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E-4456-A9A3-61F06D041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9E-4456-A9A3-61F06D041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48959929732540336"/>
          <c:w val="0.34304735210032311"/>
          <c:h val="0.3718665001129002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306</c:v>
              </c:pt>
              <c:pt idx="1">
                <c:v>31</c:v>
              </c:pt>
              <c:pt idx="2">
                <c:v>35</c:v>
              </c:pt>
              <c:pt idx="3">
                <c:v>149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6A5-470D-845E-D15EE5851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</c:v>
              </c:pt>
              <c:pt idx="1">
                <c:v>5</c:v>
              </c:pt>
              <c:pt idx="2">
                <c:v>77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536-43B3-9D5C-0676E9E3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15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5D6D-40B5-8684-7AFE5E9BF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38</c:v>
              </c:pt>
              <c:pt idx="2">
                <c:v>57</c:v>
              </c:pt>
              <c:pt idx="3">
                <c:v>4</c:v>
              </c:pt>
              <c:pt idx="4">
                <c:v>3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3A8-4262-A38F-C249947D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34</c:v>
              </c:pt>
              <c:pt idx="1">
                <c:v>1</c:v>
              </c:pt>
              <c:pt idx="2">
                <c:v>15</c:v>
              </c:pt>
              <c:pt idx="3">
                <c:v>23</c:v>
              </c:pt>
              <c:pt idx="4">
                <c:v>19</c:v>
              </c:pt>
              <c:pt idx="5">
                <c:v>19</c:v>
              </c:pt>
              <c:pt idx="6">
                <c:v>28</c:v>
              </c:pt>
              <c:pt idx="7">
                <c:v>10</c:v>
              </c:pt>
              <c:pt idx="8">
                <c:v>1</c:v>
              </c:pt>
              <c:pt idx="9">
                <c:v>5</c:v>
              </c:pt>
              <c:pt idx="10">
                <c:v>21</c:v>
              </c:pt>
              <c:pt idx="11">
                <c:v>259</c:v>
              </c:pt>
              <c:pt idx="12">
                <c:v>26</c:v>
              </c:pt>
              <c:pt idx="1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003-43FE-980C-43C9FCE8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</c:v>
              </c:pt>
              <c:pt idx="1">
                <c:v>31</c:v>
              </c:pt>
              <c:pt idx="2">
                <c:v>58</c:v>
              </c:pt>
              <c:pt idx="3">
                <c:v>6</c:v>
              </c:pt>
              <c:pt idx="4">
                <c:v>1</c:v>
              </c:pt>
              <c:pt idx="5">
                <c:v>16</c:v>
              </c:pt>
              <c:pt idx="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4FD-4B78-86A8-4B096E3C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42-4D88-95BD-A92B73BC58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42-4D88-95BD-A92B73BC58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649</c:v>
                </c:pt>
                <c:pt idx="1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2-4D88-95BD-A92B73BC5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7-4A3C-B360-C1B38B1111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F7-4A3C-B360-C1B38B1111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7-4A3C-B360-C1B38B111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3-4F1E-ACA7-467BC084D6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3-4F1E-ACA7-467BC084D6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73-4F1E-ACA7-467BC084D6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73-4F1E-ACA7-467BC084D67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3-4F1E-ACA7-467BC084D67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73-4F1E-ACA7-467BC084D67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73-4F1E-ACA7-467BC084D6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19-481F-A64F-80CF2C578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</c:v>
              </c:pt>
              <c:pt idx="1">
                <c:v>5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E9C-4CD2-AAD5-DE35F080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11</c:v>
              </c:pt>
              <c:pt idx="5">
                <c:v>14</c:v>
              </c:pt>
              <c:pt idx="6">
                <c:v>1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8BF-40BB-98FF-2503EE801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24-4B6E-A92C-5AB0D7717F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24-4B6E-A92C-5AB0D7717F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4-4B6E-A92C-5AB0D771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05-4132-B6D5-467AF0087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05-4132-B6D5-467AF00873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05-4132-B6D5-467AF00873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05-4132-B6D5-467AF008730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5-4132-B6D5-467AF0087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</c:v>
                </c:pt>
                <c:pt idx="1">
                  <c:v>55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5-4132-B6D5-467AF008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174</c:v>
              </c:pt>
              <c:pt idx="1">
                <c:v>3</c:v>
              </c:pt>
              <c:pt idx="2">
                <c:v>2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F072-43D8-B293-822FFF62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</c:v>
              </c:pt>
              <c:pt idx="1">
                <c:v>17</c:v>
              </c:pt>
              <c:pt idx="2">
                <c:v>3</c:v>
              </c:pt>
              <c:pt idx="3">
                <c:v>2</c:v>
              </c:pt>
              <c:pt idx="4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344E-469D-9D7E-51E51FAAE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9-4DCE-A061-32F3DDADF8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9-4DCE-A061-32F3DDADF8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511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9-4DCE-A061-32F3DDADF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F4E-4267-8B1B-CCFCD0B6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15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2AF-4324-9287-4DABD1D1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3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135E-4849-8CCE-15D62810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357-4A20-8EBA-111C7F0F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C8-4E53-82B5-D22C7B0DE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125</c:v>
              </c:pt>
              <c:pt idx="2">
                <c:v>20</c:v>
              </c:pt>
              <c:pt idx="3">
                <c:v>4</c:v>
              </c:pt>
              <c:pt idx="4">
                <c:v>52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016-473E-B062-BC6849F1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366</c:v>
              </c:pt>
              <c:pt idx="2">
                <c:v>10</c:v>
              </c:pt>
              <c:pt idx="3">
                <c:v>1</c:v>
              </c:pt>
              <c:pt idx="4">
                <c:v>14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3766-4EFF-9897-78CB60AC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359</c:v>
              </c:pt>
              <c:pt idx="2">
                <c:v>4</c:v>
              </c:pt>
              <c:pt idx="3">
                <c:v>7</c:v>
              </c:pt>
              <c:pt idx="4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5557-48F9-8A20-013F0BBDA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12</c:v>
              </c:pt>
              <c:pt idx="2">
                <c:v>2</c:v>
              </c:pt>
              <c:pt idx="3">
                <c:v>7</c:v>
              </c:pt>
              <c:pt idx="4">
                <c:v>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63-4A1E-ABCA-BAA2117DD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7-4847-AC06-57B3727F3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7-4847-AC06-57B3727F30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7-4847-AC06-57B3727F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13</c:v>
              </c:pt>
              <c:pt idx="2">
                <c:v>5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F492-4199-B72E-754694B8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379</c:v>
              </c:pt>
              <c:pt idx="2">
                <c:v>8</c:v>
              </c:pt>
              <c:pt idx="3">
                <c:v>4</c:v>
              </c:pt>
              <c:pt idx="4">
                <c:v>11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E000-4C87-9019-0A0F7D8E9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28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AC2-4E88-B71F-9336F639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52</c:v>
              </c:pt>
              <c:pt idx="2">
                <c:v>7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EE1A-4861-B407-48C597E0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F8D5-4109-9855-48BB86CBC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4D9-436C-8D02-3931A488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06-4D0D-9756-D005E03D5A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06-4D0D-9756-D005E03D5A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6-4D0D-9756-D005E03D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BD-40A5-8B5F-24649C3C30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BD-40A5-8B5F-24649C3C30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BD-40A5-8B5F-24649C3C30D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D-40A5-8B5F-24649C3C3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D-40A5-8B5F-24649C3C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D-45C6-A6D3-6E3DC69C0C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AD-45C6-A6D3-6E3DC69C0C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248</c:v>
                </c:pt>
                <c:pt idx="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D-45C6-A6D3-6E3DC69C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FE71C16-6042-453F-AC3E-94EA89BB8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8C1877E-6E30-4341-9BAC-79EEE1DDD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72A63E2-8675-4911-8E32-06A1F28B3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D5A86ED-C25C-4F00-8147-903DB8DF2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DCEE32E-6152-49E0-AE6F-C42E07307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F88628F-3B44-4F1C-9BF2-CE0E8950F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B6D1B47-E8A3-44E8-87D0-669450B5C4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E496E0A-EEDF-432E-9FBA-0A403FBA0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6B0A133-89F9-4660-AB6C-28664AF26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1DCDEFC-4268-4892-8933-E508D4F4AB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E99CD86-2F07-48E0-8349-FF04831DE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0A79D13-4B80-4D3D-991C-5C97588F6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0520BF-4483-4299-ABCF-D91DB6E0A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0AD957-57FE-410B-947F-69853A55E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6B4407B-E554-4892-9840-8DB3A05D8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D58F3C0-EDC5-4B74-B079-A7CD0B61B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047BD91-CAF2-4F44-8FC3-B68831D9E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B0FEE60-E555-4FF0-9350-3066A9C4B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C4AD1BF-ED90-4E50-AC5A-1B3B5584A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13A6264-6EEE-4D99-8F85-6C87709E0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BE4C3C7-8BE2-47CB-B819-2C8B71BA7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8DA3AD9-F1FE-4C23-9A6E-20DAB2440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13C28C0-80BB-485A-BE75-86DDEBE42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C088912-5776-40DA-B518-DC09E4AF2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C214DCF-266A-4DB7-935E-035FBE9A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161C588-31FC-435C-B62D-F94CD33FA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F6DE64F-5FD8-4E87-9538-4B1E9A8A6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CEA64F7-CDEE-452D-B7FA-0D263D729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9ECB1FD-F6DD-4865-947B-B9EB9C8D6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97FE90F-1D3D-45E8-BF1B-632E5ACD4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E0EF508-56D5-4C40-B0C0-9196AD3B2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30F55E4-554B-4418-85E6-85D668F07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EC5655E-E6C8-4651-9A6E-ABC4D2F5C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B8EEA5D-AA77-4AE3-AED3-6B99DBD7D1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279400</xdr:colOff>
      <xdr:row>6</xdr:row>
      <xdr:rowOff>190500</xdr:rowOff>
    </xdr:from>
    <xdr:to>
      <xdr:col>21</xdr:col>
      <xdr:colOff>723900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5834E37-2BB6-4B2E-887D-C31BDB6A2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288925</xdr:colOff>
      <xdr:row>8</xdr:row>
      <xdr:rowOff>9525</xdr:rowOff>
    </xdr:from>
    <xdr:to>
      <xdr:col>54</xdr:col>
      <xdr:colOff>50800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916431A-2C50-48D3-8E78-7DD20EB45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6</xdr:row>
      <xdr:rowOff>222250</xdr:rowOff>
    </xdr:from>
    <xdr:to>
      <xdr:col>60</xdr:col>
      <xdr:colOff>466725</xdr:colOff>
      <xdr:row>16</xdr:row>
      <xdr:rowOff>22225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AFAC09D-E5A8-4147-A3BA-72C0E2187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F9C77C3-A4BD-4E94-A5F1-2559A2587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1B2597D-0568-4CAF-BBEF-BEAD81C71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E0FB01A-F091-4F67-B383-48B136B81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0FD2D8D-E4D6-461E-80EE-E8FC56654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C58FFE1-FF6E-4B05-BE13-C26F96C62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A820EC3-CAA6-45D2-BE60-254098602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33B83E6-4135-441A-998C-0A29B9574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7C617A-4EC1-4FBF-8E58-9E81E708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00EA8B7-C2E5-44F7-82EC-7E8A9D8ED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B1CD6C1-1195-42E3-9C2B-2E95C5F0D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36C386F-9407-4C1A-AAD1-9BAB70CA8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5C11F33-16BA-45E8-A1DA-F8DF58475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CECFAA1-6870-4E6F-A129-E4E011CB8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AFB21A1-ACA7-4EEA-B71C-4146509C5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E5D7FF1-B8B6-45A8-9CB9-6D82FBC37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FF1C251-7843-45AD-B9F0-E7AA00DF5E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56247AB-43FA-4760-A080-52394AC2E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3962CE3-AFA9-46A7-86EA-44230BCB1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302F2F1-0133-4E1E-AE52-89E3501AB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B93EB7F-6DD4-439E-AA23-242C91149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492A043-33F6-4F58-B4BF-AF893AE32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4D6E1F7-3D58-4BB2-BE5D-03649D5CE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83382D0-9D80-4341-A300-D72698B36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C6412D5-2EDC-4F83-8461-E292B146F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7BD3314-7737-4E7C-AEF1-CFB35AB80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1A99B25-BA2C-48E4-8DE3-2BF31C7A8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9A18523-3CCD-4FC9-9603-5C28E41DF1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5F31A7B-C765-441A-A9BB-9C3CB768A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MPowJi6++XduTm6els2KTUCTlwBNe82ka2KtypPwgmVTj90xH+D0n+v4sbjutwkGldKqXoWs8M9u42yh0X4xtQ==" saltValue="pmumaSKc1rdcwN5yUihk3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3</v>
      </c>
      <c r="D5" s="14">
        <v>0</v>
      </c>
      <c r="E5" s="24">
        <v>3</v>
      </c>
    </row>
    <row r="6" spans="1:5" x14ac:dyDescent="0.25">
      <c r="A6" s="22" t="s">
        <v>1204</v>
      </c>
      <c r="B6" s="17"/>
      <c r="C6" s="14">
        <v>28</v>
      </c>
      <c r="D6" s="14">
        <v>9</v>
      </c>
      <c r="E6" s="24">
        <v>19</v>
      </c>
    </row>
    <row r="7" spans="1:5" x14ac:dyDescent="0.25">
      <c r="A7" s="22" t="s">
        <v>1205</v>
      </c>
      <c r="B7" s="17"/>
      <c r="C7" s="14">
        <v>0</v>
      </c>
      <c r="D7" s="14">
        <v>0</v>
      </c>
      <c r="E7" s="24">
        <v>0</v>
      </c>
    </row>
    <row r="8" spans="1:5" x14ac:dyDescent="0.25">
      <c r="A8" s="22" t="s">
        <v>1206</v>
      </c>
      <c r="B8" s="17"/>
      <c r="C8" s="14">
        <v>0</v>
      </c>
      <c r="D8" s="14">
        <v>0</v>
      </c>
      <c r="E8" s="24">
        <v>0</v>
      </c>
    </row>
    <row r="9" spans="1:5" x14ac:dyDescent="0.25">
      <c r="A9" s="22" t="s">
        <v>635</v>
      </c>
      <c r="B9" s="17"/>
      <c r="C9" s="14">
        <v>1</v>
      </c>
      <c r="D9" s="14">
        <v>0</v>
      </c>
      <c r="E9" s="24">
        <v>1</v>
      </c>
    </row>
    <row r="10" spans="1:5" x14ac:dyDescent="0.25">
      <c r="A10" s="22" t="s">
        <v>1207</v>
      </c>
      <c r="B10" s="17"/>
      <c r="C10" s="14">
        <v>5</v>
      </c>
      <c r="D10" s="14">
        <v>2</v>
      </c>
      <c r="E10" s="24">
        <v>3</v>
      </c>
    </row>
    <row r="11" spans="1:5" x14ac:dyDescent="0.25">
      <c r="A11" s="197" t="s">
        <v>976</v>
      </c>
      <c r="B11" s="198"/>
      <c r="C11" s="32">
        <v>37</v>
      </c>
      <c r="D11" s="32">
        <v>11</v>
      </c>
      <c r="E11" s="32">
        <v>26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7" t="s">
        <v>976</v>
      </c>
      <c r="B17" s="198"/>
      <c r="C17" s="47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4</v>
      </c>
    </row>
    <row r="22" spans="1:3" x14ac:dyDescent="0.25">
      <c r="A22" s="22" t="s">
        <v>1204</v>
      </c>
      <c r="B22" s="17"/>
      <c r="C22" s="24">
        <v>9</v>
      </c>
    </row>
    <row r="23" spans="1:3" x14ac:dyDescent="0.25">
      <c r="A23" s="22" t="s">
        <v>1205</v>
      </c>
      <c r="B23" s="17"/>
      <c r="C23" s="24">
        <v>1</v>
      </c>
    </row>
    <row r="24" spans="1:3" x14ac:dyDescent="0.25">
      <c r="A24" s="22" t="s">
        <v>1206</v>
      </c>
      <c r="B24" s="17"/>
      <c r="C24" s="24">
        <v>9</v>
      </c>
    </row>
    <row r="25" spans="1:3" x14ac:dyDescent="0.25">
      <c r="A25" s="22" t="s">
        <v>635</v>
      </c>
      <c r="B25" s="17"/>
      <c r="C25" s="24">
        <v>15</v>
      </c>
    </row>
    <row r="26" spans="1:3" x14ac:dyDescent="0.25">
      <c r="A26" s="22" t="s">
        <v>1207</v>
      </c>
      <c r="B26" s="17"/>
      <c r="C26" s="24">
        <v>12</v>
      </c>
    </row>
    <row r="27" spans="1:3" x14ac:dyDescent="0.25">
      <c r="A27" s="197" t="s">
        <v>976</v>
      </c>
      <c r="B27" s="198"/>
      <c r="C27" s="32">
        <v>50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1</v>
      </c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52</v>
      </c>
    </row>
    <row r="34" spans="1:3" x14ac:dyDescent="0.25">
      <c r="A34" s="22" t="s">
        <v>1146</v>
      </c>
      <c r="B34" s="17"/>
      <c r="C34" s="24">
        <v>7</v>
      </c>
    </row>
    <row r="35" spans="1:3" x14ac:dyDescent="0.25">
      <c r="A35" s="22" t="s">
        <v>1214</v>
      </c>
      <c r="B35" s="17"/>
      <c r="C35" s="24">
        <v>16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7" t="s">
        <v>976</v>
      </c>
      <c r="B40" s="198"/>
      <c r="C40" s="32">
        <v>76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2</v>
      </c>
    </row>
    <row r="45" spans="1:3" x14ac:dyDescent="0.25">
      <c r="A45" s="22" t="s">
        <v>1204</v>
      </c>
      <c r="B45" s="17"/>
      <c r="C45" s="24">
        <v>14</v>
      </c>
    </row>
    <row r="46" spans="1:3" x14ac:dyDescent="0.25">
      <c r="A46" s="22" t="s">
        <v>1205</v>
      </c>
      <c r="B46" s="17"/>
      <c r="C46" s="23"/>
    </row>
    <row r="47" spans="1:3" x14ac:dyDescent="0.25">
      <c r="A47" s="22" t="s">
        <v>1206</v>
      </c>
      <c r="B47" s="17"/>
      <c r="C47" s="24">
        <v>3</v>
      </c>
    </row>
    <row r="48" spans="1:3" x14ac:dyDescent="0.25">
      <c r="A48" s="22" t="s">
        <v>635</v>
      </c>
      <c r="B48" s="17"/>
      <c r="C48" s="24">
        <v>9</v>
      </c>
    </row>
    <row r="49" spans="1:3" x14ac:dyDescent="0.25">
      <c r="A49" s="22" t="s">
        <v>1207</v>
      </c>
      <c r="B49" s="17"/>
      <c r="C49" s="24">
        <v>12</v>
      </c>
    </row>
    <row r="50" spans="1:3" x14ac:dyDescent="0.25">
      <c r="A50" s="197" t="s">
        <v>976</v>
      </c>
      <c r="B50" s="198"/>
      <c r="C50" s="32">
        <v>40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4">
        <v>2</v>
      </c>
    </row>
    <row r="54" spans="1:3" x14ac:dyDescent="0.25">
      <c r="A54" s="176"/>
      <c r="B54" s="13" t="s">
        <v>81</v>
      </c>
      <c r="C54" s="23"/>
    </row>
    <row r="55" spans="1:3" x14ac:dyDescent="0.25">
      <c r="A55" s="174" t="s">
        <v>1204</v>
      </c>
      <c r="B55" s="13" t="s">
        <v>80</v>
      </c>
      <c r="C55" s="24">
        <v>3</v>
      </c>
    </row>
    <row r="56" spans="1:3" x14ac:dyDescent="0.25">
      <c r="A56" s="176"/>
      <c r="B56" s="13" t="s">
        <v>81</v>
      </c>
      <c r="C56" s="24">
        <v>2</v>
      </c>
    </row>
    <row r="57" spans="1:3" x14ac:dyDescent="0.25">
      <c r="A57" s="174" t="s">
        <v>1205</v>
      </c>
      <c r="B57" s="13" t="s">
        <v>80</v>
      </c>
      <c r="C57" s="23"/>
    </row>
    <row r="58" spans="1:3" x14ac:dyDescent="0.25">
      <c r="A58" s="176"/>
      <c r="B58" s="13" t="s">
        <v>81</v>
      </c>
      <c r="C58" s="23"/>
    </row>
    <row r="59" spans="1:3" x14ac:dyDescent="0.25">
      <c r="A59" s="174" t="s">
        <v>1206</v>
      </c>
      <c r="B59" s="13" t="s">
        <v>80</v>
      </c>
      <c r="C59" s="24">
        <v>5</v>
      </c>
    </row>
    <row r="60" spans="1:3" x14ac:dyDescent="0.25">
      <c r="A60" s="176"/>
      <c r="B60" s="13" t="s">
        <v>81</v>
      </c>
      <c r="C60" s="23"/>
    </row>
    <row r="61" spans="1:3" x14ac:dyDescent="0.25">
      <c r="A61" s="174" t="s">
        <v>635</v>
      </c>
      <c r="B61" s="13" t="s">
        <v>80</v>
      </c>
      <c r="C61" s="24">
        <v>2</v>
      </c>
    </row>
    <row r="62" spans="1:3" x14ac:dyDescent="0.25">
      <c r="A62" s="176"/>
      <c r="B62" s="13" t="s">
        <v>81</v>
      </c>
      <c r="C62" s="24">
        <v>2</v>
      </c>
    </row>
    <row r="63" spans="1:3" x14ac:dyDescent="0.25">
      <c r="A63" s="174" t="s">
        <v>1207</v>
      </c>
      <c r="B63" s="13" t="s">
        <v>80</v>
      </c>
      <c r="C63" s="24">
        <v>5</v>
      </c>
    </row>
    <row r="64" spans="1:3" x14ac:dyDescent="0.25">
      <c r="A64" s="176"/>
      <c r="B64" s="13" t="s">
        <v>81</v>
      </c>
      <c r="C64" s="23"/>
    </row>
    <row r="65" spans="1:3" x14ac:dyDescent="0.25">
      <c r="A65" s="197" t="s">
        <v>976</v>
      </c>
      <c r="B65" s="198"/>
      <c r="C65" s="32">
        <v>21</v>
      </c>
    </row>
  </sheetData>
  <sheetProtection algorithmName="SHA-512" hashValue="aAuGLTdPQSpIWtgVeW9pbYiyJylLa/NBSkr4s3S6jmXoKs6uXNp2d4BLwyve1Favz/cZOKJDVj3kTMd6W12fBw==" saltValue="5o5ZsqCv2+qfgpL3h4+jX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8"/>
      <c r="D5" s="18"/>
      <c r="E5" s="18"/>
      <c r="F5" s="23"/>
    </row>
    <row r="6" spans="1:6" x14ac:dyDescent="0.25">
      <c r="A6" s="179"/>
      <c r="B6" s="49" t="s">
        <v>1223</v>
      </c>
      <c r="C6" s="18"/>
      <c r="D6" s="18"/>
      <c r="E6" s="18"/>
      <c r="F6" s="23"/>
    </row>
    <row r="7" spans="1:6" x14ac:dyDescent="0.25">
      <c r="A7" s="12" t="s">
        <v>1224</v>
      </c>
      <c r="B7" s="49" t="s">
        <v>1225</v>
      </c>
      <c r="C7" s="18"/>
      <c r="D7" s="18"/>
      <c r="E7" s="18"/>
      <c r="F7" s="23"/>
    </row>
    <row r="8" spans="1:6" ht="22.5" x14ac:dyDescent="0.25">
      <c r="A8" s="177" t="s">
        <v>1226</v>
      </c>
      <c r="B8" s="49" t="s">
        <v>1227</v>
      </c>
      <c r="C8" s="14">
        <v>0</v>
      </c>
      <c r="D8" s="14">
        <v>2</v>
      </c>
      <c r="E8" s="14">
        <v>0</v>
      </c>
      <c r="F8" s="24">
        <v>0</v>
      </c>
    </row>
    <row r="9" spans="1:6" x14ac:dyDescent="0.25">
      <c r="A9" s="178"/>
      <c r="B9" s="49" t="s">
        <v>1228</v>
      </c>
      <c r="C9" s="18"/>
      <c r="D9" s="18"/>
      <c r="E9" s="18"/>
      <c r="F9" s="23"/>
    </row>
    <row r="10" spans="1:6" ht="22.5" x14ac:dyDescent="0.25">
      <c r="A10" s="179"/>
      <c r="B10" s="49" t="s">
        <v>1229</v>
      </c>
      <c r="C10" s="14">
        <v>0</v>
      </c>
      <c r="D10" s="14">
        <v>1</v>
      </c>
      <c r="E10" s="14">
        <v>2</v>
      </c>
      <c r="F10" s="24">
        <v>0</v>
      </c>
    </row>
    <row r="11" spans="1:6" ht="22.5" x14ac:dyDescent="0.25">
      <c r="A11" s="177" t="s">
        <v>1230</v>
      </c>
      <c r="B11" s="49" t="s">
        <v>1231</v>
      </c>
      <c r="C11" s="18"/>
      <c r="D11" s="18"/>
      <c r="E11" s="18"/>
      <c r="F11" s="23"/>
    </row>
    <row r="12" spans="1:6" x14ac:dyDescent="0.25">
      <c r="A12" s="178"/>
      <c r="B12" s="49" t="s">
        <v>1232</v>
      </c>
      <c r="C12" s="18"/>
      <c r="D12" s="18"/>
      <c r="E12" s="18"/>
      <c r="F12" s="23"/>
    </row>
    <row r="13" spans="1:6" ht="22.5" x14ac:dyDescent="0.25">
      <c r="A13" s="179"/>
      <c r="B13" s="49" t="s">
        <v>1233</v>
      </c>
      <c r="C13" s="18"/>
      <c r="D13" s="18"/>
      <c r="E13" s="18"/>
      <c r="F13" s="23"/>
    </row>
    <row r="14" spans="1:6" ht="22.5" x14ac:dyDescent="0.25">
      <c r="A14" s="12" t="s">
        <v>1234</v>
      </c>
      <c r="B14" s="49" t="s">
        <v>1235</v>
      </c>
      <c r="C14" s="18"/>
      <c r="D14" s="18"/>
      <c r="E14" s="18"/>
      <c r="F14" s="23"/>
    </row>
    <row r="15" spans="1:6" x14ac:dyDescent="0.25">
      <c r="A15" s="177" t="s">
        <v>1236</v>
      </c>
      <c r="B15" s="49" t="s">
        <v>1237</v>
      </c>
      <c r="C15" s="14">
        <v>95</v>
      </c>
      <c r="D15" s="14">
        <v>14</v>
      </c>
      <c r="E15" s="14">
        <v>8</v>
      </c>
      <c r="F15" s="24">
        <v>0</v>
      </c>
    </row>
    <row r="16" spans="1:6" x14ac:dyDescent="0.25">
      <c r="A16" s="178"/>
      <c r="B16" s="49" t="s">
        <v>1238</v>
      </c>
      <c r="C16" s="18"/>
      <c r="D16" s="18"/>
      <c r="E16" s="18"/>
      <c r="F16" s="23"/>
    </row>
    <row r="17" spans="1:6" ht="22.5" x14ac:dyDescent="0.25">
      <c r="A17" s="178"/>
      <c r="B17" s="49" t="s">
        <v>1239</v>
      </c>
      <c r="C17" s="18"/>
      <c r="D17" s="18"/>
      <c r="E17" s="18"/>
      <c r="F17" s="23"/>
    </row>
    <row r="18" spans="1:6" x14ac:dyDescent="0.25">
      <c r="A18" s="178"/>
      <c r="B18" s="49" t="s">
        <v>1240</v>
      </c>
      <c r="C18" s="18"/>
      <c r="D18" s="18"/>
      <c r="E18" s="18"/>
      <c r="F18" s="23"/>
    </row>
    <row r="19" spans="1:6" ht="22.5" x14ac:dyDescent="0.25">
      <c r="A19" s="179"/>
      <c r="B19" s="49" t="s">
        <v>1241</v>
      </c>
      <c r="C19" s="18"/>
      <c r="D19" s="18"/>
      <c r="E19" s="18"/>
      <c r="F19" s="23"/>
    </row>
    <row r="20" spans="1:6" x14ac:dyDescent="0.25">
      <c r="A20" s="12" t="s">
        <v>1242</v>
      </c>
      <c r="B20" s="49" t="s">
        <v>1243</v>
      </c>
      <c r="C20" s="14">
        <v>0</v>
      </c>
      <c r="D20" s="14">
        <v>1</v>
      </c>
      <c r="E20" s="14">
        <v>0</v>
      </c>
      <c r="F20" s="24">
        <v>0</v>
      </c>
    </row>
    <row r="21" spans="1:6" ht="22.5" x14ac:dyDescent="0.25">
      <c r="A21" s="12" t="s">
        <v>1244</v>
      </c>
      <c r="B21" s="49" t="s">
        <v>1245</v>
      </c>
      <c r="C21" s="18"/>
      <c r="D21" s="18"/>
      <c r="E21" s="18"/>
      <c r="F21" s="23"/>
    </row>
    <row r="22" spans="1:6" x14ac:dyDescent="0.25">
      <c r="A22" s="197" t="s">
        <v>976</v>
      </c>
      <c r="B22" s="198"/>
      <c r="C22" s="32">
        <v>95</v>
      </c>
      <c r="D22" s="32">
        <v>18</v>
      </c>
      <c r="E22" s="32">
        <v>10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0</v>
      </c>
    </row>
    <row r="26" spans="1:6" x14ac:dyDescent="0.25">
      <c r="A26" s="22" t="s">
        <v>113</v>
      </c>
      <c r="B26" s="17"/>
      <c r="C26" s="24">
        <v>0</v>
      </c>
    </row>
    <row r="27" spans="1:6" x14ac:dyDescent="0.25">
      <c r="A27" s="22" t="s">
        <v>1079</v>
      </c>
      <c r="B27" s="17"/>
      <c r="C27" s="24">
        <v>0</v>
      </c>
    </row>
    <row r="28" spans="1:6" x14ac:dyDescent="0.25">
      <c r="A28" s="197" t="s">
        <v>976</v>
      </c>
      <c r="B28" s="198"/>
      <c r="C28" s="32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/>
    </row>
    <row r="33" spans="1:3" x14ac:dyDescent="0.25">
      <c r="A33" s="22" t="s">
        <v>1248</v>
      </c>
      <c r="B33" s="17"/>
      <c r="C33" s="24">
        <v>6</v>
      </c>
    </row>
    <row r="34" spans="1:3" x14ac:dyDescent="0.25">
      <c r="A34" s="22" t="s">
        <v>81</v>
      </c>
      <c r="B34" s="17"/>
      <c r="C34" s="24">
        <v>2</v>
      </c>
    </row>
    <row r="35" spans="1:3" x14ac:dyDescent="0.25">
      <c r="A35" s="197" t="s">
        <v>976</v>
      </c>
      <c r="B35" s="198"/>
      <c r="C35" s="32">
        <v>8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38</v>
      </c>
    </row>
    <row r="40" spans="1:3" x14ac:dyDescent="0.25">
      <c r="A40" s="22" t="s">
        <v>1251</v>
      </c>
      <c r="B40" s="17"/>
      <c r="C40" s="24">
        <v>9</v>
      </c>
    </row>
    <row r="41" spans="1:3" x14ac:dyDescent="0.25">
      <c r="A41" s="197" t="s">
        <v>976</v>
      </c>
      <c r="B41" s="198"/>
      <c r="C41" s="32">
        <v>47</v>
      </c>
    </row>
    <row r="42" spans="1:3" ht="15.95" customHeight="1" x14ac:dyDescent="0.25"/>
  </sheetData>
  <sheetProtection algorithmName="SHA-512" hashValue="cKIpvlGnu2N0JpOHukoUlO8XwMzqHeFEjYS7j2YxhIgahQqfcz4RbIVRLhNXBFOoPdIYaeyhRH5btp6eSV6Keg==" saltValue="xweZ/HdH6HgvmaMSAT+AX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199</v>
      </c>
      <c r="D5" s="18"/>
      <c r="E5" s="15">
        <v>0</v>
      </c>
    </row>
    <row r="6" spans="1:5" x14ac:dyDescent="0.25">
      <c r="A6" s="178"/>
      <c r="B6" s="13" t="s">
        <v>1256</v>
      </c>
      <c r="C6" s="14">
        <v>17</v>
      </c>
      <c r="D6" s="18"/>
      <c r="E6" s="15">
        <v>0</v>
      </c>
    </row>
    <row r="7" spans="1:5" x14ac:dyDescent="0.25">
      <c r="A7" s="179"/>
      <c r="B7" s="13" t="s">
        <v>1257</v>
      </c>
      <c r="C7" s="14">
        <v>42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0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31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58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32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21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0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8"/>
      <c r="E32" s="15">
        <v>0</v>
      </c>
    </row>
  </sheetData>
  <sheetProtection algorithmName="SHA-512" hashValue="z7l42hurrauHBBlz8vFix1+V0QCp3kaqZCQh+PlT8vJNDjVShqvbN/Fevg9vYCA+ZoNNOpNbK8K4GHEVjMGjlQ==" saltValue="EtTSCYtt55UQUlodJeI61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1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4</v>
      </c>
      <c r="D8" s="18"/>
      <c r="E8" s="15">
        <v>0</v>
      </c>
    </row>
    <row r="9" spans="1:5" x14ac:dyDescent="0.25">
      <c r="A9" s="178"/>
      <c r="B9" s="13" t="s">
        <v>1286</v>
      </c>
      <c r="C9" s="14">
        <v>1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12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3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4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2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10</v>
      </c>
      <c r="D16" s="18"/>
      <c r="E16" s="15">
        <v>0</v>
      </c>
    </row>
  </sheetData>
  <sheetProtection algorithmName="SHA-512" hashValue="IQJ6nGKvag6ZJO0ut9H1i8JEflfrWBwTa2ClBEzQWvB+8wPXlkbpXLpL44Q/KSYT5CWg8R05r2bH28p/bC2icQ==" saltValue="+b2UtmXE0nkETKuVEoLHn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1</v>
      </c>
      <c r="D5" s="53">
        <v>0</v>
      </c>
      <c r="E5" s="53">
        <v>8</v>
      </c>
      <c r="F5" s="53">
        <v>3</v>
      </c>
      <c r="G5" s="53">
        <v>0</v>
      </c>
      <c r="H5" s="53">
        <v>6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1</v>
      </c>
      <c r="D10" s="53">
        <v>0</v>
      </c>
      <c r="E10" s="53">
        <v>0</v>
      </c>
      <c r="F10" s="53">
        <v>2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1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0</v>
      </c>
      <c r="D187" s="53">
        <v>0</v>
      </c>
      <c r="E187" s="53">
        <v>7</v>
      </c>
      <c r="F187" s="53">
        <v>1</v>
      </c>
      <c r="G187" s="53">
        <v>0</v>
      </c>
      <c r="H187" s="53">
        <v>3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</v>
      </c>
      <c r="D262" s="53">
        <v>0</v>
      </c>
      <c r="E262" s="53">
        <v>3</v>
      </c>
      <c r="F262" s="53">
        <v>1</v>
      </c>
      <c r="G262" s="53">
        <v>0</v>
      </c>
      <c r="H262" s="53">
        <v>3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3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1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1</v>
      </c>
      <c r="F285" s="53">
        <v>2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4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2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40er3SfVa+tYLn5gGszPV0QqwbfyMwZK5JWFr6L4PTrM6zSW3ahfZ4j1QmnxzdDxUYHZmOwWm8MWw0Tlnku67w==" saltValue="sJIhiTHoq6XnrgYNrrUJe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0C6A-84BB-4029-A8B1-879F85FDCC19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7328</v>
      </c>
      <c r="D7" s="121">
        <f>SUM(DatosGenerales!C15:C19)</f>
        <v>1978</v>
      </c>
      <c r="E7" s="120">
        <f>SUM(DatosGenerales!C12:C14)</f>
        <v>5654</v>
      </c>
      <c r="I7" s="122">
        <f>DatosGenerales!C31</f>
        <v>728</v>
      </c>
      <c r="J7" s="121">
        <f>DatosGenerales!C32</f>
        <v>33</v>
      </c>
      <c r="K7" s="120">
        <f>SUM(DatosGenerales!C33:C34)</f>
        <v>38</v>
      </c>
      <c r="L7" s="121">
        <f>DatosGenerales!C36</f>
        <v>616</v>
      </c>
      <c r="M7" s="120">
        <f>DatosGenerales!C95</f>
        <v>490</v>
      </c>
      <c r="N7" s="123">
        <f>L7-M7</f>
        <v>126</v>
      </c>
      <c r="O7" s="123"/>
      <c r="Q7" s="122">
        <f>DatosGenerales!C36</f>
        <v>616</v>
      </c>
      <c r="R7" s="121">
        <f>DatosGenerales!C49</f>
        <v>1089</v>
      </c>
      <c r="S7" s="121">
        <f>DatosGenerales!C50</f>
        <v>54</v>
      </c>
      <c r="T7" s="121">
        <f>DatosGenerales!C62</f>
        <v>13</v>
      </c>
      <c r="U7" s="121">
        <f>DatosGenerales!C78</f>
        <v>3</v>
      </c>
      <c r="V7" s="124">
        <f>SUM(Q7:U7)</f>
        <v>1775</v>
      </c>
      <c r="Z7" s="122">
        <f>SUM(DatosGenerales!C106,DatosGenerales!C107,DatosGenerales!C109)</f>
        <v>649</v>
      </c>
      <c r="AA7" s="121">
        <f>SUM(DatosGenerales!C108,DatosGenerales!C110)</f>
        <v>257</v>
      </c>
      <c r="AB7" s="121">
        <f>DatosGenerales!C106</f>
        <v>511</v>
      </c>
      <c r="AC7" s="124">
        <f>DatosGenerales!C107</f>
        <v>100</v>
      </c>
      <c r="AH7" s="122">
        <f>SUM(DatosGenerales!C115,DatosGenerales!C116,DatosGenerales!C118)</f>
        <v>38</v>
      </c>
      <c r="AI7" s="121">
        <f>SUM(DatosGenerales!C117,DatosGenerales!C119)</f>
        <v>23</v>
      </c>
      <c r="AJ7" s="121">
        <f>DatosGenerales!C115</f>
        <v>32</v>
      </c>
      <c r="AK7" s="124">
        <f>DatosGenerales!C116</f>
        <v>6</v>
      </c>
      <c r="AP7" s="122">
        <f>SUM(DatosGenerales!C135:C136)</f>
        <v>20</v>
      </c>
      <c r="AQ7" s="121">
        <f>SUM(DatosGenerales!C137:C138)</f>
        <v>0</v>
      </c>
      <c r="AR7" s="124">
        <f>SUM(DatosGenerales!C139:C140)</f>
        <v>1</v>
      </c>
      <c r="AV7" s="122">
        <f>DatosGenerales!C145</f>
        <v>1</v>
      </c>
      <c r="AW7" s="121">
        <f>DatosGenerales!C146</f>
        <v>95</v>
      </c>
      <c r="AX7" s="121">
        <f>DatosGenerales!C147</f>
        <v>2</v>
      </c>
      <c r="AY7" s="121">
        <f>DatosGenerales!C148</f>
        <v>8</v>
      </c>
      <c r="AZ7" s="121">
        <f>DatosGenerales!C149</f>
        <v>49</v>
      </c>
      <c r="BA7" s="124">
        <f>DatosGenerales!C150</f>
        <v>0</v>
      </c>
      <c r="BE7" s="122">
        <f>DatosGenerales!C151</f>
        <v>74</v>
      </c>
      <c r="BF7" s="121">
        <f>DatosGenerales!C152</f>
        <v>79</v>
      </c>
      <c r="BG7" s="124">
        <f>DatosGenerales!C154</f>
        <v>19</v>
      </c>
      <c r="BK7" s="122">
        <f>SUM(DatosGenerales!C307:C321)</f>
        <v>805</v>
      </c>
      <c r="BL7" s="121">
        <f>SUM(DatosGenerales!C304:C306)</f>
        <v>20</v>
      </c>
      <c r="BM7" s="121">
        <f>SUM(DatosGenerales!C322:C354)</f>
        <v>150</v>
      </c>
      <c r="BN7" s="121">
        <f>SUM(DatosGenerales!C299)</f>
        <v>0</v>
      </c>
      <c r="BO7" s="121">
        <f>SUM(DatosGenerales!C366:C374)</f>
        <v>18</v>
      </c>
      <c r="BP7" s="121">
        <f>SUM(DatosGenerales!C296:C298)</f>
        <v>0</v>
      </c>
      <c r="BQ7" s="121">
        <f>SUM(DatosGenerales!C355:C365)</f>
        <v>12</v>
      </c>
      <c r="BR7" s="121">
        <f>SUM(DatosGenerales!C300:C302)</f>
        <v>44</v>
      </c>
      <c r="BS7" s="124">
        <f>SUM(DatosGenerales!C293:C295)</f>
        <v>362</v>
      </c>
      <c r="BT7" s="124">
        <f>SUM(DatosGenerales!C303)</f>
        <v>0</v>
      </c>
      <c r="BU7" s="124">
        <f>SUM(DatosGenerales!C375:C387)</f>
        <v>76</v>
      </c>
      <c r="BV7" s="124">
        <f>SUM(DatosGenerales!C388:C409)</f>
        <v>1829</v>
      </c>
      <c r="BY7" s="122">
        <f>DatosGenerales!C246</f>
        <v>651</v>
      </c>
      <c r="BZ7" s="121">
        <f>DatosGenerales!C247</f>
        <v>171</v>
      </c>
      <c r="CA7" s="124">
        <f>DatosGenerales!C248</f>
        <v>223</v>
      </c>
      <c r="CF7" s="122">
        <f>DatosGenerales!C255</f>
        <v>401</v>
      </c>
      <c r="CG7" s="124">
        <f>DatosGenerales!C258</f>
        <v>97</v>
      </c>
      <c r="CM7" s="122">
        <f>DatosGenerales!C40</f>
        <v>1536</v>
      </c>
      <c r="CN7" s="124">
        <f>DatosGenerales!C41</f>
        <v>995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248</v>
      </c>
      <c r="BL53" s="132">
        <f>SUM(DatosGenerales!C321,DatosGenerales!C310,DatosGenerales!C319)</f>
        <v>245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8</v>
      </c>
      <c r="BL66" s="132">
        <f>SUM(DatosGenerales!C309:C310)</f>
        <v>228</v>
      </c>
      <c r="BM66" s="132">
        <f>SUM(DatosGenerales!C318:C319)</f>
        <v>257</v>
      </c>
      <c r="BN66" s="132"/>
      <c r="BO66" s="119"/>
      <c r="BP66" s="119"/>
      <c r="BQ66" s="119"/>
      <c r="BR66" s="119"/>
      <c r="BS66" s="119"/>
    </row>
  </sheetData>
  <sheetProtection algorithmName="SHA-512" hashValue="iimOrjWDSnrZdqJZ1TDcqyWRq8jHMJVcVqggwb84fKDKA8gwy60nnlU8tQTx3CXvO7CqO6l/kpUzKU7q8BtE9g==" saltValue="uvESCZ7p8jpYGLC3uFoZU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BFE63-9753-42A6-8478-94B3016F2EA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lweDRG6/1NpBEU+dySxSRMj+iTpYJrPuA99KlymAdnIHs/XmLbTeP601uV+RTJbDy3ua1JlHOp0oOldQy7ByuA==" saltValue="JFW5KEvZQkESCwkkzyEK+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AEB3-CB3E-48CA-A36F-65AD1B959AA0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32</v>
      </c>
    </row>
    <row r="8" spans="1:50" s="119" customFormat="1" ht="14.85" customHeight="1" x14ac:dyDescent="0.25">
      <c r="C8" s="206"/>
      <c r="D8" s="121">
        <f>DatosMenores!C56</f>
        <v>306</v>
      </c>
      <c r="E8" s="121">
        <f>DatosMenores!C57</f>
        <v>31</v>
      </c>
      <c r="F8" s="121">
        <f>DatosMenores!C58</f>
        <v>35</v>
      </c>
      <c r="G8" s="121">
        <f>DatosMenores!C59</f>
        <v>149</v>
      </c>
      <c r="H8" s="120">
        <f>DatosMenores!C60</f>
        <v>10</v>
      </c>
      <c r="I8" s="103"/>
      <c r="L8" s="120">
        <f>DatosMenores!C48</f>
        <v>1</v>
      </c>
      <c r="M8" s="121">
        <f>DatosMenores!C49</f>
        <v>15</v>
      </c>
      <c r="N8" s="121">
        <f>DatosMenores!C50</f>
        <v>57</v>
      </c>
      <c r="O8" s="121">
        <f>DatosMenores!C51</f>
        <v>0</v>
      </c>
      <c r="P8" s="120">
        <f>DatosMenores!C52</f>
        <v>0</v>
      </c>
      <c r="S8" s="120">
        <f>DatosMenores!C28</f>
        <v>101</v>
      </c>
      <c r="T8" s="121">
        <f>SUM(DatosMenores!C29:C32)</f>
        <v>38</v>
      </c>
      <c r="U8" s="121">
        <f>DatosMenores!C33</f>
        <v>0</v>
      </c>
      <c r="V8" s="121">
        <f>DatosMenores!C34</f>
        <v>57</v>
      </c>
      <c r="W8" s="121">
        <f>DatosMenores!C35</f>
        <v>4</v>
      </c>
      <c r="X8" s="121">
        <f>DatosMenores!C36</f>
        <v>0</v>
      </c>
      <c r="Y8" s="121">
        <f>DatosMenores!C38</f>
        <v>0</v>
      </c>
      <c r="Z8" s="121">
        <f>DatosMenores!C37</f>
        <v>3</v>
      </c>
      <c r="AA8" s="120">
        <f>DatosMenores!C39</f>
        <v>20</v>
      </c>
      <c r="AC8" s="105"/>
      <c r="AE8" s="122">
        <f>DatosMenores!C5</f>
        <v>0</v>
      </c>
      <c r="AF8" s="121">
        <f>DatosMenores!C6</f>
        <v>34</v>
      </c>
      <c r="AG8" s="121">
        <f>DatosMenores!C7</f>
        <v>1</v>
      </c>
      <c r="AH8" s="121">
        <f>DatosMenores!C8</f>
        <v>15</v>
      </c>
      <c r="AI8" s="121">
        <f>DatosMenores!C9</f>
        <v>23</v>
      </c>
      <c r="AJ8" s="120">
        <f>DatosMenores!C10</f>
        <v>19</v>
      </c>
      <c r="AK8" s="121">
        <f>DatosMenores!C11</f>
        <v>19</v>
      </c>
      <c r="AL8" s="121">
        <f>DatosMenores!C12</f>
        <v>28</v>
      </c>
      <c r="AM8" s="120">
        <f>DatosMenores!C13</f>
        <v>10</v>
      </c>
      <c r="AN8" s="105"/>
      <c r="AP8" s="122">
        <f>DatosMenores!C69</f>
        <v>32</v>
      </c>
      <c r="AQ8" s="122">
        <f>DatosMenores!C70</f>
        <v>31</v>
      </c>
      <c r="AR8" s="121">
        <f>DatosMenores!C71</f>
        <v>58</v>
      </c>
      <c r="AS8" s="121">
        <f>DatosMenores!C74</f>
        <v>1</v>
      </c>
      <c r="AT8" s="121">
        <f>DatosMenores!C75</f>
        <v>16</v>
      </c>
      <c r="AU8" s="120">
        <f>DatosMenores!C76</f>
        <v>0</v>
      </c>
      <c r="AW8" s="143" t="s">
        <v>1657</v>
      </c>
      <c r="AX8" s="144">
        <f>DatosMenores!C70</f>
        <v>31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58</v>
      </c>
    </row>
    <row r="10" spans="1:50" ht="29.85" customHeight="1" x14ac:dyDescent="0.25">
      <c r="C10" s="206"/>
      <c r="D10" s="120">
        <f>DatosMenores!C61</f>
        <v>82</v>
      </c>
      <c r="E10" s="121">
        <f>DatosMenores!C62</f>
        <v>5</v>
      </c>
      <c r="F10" s="124">
        <f>DatosMenores!C63</f>
        <v>0</v>
      </c>
      <c r="G10" s="124">
        <f>DatosMenores!C64</f>
        <v>77</v>
      </c>
      <c r="H10" s="124">
        <f>DatosMenores!C65</f>
        <v>15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5</v>
      </c>
      <c r="AH11" s="121">
        <f>DatosMenores!C17</f>
        <v>21</v>
      </c>
      <c r="AI11" s="121">
        <f>DatosMenores!C18</f>
        <v>0</v>
      </c>
      <c r="AJ11" s="121">
        <f>DatosMenores!C20</f>
        <v>26</v>
      </c>
      <c r="AK11" s="121">
        <f>DatosMenores!C21</f>
        <v>5</v>
      </c>
      <c r="AL11" s="120">
        <f>DatosMenores!C19</f>
        <v>259</v>
      </c>
      <c r="AP11" s="122">
        <f>DatosMenores!C78</f>
        <v>0</v>
      </c>
      <c r="AQ11" s="121">
        <f>DatosMenores!C77</f>
        <v>21</v>
      </c>
      <c r="AR11" s="121">
        <f>DatosMenores!C79</f>
        <v>0</v>
      </c>
      <c r="AS11" s="122">
        <f>DatosMenores!C72</f>
        <v>0</v>
      </c>
      <c r="AT11" s="120">
        <f>DatosMenores!C73</f>
        <v>6</v>
      </c>
      <c r="AW11" s="143" t="s">
        <v>1799</v>
      </c>
      <c r="AX11" s="144">
        <f>DatosMenores!C73</f>
        <v>6</v>
      </c>
    </row>
    <row r="12" spans="1:50" ht="12.75" customHeight="1" x14ac:dyDescent="0.25">
      <c r="AW12" s="143" t="s">
        <v>1659</v>
      </c>
      <c r="AX12" s="144">
        <f>DatosMenores!C74</f>
        <v>1</v>
      </c>
    </row>
    <row r="13" spans="1:50" ht="12.75" customHeight="1" x14ac:dyDescent="0.25">
      <c r="AW13" s="143" t="s">
        <v>1040</v>
      </c>
      <c r="AX13" s="144">
        <f>DatosMenores!C75</f>
        <v>16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21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8zJcU+pwhb67UX4SJ13DOX3VBHK32IEMkpi4DDbx7D79NWLmBYHx30skCqBQBTdEr7oaqVvIFUhAQZLLwVt51w==" saltValue="bcmowHztG17P3kehBbHtC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591D-31F6-43FF-8BBD-A75F7C2D0902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0</v>
      </c>
      <c r="F4" s="157" t="s">
        <v>1807</v>
      </c>
      <c r="G4" s="159">
        <f>DatosViolenciaDoméstica!E67</f>
        <v>27</v>
      </c>
      <c r="H4" s="160"/>
    </row>
    <row r="5" spans="1:30" x14ac:dyDescent="0.2">
      <c r="C5" s="157" t="s">
        <v>12</v>
      </c>
      <c r="D5" s="158">
        <f>DatosViolenciaDoméstica!C6</f>
        <v>60</v>
      </c>
      <c r="F5" s="157" t="s">
        <v>1808</v>
      </c>
      <c r="G5" s="161">
        <f>DatosViolenciaDoméstica!F67</f>
        <v>0</v>
      </c>
      <c r="H5" s="160"/>
    </row>
    <row r="6" spans="1:30" x14ac:dyDescent="0.2">
      <c r="C6" s="157" t="s">
        <v>1809</v>
      </c>
      <c r="D6" s="158">
        <f>DatosViolenciaDoméstica!C7</f>
        <v>23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58">
        <f>SUM(DatosViolenciaDoméstica!C10:C11)</f>
        <v>3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tzydwlhuy86pZY2UcERKG97QmQ0JSFSV4ePXBuO3+IrvOY9JJiq/7ZUzfCZhAWFYMvCOQaD25FnQAqn0993Nbg==" saltValue="xqV7QleyTrGgpuHbCCcV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0B05-AC1D-4EA7-A6E2-C8B227F7CB69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246</v>
      </c>
      <c r="F4" s="157" t="s">
        <v>1807</v>
      </c>
      <c r="G4" s="159">
        <f>DatosViolenciaGénero!E82</f>
        <v>77</v>
      </c>
      <c r="H4" s="160"/>
    </row>
    <row r="5" spans="1:30" x14ac:dyDescent="0.2">
      <c r="C5" s="157" t="s">
        <v>39</v>
      </c>
      <c r="D5" s="158">
        <f>DatosViolenciaGénero!C5</f>
        <v>50</v>
      </c>
      <c r="F5" s="157" t="s">
        <v>1808</v>
      </c>
      <c r="G5" s="159">
        <f>DatosViolenciaGénero!F82</f>
        <v>5</v>
      </c>
      <c r="H5" s="160"/>
    </row>
    <row r="6" spans="1:30" x14ac:dyDescent="0.2">
      <c r="C6" s="157" t="s">
        <v>1809</v>
      </c>
      <c r="D6" s="167">
        <f>DatosViolenciaGénero!C8</f>
        <v>88</v>
      </c>
    </row>
    <row r="7" spans="1:30" x14ac:dyDescent="0.2">
      <c r="C7" s="157" t="s">
        <v>59</v>
      </c>
      <c r="D7" s="167">
        <f>DatosViolenciaGénero!C9</f>
        <v>0</v>
      </c>
    </row>
    <row r="8" spans="1:30" x14ac:dyDescent="0.2">
      <c r="C8" s="157" t="s">
        <v>1813</v>
      </c>
      <c r="D8" s="158">
        <f>DatosViolenciaGénero!C11</f>
        <v>1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7">
        <f>DatosViolenciaGénero!C6</f>
        <v>5</v>
      </c>
    </row>
    <row r="11" spans="1:30" x14ac:dyDescent="0.2">
      <c r="C11" s="157" t="s">
        <v>1810</v>
      </c>
      <c r="D11" s="167">
        <f>DatosViolenciaGénero!C10</f>
        <v>1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YCBxjjQv8Q7stYWLU+5pBHqB/D2no61PXKbS03oQVYpT7CxnLIrqA3+4wlgSVIGwBQOTbpLm6x9CuBiA7GyiUw==" saltValue="7tzWBheTGMREBM/YTRKeO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5811</v>
      </c>
      <c r="D7" s="14">
        <v>5415</v>
      </c>
      <c r="E7" s="15">
        <v>7.3130193905817195E-2</v>
      </c>
    </row>
    <row r="8" spans="1:5" x14ac:dyDescent="0.25">
      <c r="A8" s="178"/>
      <c r="B8" s="13" t="s">
        <v>19</v>
      </c>
      <c r="C8" s="14">
        <v>7328</v>
      </c>
      <c r="D8" s="14">
        <v>6485</v>
      </c>
      <c r="E8" s="15">
        <v>0.12999228989976899</v>
      </c>
    </row>
    <row r="9" spans="1:5" x14ac:dyDescent="0.25">
      <c r="A9" s="178"/>
      <c r="B9" s="13" t="s">
        <v>20</v>
      </c>
      <c r="C9" s="14">
        <v>6598</v>
      </c>
      <c r="D9" s="14">
        <v>5953</v>
      </c>
      <c r="E9" s="15">
        <v>0.1083487317319</v>
      </c>
    </row>
    <row r="10" spans="1:5" x14ac:dyDescent="0.25">
      <c r="A10" s="178"/>
      <c r="B10" s="13" t="s">
        <v>21</v>
      </c>
      <c r="C10" s="14">
        <v>141</v>
      </c>
      <c r="D10" s="14">
        <v>104</v>
      </c>
      <c r="E10" s="15">
        <v>0.355769230769231</v>
      </c>
    </row>
    <row r="11" spans="1:5" x14ac:dyDescent="0.25">
      <c r="A11" s="179"/>
      <c r="B11" s="13" t="s">
        <v>22</v>
      </c>
      <c r="C11" s="14">
        <v>5200</v>
      </c>
      <c r="D11" s="14">
        <v>4495</v>
      </c>
      <c r="E11" s="15">
        <v>0.15684093437152399</v>
      </c>
    </row>
    <row r="12" spans="1:5" x14ac:dyDescent="0.25">
      <c r="A12" s="177" t="s">
        <v>23</v>
      </c>
      <c r="B12" s="13" t="s">
        <v>24</v>
      </c>
      <c r="C12" s="14">
        <v>1505</v>
      </c>
      <c r="D12" s="14">
        <v>1540</v>
      </c>
      <c r="E12" s="15">
        <v>-2.27272727272727E-2</v>
      </c>
    </row>
    <row r="13" spans="1:5" x14ac:dyDescent="0.25">
      <c r="A13" s="178"/>
      <c r="B13" s="13" t="s">
        <v>25</v>
      </c>
      <c r="C13" s="14">
        <v>434</v>
      </c>
      <c r="D13" s="14">
        <v>445</v>
      </c>
      <c r="E13" s="15">
        <v>-2.4719101123595499E-2</v>
      </c>
    </row>
    <row r="14" spans="1:5" x14ac:dyDescent="0.25">
      <c r="A14" s="179"/>
      <c r="B14" s="13" t="s">
        <v>26</v>
      </c>
      <c r="C14" s="14">
        <v>3715</v>
      </c>
      <c r="D14" s="14">
        <v>3537</v>
      </c>
      <c r="E14" s="15">
        <v>5.0325134294599901E-2</v>
      </c>
    </row>
    <row r="15" spans="1:5" x14ac:dyDescent="0.25">
      <c r="A15" s="177" t="s">
        <v>27</v>
      </c>
      <c r="B15" s="13" t="s">
        <v>28</v>
      </c>
      <c r="C15" s="14">
        <v>479</v>
      </c>
      <c r="D15" s="14">
        <v>386</v>
      </c>
      <c r="E15" s="15">
        <v>0.24093264248704699</v>
      </c>
    </row>
    <row r="16" spans="1:5" x14ac:dyDescent="0.25">
      <c r="A16" s="178"/>
      <c r="B16" s="13" t="s">
        <v>29</v>
      </c>
      <c r="C16" s="14">
        <v>1396</v>
      </c>
      <c r="D16" s="14">
        <v>957</v>
      </c>
      <c r="E16" s="15">
        <v>0.45872518286311398</v>
      </c>
    </row>
    <row r="17" spans="1:5" x14ac:dyDescent="0.25">
      <c r="A17" s="178"/>
      <c r="B17" s="13" t="s">
        <v>30</v>
      </c>
      <c r="C17" s="14">
        <v>9</v>
      </c>
      <c r="D17" s="14">
        <v>9</v>
      </c>
      <c r="E17" s="15">
        <v>0</v>
      </c>
    </row>
    <row r="18" spans="1:5" x14ac:dyDescent="0.25">
      <c r="A18" s="178"/>
      <c r="B18" s="13" t="s">
        <v>31</v>
      </c>
      <c r="C18" s="14">
        <v>3</v>
      </c>
      <c r="D18" s="14">
        <v>1</v>
      </c>
      <c r="E18" s="15">
        <v>2</v>
      </c>
    </row>
    <row r="19" spans="1:5" x14ac:dyDescent="0.25">
      <c r="A19" s="179"/>
      <c r="B19" s="13" t="s">
        <v>32</v>
      </c>
      <c r="C19" s="14">
        <v>91</v>
      </c>
      <c r="D19" s="14">
        <v>56</v>
      </c>
      <c r="E19" s="15">
        <v>0.625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148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118</v>
      </c>
      <c r="E24" s="15">
        <v>0</v>
      </c>
    </row>
    <row r="25" spans="1:5" x14ac:dyDescent="0.25">
      <c r="A25" s="12" t="s">
        <v>36</v>
      </c>
      <c r="B25" s="17"/>
      <c r="C25" s="14">
        <v>734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714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46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728</v>
      </c>
      <c r="D31" s="14">
        <v>530</v>
      </c>
      <c r="E31" s="15">
        <v>0.373584905660377</v>
      </c>
    </row>
    <row r="32" spans="1:5" x14ac:dyDescent="0.25">
      <c r="A32" s="177" t="s">
        <v>41</v>
      </c>
      <c r="B32" s="13" t="s">
        <v>42</v>
      </c>
      <c r="C32" s="14">
        <v>33</v>
      </c>
      <c r="D32" s="14">
        <v>32</v>
      </c>
      <c r="E32" s="15">
        <v>3.125E-2</v>
      </c>
    </row>
    <row r="33" spans="1:5" x14ac:dyDescent="0.25">
      <c r="A33" s="178"/>
      <c r="B33" s="13" t="s">
        <v>43</v>
      </c>
      <c r="C33" s="14">
        <v>38</v>
      </c>
      <c r="D33" s="14">
        <v>51</v>
      </c>
      <c r="E33" s="15">
        <v>-0.25490196078431399</v>
      </c>
    </row>
    <row r="34" spans="1:5" x14ac:dyDescent="0.25">
      <c r="A34" s="178"/>
      <c r="B34" s="13" t="s">
        <v>44</v>
      </c>
      <c r="C34" s="18"/>
      <c r="D34" s="14">
        <v>0</v>
      </c>
      <c r="E34" s="15">
        <v>0</v>
      </c>
    </row>
    <row r="35" spans="1:5" x14ac:dyDescent="0.25">
      <c r="A35" s="178"/>
      <c r="B35" s="13" t="s">
        <v>45</v>
      </c>
      <c r="C35" s="14">
        <v>23</v>
      </c>
      <c r="D35" s="14">
        <v>17</v>
      </c>
      <c r="E35" s="15">
        <v>0.35294117647058798</v>
      </c>
    </row>
    <row r="36" spans="1:5" x14ac:dyDescent="0.25">
      <c r="A36" s="179"/>
      <c r="B36" s="13" t="s">
        <v>46</v>
      </c>
      <c r="C36" s="14">
        <v>616</v>
      </c>
      <c r="D36" s="14">
        <v>435</v>
      </c>
      <c r="E36" s="15">
        <v>0.41609195402298899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1536</v>
      </c>
      <c r="D40" s="14">
        <v>1351</v>
      </c>
      <c r="E40" s="15">
        <v>0.136935603256847</v>
      </c>
    </row>
    <row r="41" spans="1:5" x14ac:dyDescent="0.25">
      <c r="A41" s="12" t="s">
        <v>49</v>
      </c>
      <c r="B41" s="17"/>
      <c r="C41" s="14">
        <v>995</v>
      </c>
      <c r="D41" s="14">
        <v>767</v>
      </c>
      <c r="E41" s="15">
        <v>0.29726205997392402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831</v>
      </c>
      <c r="D45" s="14">
        <v>813</v>
      </c>
      <c r="E45" s="15">
        <v>2.2140221402214E-2</v>
      </c>
    </row>
    <row r="46" spans="1:5" x14ac:dyDescent="0.25">
      <c r="A46" s="178"/>
      <c r="B46" s="13" t="s">
        <v>52</v>
      </c>
      <c r="C46" s="14">
        <v>44</v>
      </c>
      <c r="D46" s="14">
        <v>19</v>
      </c>
      <c r="E46" s="15">
        <v>1.31578947368421</v>
      </c>
    </row>
    <row r="47" spans="1:5" x14ac:dyDescent="0.25">
      <c r="A47" s="178"/>
      <c r="B47" s="13" t="s">
        <v>53</v>
      </c>
      <c r="C47" s="14">
        <v>1396</v>
      </c>
      <c r="D47" s="14">
        <v>957</v>
      </c>
      <c r="E47" s="15">
        <v>0.45872518286311398</v>
      </c>
    </row>
    <row r="48" spans="1:5" x14ac:dyDescent="0.25">
      <c r="A48" s="179"/>
      <c r="B48" s="13" t="s">
        <v>22</v>
      </c>
      <c r="C48" s="14">
        <v>464</v>
      </c>
      <c r="D48" s="14">
        <v>394</v>
      </c>
      <c r="E48" s="15">
        <v>0.17766497461928901</v>
      </c>
    </row>
    <row r="49" spans="1:5" x14ac:dyDescent="0.25">
      <c r="A49" s="177" t="s">
        <v>54</v>
      </c>
      <c r="B49" s="13" t="s">
        <v>55</v>
      </c>
      <c r="C49" s="14">
        <v>1089</v>
      </c>
      <c r="D49" s="14">
        <v>754</v>
      </c>
      <c r="E49" s="15">
        <v>0.44429708222811698</v>
      </c>
    </row>
    <row r="50" spans="1:5" x14ac:dyDescent="0.25">
      <c r="A50" s="178"/>
      <c r="B50" s="13" t="s">
        <v>56</v>
      </c>
      <c r="C50" s="14">
        <v>54</v>
      </c>
      <c r="D50" s="14">
        <v>38</v>
      </c>
      <c r="E50" s="15">
        <v>0.42105263157894701</v>
      </c>
    </row>
    <row r="51" spans="1:5" x14ac:dyDescent="0.25">
      <c r="A51" s="178"/>
      <c r="B51" s="13" t="s">
        <v>57</v>
      </c>
      <c r="C51" s="14">
        <v>99</v>
      </c>
      <c r="D51" s="14">
        <v>88</v>
      </c>
      <c r="E51" s="15">
        <v>0.125</v>
      </c>
    </row>
    <row r="52" spans="1:5" x14ac:dyDescent="0.25">
      <c r="A52" s="179"/>
      <c r="B52" s="13" t="s">
        <v>58</v>
      </c>
      <c r="C52" s="14">
        <v>31</v>
      </c>
      <c r="D52" s="14">
        <v>19</v>
      </c>
      <c r="E52" s="15">
        <v>0.63157894736842102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12</v>
      </c>
      <c r="D56" s="14">
        <v>11</v>
      </c>
      <c r="E56" s="15">
        <v>9.0909090909090898E-2</v>
      </c>
    </row>
    <row r="57" spans="1:5" x14ac:dyDescent="0.25">
      <c r="A57" s="178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18</v>
      </c>
      <c r="C58" s="14">
        <v>20</v>
      </c>
      <c r="D58" s="14">
        <v>21</v>
      </c>
      <c r="E58" s="15">
        <v>-4.7619047619047603E-2</v>
      </c>
    </row>
    <row r="59" spans="1:5" x14ac:dyDescent="0.25">
      <c r="A59" s="178"/>
      <c r="B59" s="13" t="s">
        <v>22</v>
      </c>
      <c r="C59" s="14">
        <v>12</v>
      </c>
      <c r="D59" s="14">
        <v>16</v>
      </c>
      <c r="E59" s="15">
        <v>-0.25</v>
      </c>
    </row>
    <row r="60" spans="1:5" x14ac:dyDescent="0.25">
      <c r="A60" s="178"/>
      <c r="B60" s="13" t="s">
        <v>61</v>
      </c>
      <c r="C60" s="14">
        <v>14</v>
      </c>
      <c r="D60" s="14">
        <v>11</v>
      </c>
      <c r="E60" s="15">
        <v>0.27272727272727298</v>
      </c>
    </row>
    <row r="61" spans="1:5" x14ac:dyDescent="0.25">
      <c r="A61" s="179"/>
      <c r="B61" s="13" t="s">
        <v>62</v>
      </c>
      <c r="C61" s="14">
        <v>0</v>
      </c>
      <c r="D61" s="18"/>
      <c r="E61" s="15">
        <v>0</v>
      </c>
    </row>
    <row r="62" spans="1:5" x14ac:dyDescent="0.25">
      <c r="A62" s="177" t="s">
        <v>63</v>
      </c>
      <c r="B62" s="13" t="s">
        <v>64</v>
      </c>
      <c r="C62" s="14">
        <v>13</v>
      </c>
      <c r="D62" s="14">
        <v>14</v>
      </c>
      <c r="E62" s="15">
        <v>-7.1428571428571397E-2</v>
      </c>
    </row>
    <row r="63" spans="1:5" x14ac:dyDescent="0.25">
      <c r="A63" s="178"/>
      <c r="B63" s="13" t="s">
        <v>57</v>
      </c>
      <c r="C63" s="14">
        <v>2</v>
      </c>
      <c r="D63" s="14">
        <v>0</v>
      </c>
      <c r="E63" s="15">
        <v>0</v>
      </c>
    </row>
    <row r="64" spans="1:5" x14ac:dyDescent="0.25">
      <c r="A64" s="179"/>
      <c r="B64" s="13" t="s">
        <v>65</v>
      </c>
      <c r="C64" s="14">
        <v>1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3</v>
      </c>
      <c r="D76" s="14">
        <v>1</v>
      </c>
      <c r="E76" s="15">
        <v>2</v>
      </c>
    </row>
    <row r="77" spans="1:5" x14ac:dyDescent="0.25">
      <c r="A77" s="181"/>
      <c r="B77" s="13" t="s">
        <v>57</v>
      </c>
      <c r="C77" s="14">
        <v>0</v>
      </c>
      <c r="D77" s="14">
        <v>1</v>
      </c>
      <c r="E77" s="15">
        <v>-1</v>
      </c>
    </row>
    <row r="78" spans="1:5" x14ac:dyDescent="0.25">
      <c r="A78" s="181"/>
      <c r="B78" s="13" t="s">
        <v>64</v>
      </c>
      <c r="C78" s="14">
        <v>3</v>
      </c>
      <c r="D78" s="14">
        <v>0</v>
      </c>
      <c r="E78" s="15">
        <v>0</v>
      </c>
    </row>
    <row r="79" spans="1:5" x14ac:dyDescent="0.25">
      <c r="A79" s="181"/>
      <c r="B79" s="13" t="s">
        <v>68</v>
      </c>
      <c r="C79" s="14">
        <v>1</v>
      </c>
      <c r="D79" s="14">
        <v>1</v>
      </c>
      <c r="E79" s="15">
        <v>0</v>
      </c>
    </row>
    <row r="80" spans="1:5" x14ac:dyDescent="0.25">
      <c r="A80" s="182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995</v>
      </c>
      <c r="D84" s="14">
        <v>767</v>
      </c>
      <c r="E84" s="15">
        <v>0.29726205997392402</v>
      </c>
    </row>
    <row r="85" spans="1:5" x14ac:dyDescent="0.25">
      <c r="A85" s="179"/>
      <c r="B85" s="13" t="s">
        <v>73</v>
      </c>
      <c r="C85" s="14">
        <v>235</v>
      </c>
      <c r="D85" s="14">
        <v>205</v>
      </c>
      <c r="E85" s="15">
        <v>0.146341463414634</v>
      </c>
    </row>
    <row r="86" spans="1:5" x14ac:dyDescent="0.25">
      <c r="A86" s="177" t="s">
        <v>74</v>
      </c>
      <c r="B86" s="13" t="s">
        <v>72</v>
      </c>
      <c r="C86" s="14">
        <v>950</v>
      </c>
      <c r="D86" s="14">
        <v>592</v>
      </c>
      <c r="E86" s="15">
        <v>0.60472972972973005</v>
      </c>
    </row>
    <row r="87" spans="1:5" x14ac:dyDescent="0.25">
      <c r="A87" s="179"/>
      <c r="B87" s="13" t="s">
        <v>73</v>
      </c>
      <c r="C87" s="14">
        <v>448</v>
      </c>
      <c r="D87" s="14">
        <v>560</v>
      </c>
      <c r="E87" s="15">
        <v>-0.2</v>
      </c>
    </row>
    <row r="88" spans="1:5" x14ac:dyDescent="0.25">
      <c r="A88" s="177" t="s">
        <v>75</v>
      </c>
      <c r="B88" s="13" t="s">
        <v>72</v>
      </c>
      <c r="C88" s="14">
        <v>60</v>
      </c>
      <c r="D88" s="14">
        <v>56</v>
      </c>
      <c r="E88" s="15">
        <v>7.1428571428571397E-2</v>
      </c>
    </row>
    <row r="89" spans="1:5" x14ac:dyDescent="0.25">
      <c r="A89" s="179"/>
      <c r="B89" s="13" t="s">
        <v>73</v>
      </c>
      <c r="C89" s="14">
        <v>50</v>
      </c>
      <c r="D89" s="14">
        <v>33</v>
      </c>
      <c r="E89" s="15">
        <v>0.51515151515151503</v>
      </c>
    </row>
    <row r="90" spans="1:5" x14ac:dyDescent="0.25">
      <c r="A90" s="177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490</v>
      </c>
      <c r="D95" s="14">
        <v>350</v>
      </c>
      <c r="E95" s="15">
        <v>0.4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316</v>
      </c>
      <c r="D100" s="14">
        <v>274</v>
      </c>
      <c r="E100" s="15">
        <v>0.153284671532847</v>
      </c>
    </row>
    <row r="101" spans="1:5" x14ac:dyDescent="0.25">
      <c r="A101" s="12" t="s">
        <v>81</v>
      </c>
      <c r="B101" s="17"/>
      <c r="C101" s="14">
        <v>559</v>
      </c>
      <c r="D101" s="14">
        <v>439</v>
      </c>
      <c r="E101" s="15">
        <v>0.27334851936218701</v>
      </c>
    </row>
    <row r="102" spans="1:5" x14ac:dyDescent="0.25">
      <c r="A102" s="12" t="s">
        <v>78</v>
      </c>
      <c r="B102" s="17"/>
      <c r="C102" s="14">
        <v>10</v>
      </c>
      <c r="D102" s="14">
        <v>10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511</v>
      </c>
      <c r="D106" s="14">
        <v>276</v>
      </c>
      <c r="E106" s="15">
        <v>0.85144927536231896</v>
      </c>
    </row>
    <row r="107" spans="1:5" x14ac:dyDescent="0.25">
      <c r="A107" s="178"/>
      <c r="B107" s="13" t="s">
        <v>84</v>
      </c>
      <c r="C107" s="14">
        <v>100</v>
      </c>
      <c r="D107" s="14">
        <v>39</v>
      </c>
      <c r="E107" s="15">
        <v>1.5641025641025601</v>
      </c>
    </row>
    <row r="108" spans="1:5" x14ac:dyDescent="0.25">
      <c r="A108" s="179"/>
      <c r="B108" s="13" t="s">
        <v>85</v>
      </c>
      <c r="C108" s="14">
        <v>99</v>
      </c>
      <c r="D108" s="14">
        <v>81</v>
      </c>
      <c r="E108" s="15">
        <v>0.22222222222222199</v>
      </c>
    </row>
    <row r="109" spans="1:5" x14ac:dyDescent="0.25">
      <c r="A109" s="177" t="s">
        <v>81</v>
      </c>
      <c r="B109" s="13" t="s">
        <v>86</v>
      </c>
      <c r="C109" s="14">
        <v>38</v>
      </c>
      <c r="D109" s="14">
        <v>21</v>
      </c>
      <c r="E109" s="15">
        <v>0.80952380952380898</v>
      </c>
    </row>
    <row r="110" spans="1:5" x14ac:dyDescent="0.25">
      <c r="A110" s="179"/>
      <c r="B110" s="13" t="s">
        <v>85</v>
      </c>
      <c r="C110" s="14">
        <v>158</v>
      </c>
      <c r="D110" s="14">
        <v>72</v>
      </c>
      <c r="E110" s="15">
        <v>1.19444444444444</v>
      </c>
    </row>
    <row r="111" spans="1:5" x14ac:dyDescent="0.25">
      <c r="A111" s="12" t="s">
        <v>78</v>
      </c>
      <c r="B111" s="17"/>
      <c r="C111" s="14">
        <v>24</v>
      </c>
      <c r="D111" s="14">
        <v>20</v>
      </c>
      <c r="E111" s="15">
        <v>0.2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32</v>
      </c>
      <c r="D115" s="14">
        <v>24</v>
      </c>
      <c r="E115" s="15">
        <v>0.33333333333333298</v>
      </c>
    </row>
    <row r="116" spans="1:5" x14ac:dyDescent="0.25">
      <c r="A116" s="178"/>
      <c r="B116" s="13" t="s">
        <v>84</v>
      </c>
      <c r="C116" s="14">
        <v>6</v>
      </c>
      <c r="D116" s="14">
        <v>10</v>
      </c>
      <c r="E116" s="15">
        <v>-0.4</v>
      </c>
    </row>
    <row r="117" spans="1:5" x14ac:dyDescent="0.25">
      <c r="A117" s="179"/>
      <c r="B117" s="13" t="s">
        <v>85</v>
      </c>
      <c r="C117" s="14">
        <v>13</v>
      </c>
      <c r="D117" s="14">
        <v>13</v>
      </c>
      <c r="E117" s="15">
        <v>0</v>
      </c>
    </row>
    <row r="118" spans="1:5" x14ac:dyDescent="0.25">
      <c r="A118" s="177" t="s">
        <v>81</v>
      </c>
      <c r="B118" s="13" t="s">
        <v>86</v>
      </c>
      <c r="C118" s="14">
        <v>0</v>
      </c>
      <c r="D118" s="14">
        <v>3</v>
      </c>
      <c r="E118" s="15">
        <v>-1</v>
      </c>
    </row>
    <row r="119" spans="1:5" x14ac:dyDescent="0.25">
      <c r="A119" s="179"/>
      <c r="B119" s="13" t="s">
        <v>85</v>
      </c>
      <c r="C119" s="14">
        <v>10</v>
      </c>
      <c r="D119" s="14">
        <v>4</v>
      </c>
      <c r="E119" s="15">
        <v>1.5</v>
      </c>
    </row>
    <row r="120" spans="1:5" x14ac:dyDescent="0.25">
      <c r="A120" s="12" t="s">
        <v>78</v>
      </c>
      <c r="B120" s="17"/>
      <c r="C120" s="14">
        <v>3</v>
      </c>
      <c r="D120" s="14">
        <v>2</v>
      </c>
      <c r="E120" s="15">
        <v>0.5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82</v>
      </c>
      <c r="D126" s="14">
        <v>128</v>
      </c>
      <c r="E126" s="15">
        <v>-0.359375</v>
      </c>
    </row>
    <row r="127" spans="1:5" x14ac:dyDescent="0.25">
      <c r="A127" s="179"/>
      <c r="B127" s="13" t="s">
        <v>91</v>
      </c>
      <c r="C127" s="14">
        <v>98</v>
      </c>
      <c r="D127" s="14">
        <v>158</v>
      </c>
      <c r="E127" s="15">
        <v>-0.379746835443038</v>
      </c>
    </row>
    <row r="128" spans="1:5" x14ac:dyDescent="0.25">
      <c r="A128" s="177" t="s">
        <v>93</v>
      </c>
      <c r="B128" s="13" t="s">
        <v>90</v>
      </c>
      <c r="C128" s="14">
        <v>1802</v>
      </c>
      <c r="D128" s="14">
        <v>1503</v>
      </c>
      <c r="E128" s="15">
        <v>0.19893546240851601</v>
      </c>
    </row>
    <row r="129" spans="1:5" x14ac:dyDescent="0.25">
      <c r="A129" s="179"/>
      <c r="B129" s="13" t="s">
        <v>91</v>
      </c>
      <c r="C129" s="14">
        <v>3008</v>
      </c>
      <c r="D129" s="14">
        <v>2339</v>
      </c>
      <c r="E129" s="15">
        <v>0.286019666524156</v>
      </c>
    </row>
    <row r="130" spans="1:5" x14ac:dyDescent="0.25">
      <c r="A130" s="177" t="s">
        <v>94</v>
      </c>
      <c r="B130" s="13" t="s">
        <v>90</v>
      </c>
      <c r="C130" s="14">
        <v>82</v>
      </c>
      <c r="D130" s="14">
        <v>64</v>
      </c>
      <c r="E130" s="15">
        <v>0.28125</v>
      </c>
    </row>
    <row r="131" spans="1:5" x14ac:dyDescent="0.25">
      <c r="A131" s="179"/>
      <c r="B131" s="13" t="s">
        <v>91</v>
      </c>
      <c r="C131" s="14">
        <v>98</v>
      </c>
      <c r="D131" s="14">
        <v>79</v>
      </c>
      <c r="E131" s="15">
        <v>0.240506329113924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19</v>
      </c>
      <c r="D135" s="14">
        <v>26</v>
      </c>
      <c r="E135" s="15">
        <v>-0.269230769230769</v>
      </c>
    </row>
    <row r="136" spans="1:5" x14ac:dyDescent="0.25">
      <c r="A136" s="179"/>
      <c r="B136" s="13" t="s">
        <v>98</v>
      </c>
      <c r="C136" s="14">
        <v>1</v>
      </c>
      <c r="D136" s="14">
        <v>1</v>
      </c>
      <c r="E136" s="15">
        <v>0</v>
      </c>
    </row>
    <row r="137" spans="1:5" x14ac:dyDescent="0.25">
      <c r="A137" s="177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98</v>
      </c>
      <c r="C138" s="14">
        <v>0</v>
      </c>
      <c r="D138" s="14">
        <v>1</v>
      </c>
      <c r="E138" s="15">
        <v>-1</v>
      </c>
    </row>
    <row r="139" spans="1:5" x14ac:dyDescent="0.25">
      <c r="A139" s="177" t="s">
        <v>100</v>
      </c>
      <c r="B139" s="13" t="s">
        <v>97</v>
      </c>
      <c r="C139" s="14">
        <v>1</v>
      </c>
      <c r="D139" s="14">
        <v>2</v>
      </c>
      <c r="E139" s="15">
        <v>-0.5</v>
      </c>
    </row>
    <row r="140" spans="1:5" x14ac:dyDescent="0.25">
      <c r="A140" s="179"/>
      <c r="B140" s="13" t="s">
        <v>101</v>
      </c>
      <c r="C140" s="14">
        <v>0</v>
      </c>
      <c r="D140" s="14">
        <v>1</v>
      </c>
      <c r="E140" s="15">
        <v>-1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155</v>
      </c>
      <c r="D144" s="14">
        <v>116</v>
      </c>
      <c r="E144" s="15">
        <v>0.33620689655172398</v>
      </c>
    </row>
    <row r="145" spans="1:5" x14ac:dyDescent="0.25">
      <c r="A145" s="177" t="s">
        <v>104</v>
      </c>
      <c r="B145" s="13" t="s">
        <v>105</v>
      </c>
      <c r="C145" s="14">
        <v>1</v>
      </c>
      <c r="D145" s="14">
        <v>1</v>
      </c>
      <c r="E145" s="15">
        <v>0</v>
      </c>
    </row>
    <row r="146" spans="1:5" x14ac:dyDescent="0.25">
      <c r="A146" s="178"/>
      <c r="B146" s="13" t="s">
        <v>106</v>
      </c>
      <c r="C146" s="14">
        <v>95</v>
      </c>
      <c r="D146" s="14">
        <v>76</v>
      </c>
      <c r="E146" s="15">
        <v>0.25</v>
      </c>
    </row>
    <row r="147" spans="1:5" x14ac:dyDescent="0.25">
      <c r="A147" s="178"/>
      <c r="B147" s="13" t="s">
        <v>107</v>
      </c>
      <c r="C147" s="14">
        <v>2</v>
      </c>
      <c r="D147" s="14">
        <v>5</v>
      </c>
      <c r="E147" s="15">
        <v>-0.6</v>
      </c>
    </row>
    <row r="148" spans="1:5" x14ac:dyDescent="0.25">
      <c r="A148" s="178"/>
      <c r="B148" s="13" t="s">
        <v>108</v>
      </c>
      <c r="C148" s="14">
        <v>8</v>
      </c>
      <c r="D148" s="14">
        <v>3</v>
      </c>
      <c r="E148" s="15">
        <v>1.6666666666666701</v>
      </c>
    </row>
    <row r="149" spans="1:5" x14ac:dyDescent="0.25">
      <c r="A149" s="178"/>
      <c r="B149" s="13" t="s">
        <v>109</v>
      </c>
      <c r="C149" s="14">
        <v>49</v>
      </c>
      <c r="D149" s="14">
        <v>30</v>
      </c>
      <c r="E149" s="15">
        <v>0.63333333333333297</v>
      </c>
    </row>
    <row r="150" spans="1:5" x14ac:dyDescent="0.25">
      <c r="A150" s="179"/>
      <c r="B150" s="13" t="s">
        <v>110</v>
      </c>
      <c r="C150" s="14">
        <v>0</v>
      </c>
      <c r="D150" s="14">
        <v>1</v>
      </c>
      <c r="E150" s="15">
        <v>-1</v>
      </c>
    </row>
    <row r="151" spans="1:5" x14ac:dyDescent="0.25">
      <c r="A151" s="177" t="s">
        <v>111</v>
      </c>
      <c r="B151" s="13" t="s">
        <v>112</v>
      </c>
      <c r="C151" s="14">
        <v>74</v>
      </c>
      <c r="D151" s="14">
        <v>61</v>
      </c>
      <c r="E151" s="15">
        <v>0.213114754098361</v>
      </c>
    </row>
    <row r="152" spans="1:5" x14ac:dyDescent="0.25">
      <c r="A152" s="179"/>
      <c r="B152" s="13" t="s">
        <v>113</v>
      </c>
      <c r="C152" s="14">
        <v>79</v>
      </c>
      <c r="D152" s="14">
        <v>59</v>
      </c>
      <c r="E152" s="15">
        <v>0.338983050847458</v>
      </c>
    </row>
    <row r="153" spans="1:5" x14ac:dyDescent="0.25">
      <c r="A153" s="177" t="s">
        <v>114</v>
      </c>
      <c r="B153" s="13" t="s">
        <v>18</v>
      </c>
      <c r="C153" s="14">
        <v>17</v>
      </c>
      <c r="D153" s="14">
        <v>21</v>
      </c>
      <c r="E153" s="15">
        <v>-0.19047619047618999</v>
      </c>
    </row>
    <row r="154" spans="1:5" x14ac:dyDescent="0.25">
      <c r="A154" s="179"/>
      <c r="B154" s="13" t="s">
        <v>22</v>
      </c>
      <c r="C154" s="14">
        <v>19</v>
      </c>
      <c r="D154" s="14">
        <v>17</v>
      </c>
      <c r="E154" s="15">
        <v>0.11764705882352899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920</v>
      </c>
      <c r="D159" s="14">
        <v>914</v>
      </c>
      <c r="E159" s="15">
        <v>6.5645514223194703E-3</v>
      </c>
    </row>
    <row r="160" spans="1:5" x14ac:dyDescent="0.25">
      <c r="A160" s="178"/>
      <c r="B160" s="13" t="s">
        <v>119</v>
      </c>
      <c r="C160" s="14">
        <v>205</v>
      </c>
      <c r="D160" s="14">
        <v>189</v>
      </c>
      <c r="E160" s="15">
        <v>8.4656084656084707E-2</v>
      </c>
    </row>
    <row r="161" spans="1:5" x14ac:dyDescent="0.25">
      <c r="A161" s="178"/>
      <c r="B161" s="13" t="s">
        <v>120</v>
      </c>
      <c r="C161" s="14">
        <v>260</v>
      </c>
      <c r="D161" s="14">
        <v>205</v>
      </c>
      <c r="E161" s="15">
        <v>0.26829268292682901</v>
      </c>
    </row>
    <row r="162" spans="1:5" x14ac:dyDescent="0.25">
      <c r="A162" s="178"/>
      <c r="B162" s="13" t="s">
        <v>121</v>
      </c>
      <c r="C162" s="14">
        <v>78</v>
      </c>
      <c r="D162" s="14">
        <v>123</v>
      </c>
      <c r="E162" s="15">
        <v>-0.36585365853658502</v>
      </c>
    </row>
    <row r="163" spans="1:5" x14ac:dyDescent="0.25">
      <c r="A163" s="178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123</v>
      </c>
      <c r="C164" s="14">
        <v>4</v>
      </c>
      <c r="D164" s="14">
        <v>11</v>
      </c>
      <c r="E164" s="15">
        <v>-0.63636363636363602</v>
      </c>
    </row>
    <row r="165" spans="1:5" x14ac:dyDescent="0.25">
      <c r="A165" s="178"/>
      <c r="B165" s="13" t="s">
        <v>124</v>
      </c>
      <c r="C165" s="14">
        <v>30</v>
      </c>
      <c r="D165" s="14">
        <v>19</v>
      </c>
      <c r="E165" s="15">
        <v>0.57894736842105299</v>
      </c>
    </row>
    <row r="166" spans="1:5" x14ac:dyDescent="0.25">
      <c r="A166" s="178"/>
      <c r="B166" s="13" t="s">
        <v>125</v>
      </c>
      <c r="C166" s="14">
        <v>0</v>
      </c>
      <c r="D166" s="14">
        <v>1</v>
      </c>
      <c r="E166" s="15">
        <v>-1</v>
      </c>
    </row>
    <row r="167" spans="1:5" x14ac:dyDescent="0.25">
      <c r="A167" s="178"/>
      <c r="B167" s="13" t="s">
        <v>126</v>
      </c>
      <c r="C167" s="14">
        <v>163</v>
      </c>
      <c r="D167" s="14">
        <v>161</v>
      </c>
      <c r="E167" s="15">
        <v>1.2422360248447201E-2</v>
      </c>
    </row>
    <row r="168" spans="1:5" x14ac:dyDescent="0.25">
      <c r="A168" s="178"/>
      <c r="B168" s="13" t="s">
        <v>127</v>
      </c>
      <c r="C168" s="14">
        <v>268</v>
      </c>
      <c r="D168" s="14">
        <v>409</v>
      </c>
      <c r="E168" s="15">
        <v>-0.344743276283619</v>
      </c>
    </row>
    <row r="169" spans="1:5" x14ac:dyDescent="0.25">
      <c r="A169" s="178"/>
      <c r="B169" s="13" t="s">
        <v>128</v>
      </c>
      <c r="C169" s="14">
        <v>28</v>
      </c>
      <c r="D169" s="14">
        <v>0</v>
      </c>
      <c r="E169" s="15">
        <v>0</v>
      </c>
    </row>
    <row r="170" spans="1:5" x14ac:dyDescent="0.25">
      <c r="A170" s="178"/>
      <c r="B170" s="13" t="s">
        <v>129</v>
      </c>
      <c r="C170" s="14">
        <v>214</v>
      </c>
      <c r="D170" s="14">
        <v>0</v>
      </c>
      <c r="E170" s="15">
        <v>0</v>
      </c>
    </row>
    <row r="171" spans="1:5" x14ac:dyDescent="0.25">
      <c r="A171" s="178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8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132</v>
      </c>
      <c r="C173" s="14">
        <v>11</v>
      </c>
      <c r="D173" s="14">
        <v>4</v>
      </c>
      <c r="E173" s="15">
        <v>1.75</v>
      </c>
    </row>
    <row r="174" spans="1:5" x14ac:dyDescent="0.25">
      <c r="A174" s="178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134</v>
      </c>
      <c r="C175" s="14">
        <v>3</v>
      </c>
      <c r="D175" s="14">
        <v>2</v>
      </c>
      <c r="E175" s="15">
        <v>0.5</v>
      </c>
    </row>
    <row r="176" spans="1:5" x14ac:dyDescent="0.25">
      <c r="A176" s="178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8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8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8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4">
        <v>4</v>
      </c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4">
        <v>16</v>
      </c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4">
        <v>28</v>
      </c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2063</v>
      </c>
      <c r="D201" s="14">
        <v>1971</v>
      </c>
      <c r="E201" s="15">
        <v>4.6676813800101503E-2</v>
      </c>
    </row>
    <row r="202" spans="1:5" x14ac:dyDescent="0.25">
      <c r="A202" s="178"/>
      <c r="B202" s="13" t="s">
        <v>119</v>
      </c>
      <c r="C202" s="14">
        <v>443</v>
      </c>
      <c r="D202" s="14">
        <v>410</v>
      </c>
      <c r="E202" s="15">
        <v>8.0487804878048796E-2</v>
      </c>
    </row>
    <row r="203" spans="1:5" x14ac:dyDescent="0.25">
      <c r="A203" s="178"/>
      <c r="B203" s="13" t="s">
        <v>162</v>
      </c>
      <c r="C203" s="14">
        <v>503</v>
      </c>
      <c r="D203" s="14">
        <v>444</v>
      </c>
      <c r="E203" s="15">
        <v>0.132882882882883</v>
      </c>
    </row>
    <row r="204" spans="1:5" x14ac:dyDescent="0.25">
      <c r="A204" s="178"/>
      <c r="B204" s="13" t="s">
        <v>121</v>
      </c>
      <c r="C204" s="14">
        <v>287</v>
      </c>
      <c r="D204" s="14">
        <v>265</v>
      </c>
      <c r="E204" s="15">
        <v>8.3018867924528297E-2</v>
      </c>
    </row>
    <row r="205" spans="1:5" x14ac:dyDescent="0.25">
      <c r="A205" s="178"/>
      <c r="B205" s="13" t="s">
        <v>122</v>
      </c>
      <c r="C205" s="18"/>
      <c r="D205" s="14">
        <v>0</v>
      </c>
      <c r="E205" s="15">
        <v>0</v>
      </c>
    </row>
    <row r="206" spans="1:5" x14ac:dyDescent="0.25">
      <c r="A206" s="178"/>
      <c r="B206" s="13" t="s">
        <v>123</v>
      </c>
      <c r="C206" s="14">
        <v>18</v>
      </c>
      <c r="D206" s="14">
        <v>28</v>
      </c>
      <c r="E206" s="15">
        <v>-0.35714285714285698</v>
      </c>
    </row>
    <row r="207" spans="1:5" x14ac:dyDescent="0.25">
      <c r="A207" s="178"/>
      <c r="B207" s="13" t="s">
        <v>124</v>
      </c>
      <c r="C207" s="14">
        <v>51</v>
      </c>
      <c r="D207" s="14">
        <v>38</v>
      </c>
      <c r="E207" s="15">
        <v>0.34210526315789502</v>
      </c>
    </row>
    <row r="208" spans="1:5" x14ac:dyDescent="0.25">
      <c r="A208" s="178"/>
      <c r="B208" s="13" t="s">
        <v>163</v>
      </c>
      <c r="C208" s="18"/>
      <c r="D208" s="14">
        <v>2</v>
      </c>
      <c r="E208" s="15">
        <v>0</v>
      </c>
    </row>
    <row r="209" spans="1:5" x14ac:dyDescent="0.25">
      <c r="A209" s="178"/>
      <c r="B209" s="13" t="s">
        <v>126</v>
      </c>
      <c r="C209" s="14">
        <v>328</v>
      </c>
      <c r="D209" s="14">
        <v>322</v>
      </c>
      <c r="E209" s="15">
        <v>1.8633540372670801E-2</v>
      </c>
    </row>
    <row r="210" spans="1:5" x14ac:dyDescent="0.25">
      <c r="A210" s="178"/>
      <c r="B210" s="13" t="s">
        <v>164</v>
      </c>
      <c r="C210" s="14">
        <v>540</v>
      </c>
      <c r="D210" s="14">
        <v>857</v>
      </c>
      <c r="E210" s="15">
        <v>-0.36989498249708302</v>
      </c>
    </row>
    <row r="211" spans="1:5" x14ac:dyDescent="0.25">
      <c r="A211" s="178"/>
      <c r="B211" s="13" t="s">
        <v>128</v>
      </c>
      <c r="C211" s="14">
        <v>39</v>
      </c>
      <c r="D211" s="14">
        <v>35</v>
      </c>
      <c r="E211" s="15">
        <v>0.114285714285714</v>
      </c>
    </row>
    <row r="212" spans="1:5" x14ac:dyDescent="0.25">
      <c r="A212" s="178"/>
      <c r="B212" s="13" t="s">
        <v>129</v>
      </c>
      <c r="C212" s="14">
        <v>215</v>
      </c>
      <c r="D212" s="14">
        <v>258</v>
      </c>
      <c r="E212" s="15">
        <v>-0.16666666666666699</v>
      </c>
    </row>
    <row r="213" spans="1:5" x14ac:dyDescent="0.25">
      <c r="A213" s="178"/>
      <c r="B213" s="13" t="s">
        <v>130</v>
      </c>
      <c r="C213" s="18"/>
      <c r="D213" s="14">
        <v>0</v>
      </c>
      <c r="E213" s="15">
        <v>0</v>
      </c>
    </row>
    <row r="214" spans="1:5" x14ac:dyDescent="0.25">
      <c r="A214" s="178"/>
      <c r="B214" s="13" t="s">
        <v>131</v>
      </c>
      <c r="C214" s="18"/>
      <c r="D214" s="14">
        <v>0</v>
      </c>
      <c r="E214" s="15">
        <v>0</v>
      </c>
    </row>
    <row r="215" spans="1:5" x14ac:dyDescent="0.25">
      <c r="A215" s="178"/>
      <c r="B215" s="13" t="s">
        <v>132</v>
      </c>
      <c r="C215" s="14">
        <v>39</v>
      </c>
      <c r="D215" s="14">
        <v>15</v>
      </c>
      <c r="E215" s="15">
        <v>1.6</v>
      </c>
    </row>
    <row r="216" spans="1:5" x14ac:dyDescent="0.25">
      <c r="A216" s="178"/>
      <c r="B216" s="13" t="s">
        <v>133</v>
      </c>
      <c r="C216" s="18"/>
      <c r="D216" s="14">
        <v>0</v>
      </c>
      <c r="E216" s="15">
        <v>0</v>
      </c>
    </row>
    <row r="217" spans="1:5" x14ac:dyDescent="0.25">
      <c r="A217" s="178"/>
      <c r="B217" s="13" t="s">
        <v>134</v>
      </c>
      <c r="C217" s="14">
        <v>3</v>
      </c>
      <c r="D217" s="14">
        <v>2</v>
      </c>
      <c r="E217" s="15">
        <v>0.5</v>
      </c>
    </row>
    <row r="218" spans="1:5" x14ac:dyDescent="0.25">
      <c r="A218" s="178"/>
      <c r="B218" s="13" t="s">
        <v>135</v>
      </c>
      <c r="C218" s="18"/>
      <c r="D218" s="14">
        <v>0</v>
      </c>
      <c r="E218" s="15">
        <v>0</v>
      </c>
    </row>
    <row r="219" spans="1:5" x14ac:dyDescent="0.25">
      <c r="A219" s="178"/>
      <c r="B219" s="13" t="s">
        <v>136</v>
      </c>
      <c r="C219" s="18"/>
      <c r="D219" s="14">
        <v>0</v>
      </c>
      <c r="E219" s="15">
        <v>0</v>
      </c>
    </row>
    <row r="220" spans="1:5" x14ac:dyDescent="0.25">
      <c r="A220" s="178"/>
      <c r="B220" s="13" t="s">
        <v>137</v>
      </c>
      <c r="C220" s="18"/>
      <c r="D220" s="14">
        <v>0</v>
      </c>
      <c r="E220" s="15">
        <v>0</v>
      </c>
    </row>
    <row r="221" spans="1:5" x14ac:dyDescent="0.25">
      <c r="A221" s="178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4">
        <v>10</v>
      </c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4">
        <v>7</v>
      </c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4">
        <v>4</v>
      </c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4">
        <v>44</v>
      </c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4">
        <v>6</v>
      </c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4">
        <v>26</v>
      </c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4">
        <v>54</v>
      </c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4">
        <v>2</v>
      </c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4">
        <v>120</v>
      </c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4">
        <v>17</v>
      </c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4">
        <v>1</v>
      </c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651</v>
      </c>
      <c r="D246" s="14">
        <v>733</v>
      </c>
      <c r="E246" s="15">
        <v>-0.111869031377899</v>
      </c>
    </row>
    <row r="247" spans="1:5" x14ac:dyDescent="0.25">
      <c r="A247" s="12" t="s">
        <v>169</v>
      </c>
      <c r="B247" s="17"/>
      <c r="C247" s="14">
        <v>171</v>
      </c>
      <c r="D247" s="14">
        <v>173</v>
      </c>
      <c r="E247" s="15">
        <v>-1.15606936416185E-2</v>
      </c>
    </row>
    <row r="248" spans="1:5" x14ac:dyDescent="0.25">
      <c r="A248" s="12" t="s">
        <v>170</v>
      </c>
      <c r="B248" s="17"/>
      <c r="C248" s="14">
        <v>223</v>
      </c>
      <c r="D248" s="14">
        <v>341</v>
      </c>
      <c r="E248" s="15">
        <v>-0.34604105571847499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574</v>
      </c>
      <c r="D252" s="14">
        <v>578</v>
      </c>
      <c r="E252" s="15">
        <v>-6.9204152249134898E-3</v>
      </c>
    </row>
    <row r="253" spans="1:5" x14ac:dyDescent="0.25">
      <c r="A253" s="178"/>
      <c r="B253" s="13" t="s">
        <v>18</v>
      </c>
      <c r="C253" s="14">
        <v>10</v>
      </c>
      <c r="D253" s="14">
        <v>36</v>
      </c>
      <c r="E253" s="15">
        <v>-0.72222222222222199</v>
      </c>
    </row>
    <row r="254" spans="1:5" x14ac:dyDescent="0.25">
      <c r="A254" s="179"/>
      <c r="B254" s="13" t="s">
        <v>22</v>
      </c>
      <c r="C254" s="14">
        <v>140</v>
      </c>
      <c r="D254" s="14">
        <v>112</v>
      </c>
      <c r="E254" s="15">
        <v>0.25</v>
      </c>
    </row>
    <row r="255" spans="1:5" x14ac:dyDescent="0.25">
      <c r="A255" s="177" t="s">
        <v>174</v>
      </c>
      <c r="B255" s="13" t="s">
        <v>175</v>
      </c>
      <c r="C255" s="14">
        <v>401</v>
      </c>
      <c r="D255" s="14">
        <v>420</v>
      </c>
      <c r="E255" s="15">
        <v>-4.5238095238095202E-2</v>
      </c>
    </row>
    <row r="256" spans="1:5" x14ac:dyDescent="0.25">
      <c r="A256" s="178"/>
      <c r="B256" s="13" t="s">
        <v>176</v>
      </c>
      <c r="C256" s="14">
        <v>107</v>
      </c>
      <c r="D256" s="14">
        <v>118</v>
      </c>
      <c r="E256" s="15">
        <v>-9.3220338983050793E-2</v>
      </c>
    </row>
    <row r="257" spans="1:5" x14ac:dyDescent="0.25">
      <c r="A257" s="179"/>
      <c r="B257" s="13" t="s">
        <v>177</v>
      </c>
      <c r="C257" s="14">
        <v>11</v>
      </c>
      <c r="D257" s="14">
        <v>4</v>
      </c>
      <c r="E257" s="15">
        <v>1.75</v>
      </c>
    </row>
    <row r="258" spans="1:5" x14ac:dyDescent="0.25">
      <c r="A258" s="12" t="s">
        <v>178</v>
      </c>
      <c r="B258" s="17"/>
      <c r="C258" s="14">
        <v>97</v>
      </c>
      <c r="D258" s="14">
        <v>59</v>
      </c>
      <c r="E258" s="15">
        <v>0.644067796610169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47</v>
      </c>
      <c r="D262" s="14">
        <v>48</v>
      </c>
      <c r="E262" s="15">
        <v>-2.0833333333333301E-2</v>
      </c>
    </row>
    <row r="263" spans="1:5" x14ac:dyDescent="0.25">
      <c r="A263" s="177" t="s">
        <v>181</v>
      </c>
      <c r="B263" s="13" t="s">
        <v>182</v>
      </c>
      <c r="C263" s="14">
        <v>4</v>
      </c>
      <c r="D263" s="14">
        <v>0</v>
      </c>
      <c r="E263" s="15">
        <v>0</v>
      </c>
    </row>
    <row r="264" spans="1:5" x14ac:dyDescent="0.25">
      <c r="A264" s="178"/>
      <c r="B264" s="13" t="s">
        <v>183</v>
      </c>
      <c r="C264" s="14">
        <v>0</v>
      </c>
      <c r="D264" s="14">
        <v>2</v>
      </c>
      <c r="E264" s="15">
        <v>-1</v>
      </c>
    </row>
    <row r="265" spans="1:5" x14ac:dyDescent="0.25">
      <c r="A265" s="179"/>
      <c r="B265" s="13" t="s">
        <v>184</v>
      </c>
      <c r="C265" s="14">
        <v>4</v>
      </c>
      <c r="D265" s="14">
        <v>1</v>
      </c>
      <c r="E265" s="15">
        <v>3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9</v>
      </c>
      <c r="D267" s="14">
        <v>13</v>
      </c>
      <c r="E267" s="15">
        <v>-0.30769230769230799</v>
      </c>
    </row>
    <row r="268" spans="1:5" x14ac:dyDescent="0.25">
      <c r="A268" s="12" t="s">
        <v>110</v>
      </c>
      <c r="B268" s="17"/>
      <c r="C268" s="14">
        <v>135</v>
      </c>
      <c r="D268" s="14">
        <v>196</v>
      </c>
      <c r="E268" s="15">
        <v>-0.31122448979591799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12</v>
      </c>
      <c r="D272" s="14">
        <v>11</v>
      </c>
      <c r="E272" s="15">
        <v>9.0909090909090898E-2</v>
      </c>
    </row>
    <row r="273" spans="1:5" x14ac:dyDescent="0.25">
      <c r="A273" s="177" t="s">
        <v>68</v>
      </c>
      <c r="B273" s="13" t="s">
        <v>189</v>
      </c>
      <c r="C273" s="14">
        <v>15</v>
      </c>
      <c r="D273" s="14">
        <v>37</v>
      </c>
      <c r="E273" s="15">
        <v>-0.59459459459459496</v>
      </c>
    </row>
    <row r="274" spans="1:5" x14ac:dyDescent="0.25">
      <c r="A274" s="179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2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9"/>
      <c r="B282" s="13" t="s">
        <v>196</v>
      </c>
      <c r="C282" s="14">
        <v>36</v>
      </c>
      <c r="D282" s="14">
        <v>34</v>
      </c>
      <c r="E282" s="15">
        <v>5.8823529411764698E-2</v>
      </c>
    </row>
    <row r="283" spans="1:5" x14ac:dyDescent="0.25">
      <c r="A283" s="12" t="s">
        <v>197</v>
      </c>
      <c r="B283" s="17"/>
      <c r="C283" s="18"/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8"/>
      <c r="D293" s="18"/>
      <c r="E293" s="23"/>
    </row>
    <row r="294" spans="1:5" x14ac:dyDescent="0.25">
      <c r="A294" s="175"/>
      <c r="B294" s="13" t="s">
        <v>207</v>
      </c>
      <c r="C294" s="14">
        <v>361</v>
      </c>
      <c r="D294" s="14">
        <v>368</v>
      </c>
      <c r="E294" s="24">
        <v>0</v>
      </c>
    </row>
    <row r="295" spans="1:5" x14ac:dyDescent="0.25">
      <c r="A295" s="176"/>
      <c r="B295" s="13" t="s">
        <v>208</v>
      </c>
      <c r="C295" s="14">
        <v>1</v>
      </c>
      <c r="D295" s="14">
        <v>1</v>
      </c>
      <c r="E295" s="24">
        <v>0</v>
      </c>
    </row>
    <row r="296" spans="1:5" x14ac:dyDescent="0.25">
      <c r="A296" s="174" t="s">
        <v>209</v>
      </c>
      <c r="B296" s="13" t="s">
        <v>210</v>
      </c>
      <c r="C296" s="18"/>
      <c r="D296" s="18"/>
      <c r="E296" s="23"/>
    </row>
    <row r="297" spans="1:5" x14ac:dyDescent="0.25">
      <c r="A297" s="175"/>
      <c r="B297" s="13" t="s">
        <v>211</v>
      </c>
      <c r="C297" s="18"/>
      <c r="D297" s="18"/>
      <c r="E297" s="23"/>
    </row>
    <row r="298" spans="1:5" x14ac:dyDescent="0.25">
      <c r="A298" s="176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8"/>
      <c r="D299" s="18"/>
      <c r="E299" s="23"/>
    </row>
    <row r="300" spans="1:5" x14ac:dyDescent="0.25">
      <c r="A300" s="174" t="s">
        <v>215</v>
      </c>
      <c r="B300" s="13" t="s">
        <v>216</v>
      </c>
      <c r="C300" s="14">
        <v>35</v>
      </c>
      <c r="D300" s="14">
        <v>20</v>
      </c>
      <c r="E300" s="24">
        <v>12</v>
      </c>
    </row>
    <row r="301" spans="1:5" x14ac:dyDescent="0.25">
      <c r="A301" s="175"/>
      <c r="B301" s="13" t="s">
        <v>217</v>
      </c>
      <c r="C301" s="18"/>
      <c r="D301" s="18"/>
      <c r="E301" s="23"/>
    </row>
    <row r="302" spans="1:5" x14ac:dyDescent="0.25">
      <c r="A302" s="176"/>
      <c r="B302" s="13" t="s">
        <v>218</v>
      </c>
      <c r="C302" s="14">
        <v>9</v>
      </c>
      <c r="D302" s="14">
        <v>20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8"/>
      <c r="D303" s="18"/>
      <c r="E303" s="23"/>
    </row>
    <row r="304" spans="1:5" x14ac:dyDescent="0.25">
      <c r="A304" s="174" t="s">
        <v>221</v>
      </c>
      <c r="B304" s="13" t="s">
        <v>212</v>
      </c>
      <c r="C304" s="14">
        <v>1</v>
      </c>
      <c r="D304" s="14">
        <v>0</v>
      </c>
      <c r="E304" s="24">
        <v>0</v>
      </c>
    </row>
    <row r="305" spans="1:5" x14ac:dyDescent="0.25">
      <c r="A305" s="175"/>
      <c r="B305" s="13" t="s">
        <v>222</v>
      </c>
      <c r="C305" s="14">
        <v>16</v>
      </c>
      <c r="D305" s="14">
        <v>17</v>
      </c>
      <c r="E305" s="24">
        <v>8</v>
      </c>
    </row>
    <row r="306" spans="1:5" x14ac:dyDescent="0.25">
      <c r="A306" s="176"/>
      <c r="B306" s="13" t="s">
        <v>223</v>
      </c>
      <c r="C306" s="14">
        <v>3</v>
      </c>
      <c r="D306" s="14">
        <v>8</v>
      </c>
      <c r="E306" s="24">
        <v>3</v>
      </c>
    </row>
    <row r="307" spans="1:5" x14ac:dyDescent="0.25">
      <c r="A307" s="174" t="s">
        <v>224</v>
      </c>
      <c r="B307" s="13" t="s">
        <v>225</v>
      </c>
      <c r="C307" s="14">
        <v>17</v>
      </c>
      <c r="D307" s="14">
        <v>18</v>
      </c>
      <c r="E307" s="24">
        <v>8</v>
      </c>
    </row>
    <row r="308" spans="1:5" x14ac:dyDescent="0.25">
      <c r="A308" s="175"/>
      <c r="B308" s="13" t="s">
        <v>226</v>
      </c>
      <c r="C308" s="18"/>
      <c r="D308" s="18"/>
      <c r="E308" s="23"/>
    </row>
    <row r="309" spans="1:5" x14ac:dyDescent="0.25">
      <c r="A309" s="175"/>
      <c r="B309" s="13" t="s">
        <v>227</v>
      </c>
      <c r="C309" s="14">
        <v>92</v>
      </c>
      <c r="D309" s="14">
        <v>155</v>
      </c>
      <c r="E309" s="24">
        <v>79</v>
      </c>
    </row>
    <row r="310" spans="1:5" x14ac:dyDescent="0.25">
      <c r="A310" s="175"/>
      <c r="B310" s="13" t="s">
        <v>228</v>
      </c>
      <c r="C310" s="14">
        <v>136</v>
      </c>
      <c r="D310" s="14">
        <v>193</v>
      </c>
      <c r="E310" s="24">
        <v>0</v>
      </c>
    </row>
    <row r="311" spans="1:5" x14ac:dyDescent="0.25">
      <c r="A311" s="175"/>
      <c r="B311" s="13" t="s">
        <v>229</v>
      </c>
      <c r="C311" s="14">
        <v>37</v>
      </c>
      <c r="D311" s="14">
        <v>42</v>
      </c>
      <c r="E311" s="24">
        <v>20</v>
      </c>
    </row>
    <row r="312" spans="1:5" x14ac:dyDescent="0.25">
      <c r="A312" s="175"/>
      <c r="B312" s="13" t="s">
        <v>230</v>
      </c>
      <c r="C312" s="14">
        <v>117</v>
      </c>
      <c r="D312" s="14">
        <v>224</v>
      </c>
      <c r="E312" s="24">
        <v>90</v>
      </c>
    </row>
    <row r="313" spans="1:5" x14ac:dyDescent="0.25">
      <c r="A313" s="175"/>
      <c r="B313" s="13" t="s">
        <v>231</v>
      </c>
      <c r="C313" s="14">
        <v>26</v>
      </c>
      <c r="D313" s="14">
        <v>29</v>
      </c>
      <c r="E313" s="24">
        <v>0</v>
      </c>
    </row>
    <row r="314" spans="1:5" x14ac:dyDescent="0.25">
      <c r="A314" s="175"/>
      <c r="B314" s="13" t="s">
        <v>232</v>
      </c>
      <c r="C314" s="14">
        <v>0</v>
      </c>
      <c r="D314" s="14">
        <v>2</v>
      </c>
      <c r="E314" s="24">
        <v>1</v>
      </c>
    </row>
    <row r="315" spans="1:5" x14ac:dyDescent="0.25">
      <c r="A315" s="175"/>
      <c r="B315" s="13" t="s">
        <v>233</v>
      </c>
      <c r="C315" s="14">
        <v>115</v>
      </c>
      <c r="D315" s="14">
        <v>22</v>
      </c>
      <c r="E315" s="24">
        <v>79</v>
      </c>
    </row>
    <row r="316" spans="1:5" x14ac:dyDescent="0.25">
      <c r="A316" s="175"/>
      <c r="B316" s="13" t="s">
        <v>234</v>
      </c>
      <c r="C316" s="14">
        <v>0</v>
      </c>
      <c r="D316" s="14">
        <v>1</v>
      </c>
      <c r="E316" s="24">
        <v>0</v>
      </c>
    </row>
    <row r="317" spans="1:5" x14ac:dyDescent="0.25">
      <c r="A317" s="175"/>
      <c r="B317" s="13" t="s">
        <v>235</v>
      </c>
      <c r="C317" s="18"/>
      <c r="D317" s="18"/>
      <c r="E317" s="23"/>
    </row>
    <row r="318" spans="1:5" x14ac:dyDescent="0.25">
      <c r="A318" s="175"/>
      <c r="B318" s="13" t="s">
        <v>236</v>
      </c>
      <c r="C318" s="14">
        <v>155</v>
      </c>
      <c r="D318" s="14">
        <v>238</v>
      </c>
      <c r="E318" s="24">
        <v>105</v>
      </c>
    </row>
    <row r="319" spans="1:5" x14ac:dyDescent="0.25">
      <c r="A319" s="175"/>
      <c r="B319" s="13" t="s">
        <v>237</v>
      </c>
      <c r="C319" s="14">
        <v>102</v>
      </c>
      <c r="D319" s="14">
        <v>126</v>
      </c>
      <c r="E319" s="24">
        <v>0</v>
      </c>
    </row>
    <row r="320" spans="1:5" x14ac:dyDescent="0.25">
      <c r="A320" s="175"/>
      <c r="B320" s="13" t="s">
        <v>238</v>
      </c>
      <c r="C320" s="14">
        <v>1</v>
      </c>
      <c r="D320" s="14">
        <v>1</v>
      </c>
      <c r="E320" s="24">
        <v>0</v>
      </c>
    </row>
    <row r="321" spans="1:5" x14ac:dyDescent="0.25">
      <c r="A321" s="176"/>
      <c r="B321" s="13" t="s">
        <v>239</v>
      </c>
      <c r="C321" s="14">
        <v>7</v>
      </c>
      <c r="D321" s="14">
        <v>11</v>
      </c>
      <c r="E321" s="24">
        <v>0</v>
      </c>
    </row>
    <row r="322" spans="1:5" x14ac:dyDescent="0.25">
      <c r="A322" s="174" t="s">
        <v>240</v>
      </c>
      <c r="B322" s="13" t="s">
        <v>241</v>
      </c>
      <c r="C322" s="18"/>
      <c r="D322" s="18"/>
      <c r="E322" s="23"/>
    </row>
    <row r="323" spans="1:5" x14ac:dyDescent="0.25">
      <c r="A323" s="175"/>
      <c r="B323" s="13" t="s">
        <v>242</v>
      </c>
      <c r="C323" s="14">
        <v>0</v>
      </c>
      <c r="D323" s="14">
        <v>1</v>
      </c>
      <c r="E323" s="24">
        <v>0</v>
      </c>
    </row>
    <row r="324" spans="1:5" x14ac:dyDescent="0.25">
      <c r="A324" s="175"/>
      <c r="B324" s="13" t="s">
        <v>243</v>
      </c>
      <c r="C324" s="14">
        <v>0</v>
      </c>
      <c r="D324" s="14">
        <v>1</v>
      </c>
      <c r="E324" s="24">
        <v>0</v>
      </c>
    </row>
    <row r="325" spans="1:5" x14ac:dyDescent="0.25">
      <c r="A325" s="175"/>
      <c r="B325" s="13" t="s">
        <v>244</v>
      </c>
      <c r="C325" s="18"/>
      <c r="D325" s="18"/>
      <c r="E325" s="23"/>
    </row>
    <row r="326" spans="1:5" x14ac:dyDescent="0.25">
      <c r="A326" s="175"/>
      <c r="B326" s="13" t="s">
        <v>245</v>
      </c>
      <c r="C326" s="14">
        <v>27</v>
      </c>
      <c r="D326" s="14">
        <v>32</v>
      </c>
      <c r="E326" s="24">
        <v>6</v>
      </c>
    </row>
    <row r="327" spans="1:5" x14ac:dyDescent="0.25">
      <c r="A327" s="175"/>
      <c r="B327" s="13" t="s">
        <v>246</v>
      </c>
      <c r="C327" s="18"/>
      <c r="D327" s="18"/>
      <c r="E327" s="23"/>
    </row>
    <row r="328" spans="1:5" x14ac:dyDescent="0.25">
      <c r="A328" s="175"/>
      <c r="B328" s="13" t="s">
        <v>247</v>
      </c>
      <c r="C328" s="18"/>
      <c r="D328" s="18"/>
      <c r="E328" s="23"/>
    </row>
    <row r="329" spans="1:5" x14ac:dyDescent="0.25">
      <c r="A329" s="175"/>
      <c r="B329" s="13" t="s">
        <v>248</v>
      </c>
      <c r="C329" s="14">
        <v>35</v>
      </c>
      <c r="D329" s="14">
        <v>62</v>
      </c>
      <c r="E329" s="24">
        <v>10</v>
      </c>
    </row>
    <row r="330" spans="1:5" x14ac:dyDescent="0.25">
      <c r="A330" s="175"/>
      <c r="B330" s="13" t="s">
        <v>249</v>
      </c>
      <c r="C330" s="14">
        <v>9</v>
      </c>
      <c r="D330" s="14">
        <v>6</v>
      </c>
      <c r="E330" s="24">
        <v>0</v>
      </c>
    </row>
    <row r="331" spans="1:5" x14ac:dyDescent="0.25">
      <c r="A331" s="175"/>
      <c r="B331" s="13" t="s">
        <v>250</v>
      </c>
      <c r="C331" s="14">
        <v>4</v>
      </c>
      <c r="D331" s="14">
        <v>0</v>
      </c>
      <c r="E331" s="24">
        <v>0</v>
      </c>
    </row>
    <row r="332" spans="1:5" x14ac:dyDescent="0.25">
      <c r="A332" s="175"/>
      <c r="B332" s="13" t="s">
        <v>251</v>
      </c>
      <c r="C332" s="14">
        <v>11</v>
      </c>
      <c r="D332" s="14">
        <v>16</v>
      </c>
      <c r="E332" s="24">
        <v>8</v>
      </c>
    </row>
    <row r="333" spans="1:5" x14ac:dyDescent="0.25">
      <c r="A333" s="175"/>
      <c r="B333" s="13" t="s">
        <v>252</v>
      </c>
      <c r="C333" s="14">
        <v>2</v>
      </c>
      <c r="D333" s="14">
        <v>2</v>
      </c>
      <c r="E333" s="24">
        <v>0</v>
      </c>
    </row>
    <row r="334" spans="1:5" x14ac:dyDescent="0.25">
      <c r="A334" s="175"/>
      <c r="B334" s="13" t="s">
        <v>253</v>
      </c>
      <c r="C334" s="18"/>
      <c r="D334" s="18"/>
      <c r="E334" s="23"/>
    </row>
    <row r="335" spans="1:5" x14ac:dyDescent="0.25">
      <c r="A335" s="175"/>
      <c r="B335" s="13" t="s">
        <v>254</v>
      </c>
      <c r="C335" s="14">
        <v>3</v>
      </c>
      <c r="D335" s="14">
        <v>4</v>
      </c>
      <c r="E335" s="24">
        <v>1</v>
      </c>
    </row>
    <row r="336" spans="1:5" x14ac:dyDescent="0.25">
      <c r="A336" s="175"/>
      <c r="B336" s="13" t="s">
        <v>255</v>
      </c>
      <c r="C336" s="18"/>
      <c r="D336" s="18"/>
      <c r="E336" s="23"/>
    </row>
    <row r="337" spans="1:5" x14ac:dyDescent="0.25">
      <c r="A337" s="175"/>
      <c r="B337" s="13" t="s">
        <v>256</v>
      </c>
      <c r="C337" s="18"/>
      <c r="D337" s="18"/>
      <c r="E337" s="23"/>
    </row>
    <row r="338" spans="1:5" x14ac:dyDescent="0.25">
      <c r="A338" s="175"/>
      <c r="B338" s="13" t="s">
        <v>257</v>
      </c>
      <c r="C338" s="18"/>
      <c r="D338" s="18"/>
      <c r="E338" s="23"/>
    </row>
    <row r="339" spans="1:5" x14ac:dyDescent="0.25">
      <c r="A339" s="175"/>
      <c r="B339" s="13" t="s">
        <v>258</v>
      </c>
      <c r="C339" s="18"/>
      <c r="D339" s="18"/>
      <c r="E339" s="23"/>
    </row>
    <row r="340" spans="1:5" x14ac:dyDescent="0.25">
      <c r="A340" s="175"/>
      <c r="B340" s="13" t="s">
        <v>259</v>
      </c>
      <c r="C340" s="14">
        <v>5</v>
      </c>
      <c r="D340" s="14">
        <v>7</v>
      </c>
      <c r="E340" s="24">
        <v>5</v>
      </c>
    </row>
    <row r="341" spans="1:5" x14ac:dyDescent="0.25">
      <c r="A341" s="175"/>
      <c r="B341" s="13" t="s">
        <v>260</v>
      </c>
      <c r="C341" s="14">
        <v>0</v>
      </c>
      <c r="D341" s="14">
        <v>1</v>
      </c>
      <c r="E341" s="24">
        <v>1</v>
      </c>
    </row>
    <row r="342" spans="1:5" x14ac:dyDescent="0.25">
      <c r="A342" s="175"/>
      <c r="B342" s="13" t="s">
        <v>261</v>
      </c>
      <c r="C342" s="14">
        <v>0</v>
      </c>
      <c r="D342" s="14">
        <v>2</v>
      </c>
      <c r="E342" s="24">
        <v>0</v>
      </c>
    </row>
    <row r="343" spans="1:5" x14ac:dyDescent="0.25">
      <c r="A343" s="175"/>
      <c r="B343" s="13" t="s">
        <v>262</v>
      </c>
      <c r="C343" s="14">
        <v>4</v>
      </c>
      <c r="D343" s="14">
        <v>1</v>
      </c>
      <c r="E343" s="24">
        <v>4</v>
      </c>
    </row>
    <row r="344" spans="1:5" x14ac:dyDescent="0.25">
      <c r="A344" s="175"/>
      <c r="B344" s="13" t="s">
        <v>263</v>
      </c>
      <c r="C344" s="18"/>
      <c r="D344" s="18"/>
      <c r="E344" s="23"/>
    </row>
    <row r="345" spans="1:5" x14ac:dyDescent="0.25">
      <c r="A345" s="175"/>
      <c r="B345" s="13" t="s">
        <v>264</v>
      </c>
      <c r="C345" s="14">
        <v>6</v>
      </c>
      <c r="D345" s="14">
        <v>17</v>
      </c>
      <c r="E345" s="24">
        <v>7</v>
      </c>
    </row>
    <row r="346" spans="1:5" x14ac:dyDescent="0.25">
      <c r="A346" s="175"/>
      <c r="B346" s="13" t="s">
        <v>265</v>
      </c>
      <c r="C346" s="14">
        <v>20</v>
      </c>
      <c r="D346" s="14">
        <v>17</v>
      </c>
      <c r="E346" s="24">
        <v>10</v>
      </c>
    </row>
    <row r="347" spans="1:5" x14ac:dyDescent="0.25">
      <c r="A347" s="175"/>
      <c r="B347" s="13" t="s">
        <v>266</v>
      </c>
      <c r="C347" s="18"/>
      <c r="D347" s="18"/>
      <c r="E347" s="23"/>
    </row>
    <row r="348" spans="1:5" x14ac:dyDescent="0.25">
      <c r="A348" s="175"/>
      <c r="B348" s="13" t="s">
        <v>267</v>
      </c>
      <c r="C348" s="14">
        <v>0</v>
      </c>
      <c r="D348" s="14">
        <v>4</v>
      </c>
      <c r="E348" s="24">
        <v>1</v>
      </c>
    </row>
    <row r="349" spans="1:5" x14ac:dyDescent="0.25">
      <c r="A349" s="175"/>
      <c r="B349" s="13" t="s">
        <v>268</v>
      </c>
      <c r="C349" s="18"/>
      <c r="D349" s="18"/>
      <c r="E349" s="23"/>
    </row>
    <row r="350" spans="1:5" x14ac:dyDescent="0.25">
      <c r="A350" s="175"/>
      <c r="B350" s="13" t="s">
        <v>269</v>
      </c>
      <c r="C350" s="14">
        <v>0</v>
      </c>
      <c r="D350" s="14">
        <v>1</v>
      </c>
      <c r="E350" s="24">
        <v>0</v>
      </c>
    </row>
    <row r="351" spans="1:5" x14ac:dyDescent="0.25">
      <c r="A351" s="175"/>
      <c r="B351" s="13" t="s">
        <v>270</v>
      </c>
      <c r="C351" s="14">
        <v>13</v>
      </c>
      <c r="D351" s="14">
        <v>16</v>
      </c>
      <c r="E351" s="24">
        <v>0</v>
      </c>
    </row>
    <row r="352" spans="1:5" x14ac:dyDescent="0.25">
      <c r="A352" s="175"/>
      <c r="B352" s="13" t="s">
        <v>271</v>
      </c>
      <c r="C352" s="18"/>
      <c r="D352" s="18"/>
      <c r="E352" s="23"/>
    </row>
    <row r="353" spans="1:5" x14ac:dyDescent="0.25">
      <c r="A353" s="175"/>
      <c r="B353" s="13" t="s">
        <v>272</v>
      </c>
      <c r="C353" s="18"/>
      <c r="D353" s="18"/>
      <c r="E353" s="23"/>
    </row>
    <row r="354" spans="1:5" x14ac:dyDescent="0.25">
      <c r="A354" s="176"/>
      <c r="B354" s="13" t="s">
        <v>273</v>
      </c>
      <c r="C354" s="14">
        <v>11</v>
      </c>
      <c r="D354" s="14">
        <v>24</v>
      </c>
      <c r="E354" s="24">
        <v>2</v>
      </c>
    </row>
    <row r="355" spans="1:5" x14ac:dyDescent="0.25">
      <c r="A355" s="174" t="s">
        <v>274</v>
      </c>
      <c r="B355" s="13" t="s">
        <v>275</v>
      </c>
      <c r="C355" s="18"/>
      <c r="D355" s="18"/>
      <c r="E355" s="23"/>
    </row>
    <row r="356" spans="1:5" x14ac:dyDescent="0.25">
      <c r="A356" s="175"/>
      <c r="B356" s="13" t="s">
        <v>276</v>
      </c>
      <c r="C356" s="14">
        <v>1</v>
      </c>
      <c r="D356" s="14">
        <v>0</v>
      </c>
      <c r="E356" s="24">
        <v>0</v>
      </c>
    </row>
    <row r="357" spans="1:5" x14ac:dyDescent="0.25">
      <c r="A357" s="175"/>
      <c r="B357" s="13" t="s">
        <v>277</v>
      </c>
      <c r="C357" s="18"/>
      <c r="D357" s="18"/>
      <c r="E357" s="23"/>
    </row>
    <row r="358" spans="1:5" x14ac:dyDescent="0.25">
      <c r="A358" s="175"/>
      <c r="B358" s="13" t="s">
        <v>278</v>
      </c>
      <c r="C358" s="18"/>
      <c r="D358" s="18"/>
      <c r="E358" s="23"/>
    </row>
    <row r="359" spans="1:5" x14ac:dyDescent="0.25">
      <c r="A359" s="175"/>
      <c r="B359" s="13" t="s">
        <v>279</v>
      </c>
      <c r="C359" s="18"/>
      <c r="D359" s="18"/>
      <c r="E359" s="23"/>
    </row>
    <row r="360" spans="1:5" x14ac:dyDescent="0.25">
      <c r="A360" s="175"/>
      <c r="B360" s="13" t="s">
        <v>280</v>
      </c>
      <c r="C360" s="14">
        <v>2</v>
      </c>
      <c r="D360" s="14">
        <v>3</v>
      </c>
      <c r="E360" s="24">
        <v>2</v>
      </c>
    </row>
    <row r="361" spans="1:5" x14ac:dyDescent="0.25">
      <c r="A361" s="175"/>
      <c r="B361" s="13" t="s">
        <v>281</v>
      </c>
      <c r="C361" s="14">
        <v>4</v>
      </c>
      <c r="D361" s="14">
        <v>4</v>
      </c>
      <c r="E361" s="24">
        <v>0</v>
      </c>
    </row>
    <row r="362" spans="1:5" x14ac:dyDescent="0.25">
      <c r="A362" s="175"/>
      <c r="B362" s="13" t="s">
        <v>282</v>
      </c>
      <c r="C362" s="18"/>
      <c r="D362" s="18"/>
      <c r="E362" s="23"/>
    </row>
    <row r="363" spans="1:5" x14ac:dyDescent="0.25">
      <c r="A363" s="175"/>
      <c r="B363" s="13" t="s">
        <v>283</v>
      </c>
      <c r="C363" s="14">
        <v>5</v>
      </c>
      <c r="D363" s="14">
        <v>4</v>
      </c>
      <c r="E363" s="24">
        <v>0</v>
      </c>
    </row>
    <row r="364" spans="1:5" x14ac:dyDescent="0.25">
      <c r="A364" s="175"/>
      <c r="B364" s="13" t="s">
        <v>284</v>
      </c>
      <c r="C364" s="18"/>
      <c r="D364" s="18"/>
      <c r="E364" s="23"/>
    </row>
    <row r="365" spans="1:5" x14ac:dyDescent="0.25">
      <c r="A365" s="176"/>
      <c r="B365" s="13" t="s">
        <v>285</v>
      </c>
      <c r="C365" s="18"/>
      <c r="D365" s="18"/>
      <c r="E365" s="23"/>
    </row>
    <row r="366" spans="1:5" x14ac:dyDescent="0.25">
      <c r="A366" s="174" t="s">
        <v>286</v>
      </c>
      <c r="B366" s="13" t="s">
        <v>287</v>
      </c>
      <c r="C366" s="14">
        <v>10</v>
      </c>
      <c r="D366" s="14">
        <v>11</v>
      </c>
      <c r="E366" s="24">
        <v>6</v>
      </c>
    </row>
    <row r="367" spans="1:5" x14ac:dyDescent="0.25">
      <c r="A367" s="175"/>
      <c r="B367" s="13" t="s">
        <v>288</v>
      </c>
      <c r="C367" s="18"/>
      <c r="D367" s="18"/>
      <c r="E367" s="23"/>
    </row>
    <row r="368" spans="1:5" x14ac:dyDescent="0.25">
      <c r="A368" s="175"/>
      <c r="B368" s="13" t="s">
        <v>289</v>
      </c>
      <c r="C368" s="18"/>
      <c r="D368" s="18"/>
      <c r="E368" s="23"/>
    </row>
    <row r="369" spans="1:5" x14ac:dyDescent="0.25">
      <c r="A369" s="175"/>
      <c r="B369" s="13" t="s">
        <v>290</v>
      </c>
      <c r="C369" s="14">
        <v>7</v>
      </c>
      <c r="D369" s="14">
        <v>7</v>
      </c>
      <c r="E369" s="24">
        <v>2</v>
      </c>
    </row>
    <row r="370" spans="1:5" x14ac:dyDescent="0.25">
      <c r="A370" s="175"/>
      <c r="B370" s="13" t="s">
        <v>291</v>
      </c>
      <c r="C370" s="14">
        <v>1</v>
      </c>
      <c r="D370" s="14">
        <v>1</v>
      </c>
      <c r="E370" s="24">
        <v>0</v>
      </c>
    </row>
    <row r="371" spans="1:5" x14ac:dyDescent="0.25">
      <c r="A371" s="175"/>
      <c r="B371" s="13" t="s">
        <v>292</v>
      </c>
      <c r="C371" s="18"/>
      <c r="D371" s="18"/>
      <c r="E371" s="23"/>
    </row>
    <row r="372" spans="1:5" x14ac:dyDescent="0.25">
      <c r="A372" s="175"/>
      <c r="B372" s="13" t="s">
        <v>293</v>
      </c>
      <c r="C372" s="18"/>
      <c r="D372" s="18"/>
      <c r="E372" s="23"/>
    </row>
    <row r="373" spans="1:5" x14ac:dyDescent="0.25">
      <c r="A373" s="175"/>
      <c r="B373" s="13" t="s">
        <v>294</v>
      </c>
      <c r="C373" s="18"/>
      <c r="D373" s="18"/>
      <c r="E373" s="23"/>
    </row>
    <row r="374" spans="1:5" x14ac:dyDescent="0.25">
      <c r="A374" s="176"/>
      <c r="B374" s="13" t="s">
        <v>295</v>
      </c>
      <c r="C374" s="18"/>
      <c r="D374" s="18"/>
      <c r="E374" s="23"/>
    </row>
    <row r="375" spans="1:5" x14ac:dyDescent="0.25">
      <c r="A375" s="174" t="s">
        <v>296</v>
      </c>
      <c r="B375" s="13" t="s">
        <v>297</v>
      </c>
      <c r="C375" s="18"/>
      <c r="D375" s="18"/>
      <c r="E375" s="23"/>
    </row>
    <row r="376" spans="1:5" x14ac:dyDescent="0.25">
      <c r="A376" s="175"/>
      <c r="B376" s="13" t="s">
        <v>298</v>
      </c>
      <c r="C376" s="14">
        <v>3</v>
      </c>
      <c r="D376" s="14">
        <v>3</v>
      </c>
      <c r="E376" s="24">
        <v>0</v>
      </c>
    </row>
    <row r="377" spans="1:5" x14ac:dyDescent="0.25">
      <c r="A377" s="175"/>
      <c r="B377" s="13" t="s">
        <v>299</v>
      </c>
      <c r="C377" s="14">
        <v>59</v>
      </c>
      <c r="D377" s="14">
        <v>59</v>
      </c>
      <c r="E377" s="24">
        <v>0</v>
      </c>
    </row>
    <row r="378" spans="1:5" x14ac:dyDescent="0.25">
      <c r="A378" s="175"/>
      <c r="B378" s="13" t="s">
        <v>300</v>
      </c>
      <c r="C378" s="14">
        <v>1</v>
      </c>
      <c r="D378" s="14">
        <v>1</v>
      </c>
      <c r="E378" s="24">
        <v>0</v>
      </c>
    </row>
    <row r="379" spans="1:5" x14ac:dyDescent="0.25">
      <c r="A379" s="175"/>
      <c r="B379" s="13" t="s">
        <v>216</v>
      </c>
      <c r="C379" s="18"/>
      <c r="D379" s="18"/>
      <c r="E379" s="23"/>
    </row>
    <row r="380" spans="1:5" x14ac:dyDescent="0.25">
      <c r="A380" s="175"/>
      <c r="B380" s="13" t="s">
        <v>301</v>
      </c>
      <c r="C380" s="18"/>
      <c r="D380" s="18"/>
      <c r="E380" s="23"/>
    </row>
    <row r="381" spans="1:5" x14ac:dyDescent="0.25">
      <c r="A381" s="175"/>
      <c r="B381" s="13" t="s">
        <v>302</v>
      </c>
      <c r="C381" s="18"/>
      <c r="D381" s="18"/>
      <c r="E381" s="23"/>
    </row>
    <row r="382" spans="1:5" x14ac:dyDescent="0.25">
      <c r="A382" s="175"/>
      <c r="B382" s="13" t="s">
        <v>303</v>
      </c>
      <c r="C382" s="14">
        <v>1</v>
      </c>
      <c r="D382" s="14">
        <v>0</v>
      </c>
      <c r="E382" s="24">
        <v>0</v>
      </c>
    </row>
    <row r="383" spans="1:5" x14ac:dyDescent="0.25">
      <c r="A383" s="175"/>
      <c r="B383" s="13" t="s">
        <v>304</v>
      </c>
      <c r="C383" s="14">
        <v>12</v>
      </c>
      <c r="D383" s="14">
        <v>3</v>
      </c>
      <c r="E383" s="24">
        <v>30</v>
      </c>
    </row>
    <row r="384" spans="1:5" x14ac:dyDescent="0.25">
      <c r="A384" s="175"/>
      <c r="B384" s="13" t="s">
        <v>305</v>
      </c>
      <c r="C384" s="18"/>
      <c r="D384" s="18"/>
      <c r="E384" s="23"/>
    </row>
    <row r="385" spans="1:5" x14ac:dyDescent="0.25">
      <c r="A385" s="175"/>
      <c r="B385" s="13" t="s">
        <v>306</v>
      </c>
      <c r="C385" s="18"/>
      <c r="D385" s="18"/>
      <c r="E385" s="23"/>
    </row>
    <row r="386" spans="1:5" x14ac:dyDescent="0.25">
      <c r="A386" s="175"/>
      <c r="B386" s="13" t="s">
        <v>307</v>
      </c>
      <c r="C386" s="18"/>
      <c r="D386" s="18"/>
      <c r="E386" s="23"/>
    </row>
    <row r="387" spans="1:5" x14ac:dyDescent="0.25">
      <c r="A387" s="176"/>
      <c r="B387" s="13" t="s">
        <v>308</v>
      </c>
      <c r="C387" s="18"/>
      <c r="D387" s="18"/>
      <c r="E387" s="23"/>
    </row>
    <row r="388" spans="1:5" x14ac:dyDescent="0.25">
      <c r="A388" s="174" t="s">
        <v>309</v>
      </c>
      <c r="B388" s="13" t="s">
        <v>310</v>
      </c>
      <c r="C388" s="18"/>
      <c r="D388" s="18"/>
      <c r="E388" s="23"/>
    </row>
    <row r="389" spans="1:5" x14ac:dyDescent="0.25">
      <c r="A389" s="175"/>
      <c r="B389" s="13" t="s">
        <v>311</v>
      </c>
      <c r="C389" s="14">
        <v>3</v>
      </c>
      <c r="D389" s="14">
        <v>4</v>
      </c>
      <c r="E389" s="24">
        <v>2</v>
      </c>
    </row>
    <row r="390" spans="1:5" x14ac:dyDescent="0.25">
      <c r="A390" s="175"/>
      <c r="B390" s="13" t="s">
        <v>247</v>
      </c>
      <c r="C390" s="18"/>
      <c r="D390" s="18"/>
      <c r="E390" s="23"/>
    </row>
    <row r="391" spans="1:5" x14ac:dyDescent="0.25">
      <c r="A391" s="175"/>
      <c r="B391" s="13" t="s">
        <v>248</v>
      </c>
      <c r="C391" s="14">
        <v>112</v>
      </c>
      <c r="D391" s="14">
        <v>184</v>
      </c>
      <c r="E391" s="24">
        <v>33</v>
      </c>
    </row>
    <row r="392" spans="1:5" x14ac:dyDescent="0.25">
      <c r="A392" s="175"/>
      <c r="B392" s="13" t="s">
        <v>249</v>
      </c>
      <c r="C392" s="14">
        <v>26</v>
      </c>
      <c r="D392" s="14">
        <v>40</v>
      </c>
      <c r="E392" s="24">
        <v>0</v>
      </c>
    </row>
    <row r="393" spans="1:5" x14ac:dyDescent="0.25">
      <c r="A393" s="175"/>
      <c r="B393" s="13" t="s">
        <v>250</v>
      </c>
      <c r="C393" s="14">
        <v>9</v>
      </c>
      <c r="D393" s="14">
        <v>20</v>
      </c>
      <c r="E393" s="24">
        <v>2</v>
      </c>
    </row>
    <row r="394" spans="1:5" x14ac:dyDescent="0.25">
      <c r="A394" s="175"/>
      <c r="B394" s="13" t="s">
        <v>312</v>
      </c>
      <c r="C394" s="18"/>
      <c r="D394" s="18"/>
      <c r="E394" s="23"/>
    </row>
    <row r="395" spans="1:5" x14ac:dyDescent="0.25">
      <c r="A395" s="175"/>
      <c r="B395" s="13" t="s">
        <v>313</v>
      </c>
      <c r="C395" s="18"/>
      <c r="D395" s="18"/>
      <c r="E395" s="23"/>
    </row>
    <row r="396" spans="1:5" x14ac:dyDescent="0.25">
      <c r="A396" s="175"/>
      <c r="B396" s="13" t="s">
        <v>314</v>
      </c>
      <c r="C396" s="14">
        <v>11</v>
      </c>
      <c r="D396" s="14">
        <v>14</v>
      </c>
      <c r="E396" s="24">
        <v>3</v>
      </c>
    </row>
    <row r="397" spans="1:5" x14ac:dyDescent="0.25">
      <c r="A397" s="175"/>
      <c r="B397" s="13" t="s">
        <v>257</v>
      </c>
      <c r="C397" s="18"/>
      <c r="D397" s="18"/>
      <c r="E397" s="23"/>
    </row>
    <row r="398" spans="1:5" x14ac:dyDescent="0.25">
      <c r="A398" s="175"/>
      <c r="B398" s="13" t="s">
        <v>315</v>
      </c>
      <c r="C398" s="18"/>
      <c r="D398" s="18"/>
      <c r="E398" s="23"/>
    </row>
    <row r="399" spans="1:5" x14ac:dyDescent="0.25">
      <c r="A399" s="175"/>
      <c r="B399" s="13" t="s">
        <v>260</v>
      </c>
      <c r="C399" s="18"/>
      <c r="D399" s="18"/>
      <c r="E399" s="23"/>
    </row>
    <row r="400" spans="1:5" x14ac:dyDescent="0.25">
      <c r="A400" s="175"/>
      <c r="B400" s="13" t="s">
        <v>261</v>
      </c>
      <c r="C400" s="18"/>
      <c r="D400" s="18"/>
      <c r="E400" s="23"/>
    </row>
    <row r="401" spans="1:5" x14ac:dyDescent="0.25">
      <c r="A401" s="175"/>
      <c r="B401" s="13" t="s">
        <v>316</v>
      </c>
      <c r="C401" s="14">
        <v>700</v>
      </c>
      <c r="D401" s="14">
        <v>1092</v>
      </c>
      <c r="E401" s="24">
        <v>0</v>
      </c>
    </row>
    <row r="402" spans="1:5" x14ac:dyDescent="0.25">
      <c r="A402" s="175"/>
      <c r="B402" s="13" t="s">
        <v>317</v>
      </c>
      <c r="C402" s="14">
        <v>32</v>
      </c>
      <c r="D402" s="14">
        <v>36</v>
      </c>
      <c r="E402" s="24">
        <v>3</v>
      </c>
    </row>
    <row r="403" spans="1:5" x14ac:dyDescent="0.25">
      <c r="A403" s="175"/>
      <c r="B403" s="13" t="s">
        <v>318</v>
      </c>
      <c r="C403" s="14">
        <v>461</v>
      </c>
      <c r="D403" s="14">
        <v>385</v>
      </c>
      <c r="E403" s="24">
        <v>368</v>
      </c>
    </row>
    <row r="404" spans="1:5" x14ac:dyDescent="0.25">
      <c r="A404" s="175"/>
      <c r="B404" s="13" t="s">
        <v>265</v>
      </c>
      <c r="C404" s="14">
        <v>1</v>
      </c>
      <c r="D404" s="14">
        <v>1</v>
      </c>
      <c r="E404" s="24">
        <v>1</v>
      </c>
    </row>
    <row r="405" spans="1:5" x14ac:dyDescent="0.25">
      <c r="A405" s="175"/>
      <c r="B405" s="13" t="s">
        <v>319</v>
      </c>
      <c r="C405" s="18"/>
      <c r="D405" s="18"/>
      <c r="E405" s="23"/>
    </row>
    <row r="406" spans="1:5" x14ac:dyDescent="0.25">
      <c r="A406" s="175"/>
      <c r="B406" s="13" t="s">
        <v>320</v>
      </c>
      <c r="C406" s="14">
        <v>5</v>
      </c>
      <c r="D406" s="14">
        <v>6</v>
      </c>
      <c r="E406" s="24">
        <v>2</v>
      </c>
    </row>
    <row r="407" spans="1:5" x14ac:dyDescent="0.25">
      <c r="A407" s="175"/>
      <c r="B407" s="13" t="s">
        <v>321</v>
      </c>
      <c r="C407" s="14">
        <v>23</v>
      </c>
      <c r="D407" s="14">
        <v>32</v>
      </c>
      <c r="E407" s="24">
        <v>6</v>
      </c>
    </row>
    <row r="408" spans="1:5" x14ac:dyDescent="0.25">
      <c r="A408" s="175"/>
      <c r="B408" s="13" t="s">
        <v>270</v>
      </c>
      <c r="C408" s="14">
        <v>144</v>
      </c>
      <c r="D408" s="14">
        <v>443</v>
      </c>
      <c r="E408" s="24">
        <v>3</v>
      </c>
    </row>
    <row r="409" spans="1:5" x14ac:dyDescent="0.25">
      <c r="A409" s="176"/>
      <c r="B409" s="13" t="s">
        <v>322</v>
      </c>
      <c r="C409" s="14">
        <v>302</v>
      </c>
      <c r="D409" s="14">
        <v>997</v>
      </c>
      <c r="E409" s="24">
        <v>5</v>
      </c>
    </row>
  </sheetData>
  <sheetProtection algorithmName="SHA-512" hashValue="LDXR2+fnNE1NMml3//Hb9/YZQZdVVrExNGTet42/FJ7Febx7jzwctI/KZ081W8Zrh+wIeIlLK1YDQb61hYNIag==" saltValue="dtyWEdL/XEn1Dff8Lbrsq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5DE97-6674-480F-B8FE-2E4D690AF24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VTZXRVzqGAkRNGRFMfUDcz7FRGFPFB+Yhjbu6botnLMSWbMGDEmqwE7ipf53LF71ajrkFg39i1y0V+DpYUX02w==" saltValue="0KBHX+zwbmi71XJ95wrM3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7909-363A-4245-A790-6AD791B794B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aMtqdBDvhJul9BTP0HzOAlOx6sFWKj3EBOB7UZrOx6C4r9zxfT03K+ugqNJcltKykmt+mg3bUIXaJXuapmLfcA==" saltValue="2oj6s1jC7llO2b3VApJgK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274D-8054-4724-93A2-0F08A8BC2C7A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2</v>
      </c>
      <c r="N6" s="172">
        <f>DatosMedioAmbiente!C55</f>
        <v>3</v>
      </c>
      <c r="O6" s="172">
        <f>DatosMedioAmbiente!C57</f>
        <v>0</v>
      </c>
      <c r="P6" s="172">
        <f>DatosMedioAmbiente!C59</f>
        <v>5</v>
      </c>
      <c r="Q6" s="172">
        <f>DatosMedioAmbiente!C61</f>
        <v>2</v>
      </c>
      <c r="R6" s="172">
        <f>DatosMedioAmbiente!C63</f>
        <v>5</v>
      </c>
      <c r="S6" s="170"/>
      <c r="U6" s="173">
        <f>DatosMedioAmbiente!C54</f>
        <v>0</v>
      </c>
      <c r="V6" s="173">
        <f>DatosMedioAmbiente!C56</f>
        <v>2</v>
      </c>
      <c r="W6" s="173">
        <f>DatosMedioAmbiente!C58</f>
        <v>0</v>
      </c>
      <c r="X6" s="173">
        <f>DatosMedioAmbiente!C60</f>
        <v>0</v>
      </c>
      <c r="Y6" s="173">
        <f>DatosMedioAmbiente!C62</f>
        <v>2</v>
      </c>
      <c r="Z6" s="173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M7hjGeNzmREMgIxxxFTb2Im+NSq1W8L9gHXQ04q0w3bX+oatEjo8GPjp1IS8JQJD9JYWOWDImcp90VH5rj3sxA==" saltValue="GxjHKrw0TREXfGLnbCW6N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3C77-83D2-4C88-941B-08E545F33127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995</v>
      </c>
      <c r="G2" s="87" t="s">
        <v>1619</v>
      </c>
      <c r="H2" s="87" t="s">
        <v>1619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1151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225</v>
      </c>
      <c r="AL2" s="87" t="s">
        <v>667</v>
      </c>
      <c r="AM2" s="87" t="s">
        <v>667</v>
      </c>
      <c r="AN2" s="87" t="s">
        <v>669</v>
      </c>
      <c r="AO2" s="87" t="s">
        <v>669</v>
      </c>
      <c r="AV2" s="87" t="s">
        <v>667</v>
      </c>
      <c r="AW2" s="87" t="s">
        <v>1203</v>
      </c>
      <c r="AX2" s="87" t="s">
        <v>1204</v>
      </c>
      <c r="AY2" s="87" t="s">
        <v>19</v>
      </c>
      <c r="AZ2" s="87" t="s">
        <v>1028</v>
      </c>
      <c r="BA2" s="87" t="s">
        <v>81</v>
      </c>
      <c r="BC2" s="87" t="s">
        <v>999</v>
      </c>
      <c r="BD2" s="87" t="s">
        <v>354</v>
      </c>
      <c r="BE2" s="87" t="s">
        <v>1656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1628</v>
      </c>
      <c r="G3" s="87" t="s">
        <v>1633</v>
      </c>
      <c r="H3" s="87" t="s">
        <v>1620</v>
      </c>
      <c r="I3" s="87" t="s">
        <v>1619</v>
      </c>
      <c r="J3" s="87" t="s">
        <v>1619</v>
      </c>
      <c r="K3" s="87" t="s">
        <v>1619</v>
      </c>
      <c r="L3" s="87" t="s">
        <v>1619</v>
      </c>
      <c r="M3" s="87" t="s">
        <v>995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1152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227</v>
      </c>
      <c r="AL3" s="87" t="s">
        <v>669</v>
      </c>
      <c r="AM3" s="87" t="s">
        <v>669</v>
      </c>
      <c r="AN3" s="87" t="s">
        <v>671</v>
      </c>
      <c r="AO3" s="87" t="s">
        <v>671</v>
      </c>
      <c r="AV3" s="87" t="s">
        <v>669</v>
      </c>
      <c r="AW3" s="87" t="s">
        <v>1204</v>
      </c>
      <c r="AX3" s="87" t="s">
        <v>635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H3" s="87" t="s">
        <v>1163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1653</v>
      </c>
      <c r="G4" s="87" t="s">
        <v>110</v>
      </c>
      <c r="H4" s="87" t="s">
        <v>995</v>
      </c>
      <c r="I4" s="87" t="s">
        <v>995</v>
      </c>
      <c r="J4" s="87" t="s">
        <v>1620</v>
      </c>
      <c r="K4" s="87" t="s">
        <v>1622</v>
      </c>
      <c r="L4" s="87" t="s">
        <v>1620</v>
      </c>
      <c r="O4" s="87" t="s">
        <v>1620</v>
      </c>
      <c r="P4" s="87" t="s">
        <v>1667</v>
      </c>
      <c r="Q4" s="87" t="s">
        <v>1667</v>
      </c>
      <c r="R4" s="87" t="s">
        <v>1061</v>
      </c>
      <c r="S4" s="87" t="s">
        <v>1667</v>
      </c>
      <c r="T4" s="87" t="s">
        <v>1667</v>
      </c>
      <c r="V4" s="87" t="s">
        <v>30</v>
      </c>
      <c r="W4" s="87" t="s">
        <v>1762</v>
      </c>
      <c r="AB4" s="87" t="s">
        <v>1156</v>
      </c>
      <c r="AC4" s="87" t="s">
        <v>1159</v>
      </c>
      <c r="AD4" s="87" t="s">
        <v>671</v>
      </c>
      <c r="AE4" s="87" t="s">
        <v>635</v>
      </c>
      <c r="AF4" s="87" t="s">
        <v>1146</v>
      </c>
      <c r="AI4" s="87" t="s">
        <v>228</v>
      </c>
      <c r="AL4" s="87" t="s">
        <v>671</v>
      </c>
      <c r="AM4" s="87" t="s">
        <v>671</v>
      </c>
      <c r="AN4" s="87" t="s">
        <v>673</v>
      </c>
      <c r="AO4" s="87" t="s">
        <v>675</v>
      </c>
      <c r="AV4" s="87" t="s">
        <v>671</v>
      </c>
      <c r="AW4" s="87" t="s">
        <v>1206</v>
      </c>
      <c r="AY4" s="87" t="s">
        <v>1024</v>
      </c>
      <c r="AZ4" s="87" t="s">
        <v>1031</v>
      </c>
      <c r="BA4" s="87" t="s">
        <v>1794</v>
      </c>
      <c r="BC4" s="87" t="s">
        <v>1005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108</v>
      </c>
      <c r="C5" s="87" t="s">
        <v>1738</v>
      </c>
      <c r="D5" s="87" t="s">
        <v>1622</v>
      </c>
      <c r="E5" s="87" t="s">
        <v>1622</v>
      </c>
      <c r="F5" s="87" t="s">
        <v>1642</v>
      </c>
      <c r="H5" s="87" t="s">
        <v>1631</v>
      </c>
      <c r="I5" s="87" t="s">
        <v>1632</v>
      </c>
      <c r="J5" s="87" t="s">
        <v>995</v>
      </c>
      <c r="K5" s="87" t="s">
        <v>1631</v>
      </c>
      <c r="L5" s="87" t="s">
        <v>1622</v>
      </c>
      <c r="O5" s="87" t="s">
        <v>995</v>
      </c>
      <c r="Q5" s="87" t="s">
        <v>1670</v>
      </c>
      <c r="R5" s="87" t="s">
        <v>1062</v>
      </c>
      <c r="S5" s="87" t="s">
        <v>1670</v>
      </c>
      <c r="T5" s="87" t="s">
        <v>1668</v>
      </c>
      <c r="V5" s="87" t="s">
        <v>31</v>
      </c>
      <c r="AD5" s="87" t="s">
        <v>675</v>
      </c>
      <c r="AE5" s="87" t="s">
        <v>1207</v>
      </c>
      <c r="AF5" s="87" t="s">
        <v>1214</v>
      </c>
      <c r="AI5" s="87" t="s">
        <v>229</v>
      </c>
      <c r="AL5" s="87" t="s">
        <v>673</v>
      </c>
      <c r="AM5" s="87" t="s">
        <v>675</v>
      </c>
      <c r="AN5" s="87" t="s">
        <v>675</v>
      </c>
      <c r="AO5" s="87" t="s">
        <v>677</v>
      </c>
      <c r="AV5" s="87" t="s">
        <v>673</v>
      </c>
      <c r="AW5" s="87" t="s">
        <v>635</v>
      </c>
      <c r="AY5" s="87" t="s">
        <v>1025</v>
      </c>
      <c r="AZ5" s="87" t="s">
        <v>1026</v>
      </c>
      <c r="BC5" s="87" t="s">
        <v>1006</v>
      </c>
      <c r="BD5" s="87" t="s">
        <v>983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1740</v>
      </c>
      <c r="D6" s="87" t="s">
        <v>1626</v>
      </c>
      <c r="E6" s="87" t="s">
        <v>995</v>
      </c>
      <c r="F6" s="87" t="s">
        <v>110</v>
      </c>
      <c r="H6" s="87" t="s">
        <v>1632</v>
      </c>
      <c r="I6" s="87" t="s">
        <v>1633</v>
      </c>
      <c r="J6" s="87" t="s">
        <v>1632</v>
      </c>
      <c r="O6" s="87" t="s">
        <v>1633</v>
      </c>
      <c r="R6" s="87" t="s">
        <v>1063</v>
      </c>
      <c r="T6" s="87" t="s">
        <v>1670</v>
      </c>
      <c r="V6" s="87" t="s">
        <v>32</v>
      </c>
      <c r="AD6" s="87" t="s">
        <v>677</v>
      </c>
      <c r="AI6" s="87" t="s">
        <v>230</v>
      </c>
      <c r="AL6" s="87" t="s">
        <v>675</v>
      </c>
      <c r="AM6" s="87" t="s">
        <v>677</v>
      </c>
      <c r="AN6" s="87" t="s">
        <v>677</v>
      </c>
      <c r="AV6" s="87" t="s">
        <v>675</v>
      </c>
      <c r="AW6" s="87" t="s">
        <v>1207</v>
      </c>
      <c r="AY6" s="87" t="s">
        <v>1026</v>
      </c>
      <c r="BC6" s="87" t="s">
        <v>1008</v>
      </c>
      <c r="BD6" s="87" t="s">
        <v>984</v>
      </c>
      <c r="BE6" s="87" t="s">
        <v>1659</v>
      </c>
    </row>
    <row r="7" spans="1:61" x14ac:dyDescent="0.2">
      <c r="C7" s="87" t="s">
        <v>216</v>
      </c>
      <c r="D7" s="87" t="s">
        <v>995</v>
      </c>
      <c r="E7" s="87" t="s">
        <v>1631</v>
      </c>
      <c r="H7" s="87" t="s">
        <v>1633</v>
      </c>
      <c r="I7" s="87" t="s">
        <v>1636</v>
      </c>
      <c r="J7" s="87" t="s">
        <v>1633</v>
      </c>
      <c r="O7" s="87" t="s">
        <v>1636</v>
      </c>
      <c r="R7" s="87" t="s">
        <v>1064</v>
      </c>
      <c r="AD7" s="87" t="s">
        <v>679</v>
      </c>
      <c r="AI7" s="87" t="s">
        <v>231</v>
      </c>
      <c r="AL7" s="87" t="s">
        <v>677</v>
      </c>
      <c r="AN7" s="87" t="s">
        <v>679</v>
      </c>
      <c r="AV7" s="87" t="s">
        <v>677</v>
      </c>
      <c r="BC7" s="87" t="s">
        <v>997</v>
      </c>
      <c r="BD7" s="87" t="s">
        <v>985</v>
      </c>
      <c r="BE7" s="87" t="s">
        <v>1040</v>
      </c>
    </row>
    <row r="8" spans="1:61" x14ac:dyDescent="0.2">
      <c r="C8" s="87" t="s">
        <v>1741</v>
      </c>
      <c r="D8" s="87" t="s">
        <v>1633</v>
      </c>
      <c r="E8" s="87" t="s">
        <v>1632</v>
      </c>
      <c r="H8" s="87" t="s">
        <v>1636</v>
      </c>
      <c r="I8" s="87" t="s">
        <v>1638</v>
      </c>
      <c r="J8" s="87" t="s">
        <v>1636</v>
      </c>
      <c r="O8" s="87" t="s">
        <v>1638</v>
      </c>
      <c r="R8" s="87" t="s">
        <v>1065</v>
      </c>
      <c r="AI8" s="87" t="s">
        <v>233</v>
      </c>
      <c r="BD8" s="87" t="s">
        <v>538</v>
      </c>
      <c r="BE8" s="87" t="s">
        <v>1661</v>
      </c>
    </row>
    <row r="9" spans="1:61" x14ac:dyDescent="0.2">
      <c r="C9" s="87" t="s">
        <v>296</v>
      </c>
      <c r="D9" s="87" t="s">
        <v>1636</v>
      </c>
      <c r="E9" s="87" t="s">
        <v>1636</v>
      </c>
      <c r="H9" s="87" t="s">
        <v>110</v>
      </c>
      <c r="I9" s="87" t="s">
        <v>110</v>
      </c>
      <c r="J9" s="87" t="s">
        <v>1638</v>
      </c>
      <c r="O9" s="87" t="s">
        <v>110</v>
      </c>
      <c r="R9" s="87" t="s">
        <v>1068</v>
      </c>
      <c r="AI9" s="87" t="s">
        <v>236</v>
      </c>
      <c r="BD9" s="87" t="s">
        <v>986</v>
      </c>
    </row>
    <row r="10" spans="1:61" x14ac:dyDescent="0.2">
      <c r="C10" s="87" t="s">
        <v>1743</v>
      </c>
      <c r="D10" s="87" t="s">
        <v>1642</v>
      </c>
      <c r="J10" s="87" t="s">
        <v>110</v>
      </c>
      <c r="AI10" s="87" t="s">
        <v>237</v>
      </c>
      <c r="BD10" s="87" t="s">
        <v>671</v>
      </c>
    </row>
    <row r="11" spans="1:61" x14ac:dyDescent="0.2">
      <c r="D11" s="87" t="s">
        <v>110</v>
      </c>
      <c r="AI11" s="87" t="s">
        <v>110</v>
      </c>
      <c r="BD11" s="87" t="s">
        <v>988</v>
      </c>
    </row>
    <row r="12" spans="1:61" x14ac:dyDescent="0.2">
      <c r="BD12" s="87" t="s">
        <v>989</v>
      </c>
    </row>
    <row r="13" spans="1:61" x14ac:dyDescent="0.2">
      <c r="BD13" s="87" t="s">
        <v>110</v>
      </c>
    </row>
    <row r="14" spans="1:61" x14ac:dyDescent="0.2">
      <c r="BD14" s="87" t="s">
        <v>992</v>
      </c>
    </row>
    <row r="15" spans="1:61" x14ac:dyDescent="0.2">
      <c r="BD15" s="87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D174-ABFB-4B78-9F39-D070FDFA8F4F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174</v>
      </c>
      <c r="D4" s="95">
        <f>SUM(DatosViolenciaGénero!D63:D69)</f>
        <v>175</v>
      </c>
    </row>
    <row r="5" spans="2:4" x14ac:dyDescent="0.2">
      <c r="B5" s="94" t="s">
        <v>1620</v>
      </c>
      <c r="C5" s="95">
        <f>SUM(DatosViolenciaGénero!C70:C73)</f>
        <v>3</v>
      </c>
      <c r="D5" s="95">
        <f>SUM(DatosViolenciaGénero!D70:D73)</f>
        <v>17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2</v>
      </c>
      <c r="D7" s="95">
        <f>SUM(DatosViolenciaGénero!D75:D77)</f>
        <v>3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2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49</v>
      </c>
      <c r="D10" s="95">
        <f>SUM(DatosViolenciaGénero!D79:D80)</f>
        <v>62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6</v>
      </c>
    </row>
    <row r="16" spans="2:4" ht="13.5" thickBot="1" x14ac:dyDescent="0.25">
      <c r="B16" s="98" t="s">
        <v>1673</v>
      </c>
      <c r="C16" s="99">
        <f>DatosViolenciaGénero!C39</f>
        <v>83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EFC2-430F-4D6F-AFB4-8EE0E8387CAA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44</v>
      </c>
      <c r="D4" s="95">
        <f>SUM(DatosViolenciaDoméstica!D48:D54)</f>
        <v>40</v>
      </c>
    </row>
    <row r="5" spans="2:4" x14ac:dyDescent="0.2">
      <c r="B5" s="94" t="s">
        <v>1620</v>
      </c>
      <c r="C5" s="95">
        <f>SUM(DatosViolenciaDoméstica!C55:C58)</f>
        <v>2</v>
      </c>
      <c r="D5" s="95">
        <f>SUM(DatosViolenciaDoméstica!D55:D58)</f>
        <v>5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1</v>
      </c>
      <c r="D7" s="95">
        <f>SUM(DatosViolenciaDoméstica!D60:D62)</f>
        <v>1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0</v>
      </c>
      <c r="D10" s="95">
        <f>SUM(DatosViolenciaDoméstica!D64:D65)</f>
        <v>8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4</v>
      </c>
    </row>
    <row r="16" spans="2:4" ht="13.5" thickBot="1" x14ac:dyDescent="0.25">
      <c r="B16" s="98" t="s">
        <v>1673</v>
      </c>
      <c r="C16" s="99">
        <f>DatosViolenciaDoméstica!C34</f>
        <v>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8B46-081B-46B6-9F60-25B96EE945B4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32</v>
      </c>
    </row>
    <row r="5" spans="2:3" x14ac:dyDescent="0.2">
      <c r="B5" s="88" t="s">
        <v>1657</v>
      </c>
      <c r="C5" s="90">
        <f>DatosMenores!C70</f>
        <v>31</v>
      </c>
    </row>
    <row r="6" spans="2:3" x14ac:dyDescent="0.2">
      <c r="B6" s="88" t="s">
        <v>1658</v>
      </c>
      <c r="C6" s="90">
        <f>DatosMenores!C71</f>
        <v>58</v>
      </c>
    </row>
    <row r="7" spans="2:3" ht="25.5" x14ac:dyDescent="0.2">
      <c r="B7" s="88" t="s">
        <v>1659</v>
      </c>
      <c r="C7" s="90">
        <f>DatosMenores!C74</f>
        <v>1</v>
      </c>
    </row>
    <row r="8" spans="2:3" ht="25.5" x14ac:dyDescent="0.2">
      <c r="B8" s="88" t="s">
        <v>1040</v>
      </c>
      <c r="C8" s="90">
        <f>DatosMenores!C75</f>
        <v>16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21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E498-C6EE-4930-B64F-B56C61309B93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1031</v>
      </c>
      <c r="E11" s="73">
        <f>DatosDelitos!H5+DatosDelitos!H13-DatosDelitos!H17</f>
        <v>157</v>
      </c>
      <c r="F11" s="73">
        <f>DatosDelitos!I5+DatosDelitos!I13-DatosDelitos!I17</f>
        <v>146</v>
      </c>
      <c r="G11" s="73">
        <f>DatosDelitos!J5+DatosDelitos!J13-DatosDelitos!J17</f>
        <v>3</v>
      </c>
      <c r="H11" s="74">
        <f>DatosDelitos!K5+DatosDelitos!K13-DatosDelitos!K17</f>
        <v>2</v>
      </c>
      <c r="I11" s="74">
        <f>DatosDelitos!L5+DatosDelitos!L13-DatosDelitos!L17</f>
        <v>2</v>
      </c>
      <c r="J11" s="74">
        <f>DatosDelitos!M5+DatosDelitos!M13-DatosDelitos!M17</f>
        <v>3</v>
      </c>
      <c r="K11" s="74">
        <f>DatosDelitos!O5+DatosDelitos!O13-DatosDelitos!O17</f>
        <v>2</v>
      </c>
      <c r="L11" s="75">
        <f>DatosDelitos!P5+DatosDelitos!P13-DatosDelitos!P17</f>
        <v>125</v>
      </c>
    </row>
    <row r="12" spans="2:13" ht="13.15" customHeight="1" x14ac:dyDescent="0.2">
      <c r="B12" s="216" t="s">
        <v>310</v>
      </c>
      <c r="C12" s="216"/>
      <c r="D12" s="76">
        <f>DatosDelitos!C10</f>
        <v>1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1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692</v>
      </c>
      <c r="E15" s="77">
        <f>DatosDelitos!H17+DatosDelitos!H44</f>
        <v>238</v>
      </c>
      <c r="F15" s="77">
        <f>DatosDelitos!I16+DatosDelitos!I44</f>
        <v>72</v>
      </c>
      <c r="G15" s="77">
        <f>DatosDelitos!J17+DatosDelitos!J44</f>
        <v>3</v>
      </c>
      <c r="H15" s="77">
        <f>DatosDelitos!K17+DatosDelitos!K44</f>
        <v>3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3</v>
      </c>
      <c r="L15" s="78">
        <f>DatosDelitos!P17+DatosDelitos!P44</f>
        <v>123</v>
      </c>
    </row>
    <row r="16" spans="2:13" ht="13.15" customHeight="1" x14ac:dyDescent="0.2">
      <c r="B16" s="216" t="s">
        <v>1620</v>
      </c>
      <c r="C16" s="216"/>
      <c r="D16" s="76">
        <f>DatosDelitos!C30</f>
        <v>366</v>
      </c>
      <c r="E16" s="77">
        <f>DatosDelitos!H30</f>
        <v>46</v>
      </c>
      <c r="F16" s="77">
        <f>DatosDelitos!I30</f>
        <v>87</v>
      </c>
      <c r="G16" s="77">
        <f>DatosDelitos!J30</f>
        <v>0</v>
      </c>
      <c r="H16" s="77">
        <f>DatosDelitos!K30</f>
        <v>2</v>
      </c>
      <c r="I16" s="77">
        <f>DatosDelitos!L30</f>
        <v>0</v>
      </c>
      <c r="J16" s="77">
        <f>DatosDelitos!M30</f>
        <v>0</v>
      </c>
      <c r="K16" s="77">
        <f>DatosDelitos!O30</f>
        <v>1</v>
      </c>
      <c r="L16" s="78">
        <f>DatosDelitos!P30</f>
        <v>75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7</v>
      </c>
      <c r="E17" s="77">
        <f>DatosDelitos!H42-DatosDelitos!H44</f>
        <v>2</v>
      </c>
      <c r="F17" s="77">
        <f>DatosDelitos!I42-DatosDelitos!I44</f>
        <v>3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2</v>
      </c>
    </row>
    <row r="18" spans="2:12" ht="13.15" customHeight="1" x14ac:dyDescent="0.2">
      <c r="B18" s="216" t="s">
        <v>1622</v>
      </c>
      <c r="C18" s="216"/>
      <c r="D18" s="76">
        <f>DatosDelitos!C50</f>
        <v>116</v>
      </c>
      <c r="E18" s="77">
        <f>DatosDelitos!H50</f>
        <v>30</v>
      </c>
      <c r="F18" s="77">
        <f>DatosDelitos!I50</f>
        <v>22</v>
      </c>
      <c r="G18" s="77">
        <f>DatosDelitos!J50</f>
        <v>5</v>
      </c>
      <c r="H18" s="77">
        <f>DatosDelitos!K50</f>
        <v>10</v>
      </c>
      <c r="I18" s="77">
        <f>DatosDelitos!L50</f>
        <v>0</v>
      </c>
      <c r="J18" s="77">
        <f>DatosDelitos!M50</f>
        <v>0</v>
      </c>
      <c r="K18" s="77">
        <f>DatosDelitos!O50</f>
        <v>1</v>
      </c>
      <c r="L18" s="78">
        <f>DatosDelitos!P50</f>
        <v>22</v>
      </c>
    </row>
    <row r="19" spans="2:12" ht="13.15" customHeight="1" x14ac:dyDescent="0.2">
      <c r="B19" s="216" t="s">
        <v>1623</v>
      </c>
      <c r="C19" s="216"/>
      <c r="D19" s="76">
        <f>DatosDelitos!C72</f>
        <v>3</v>
      </c>
      <c r="E19" s="77">
        <f>DatosDelitos!H72</f>
        <v>0</v>
      </c>
      <c r="F19" s="77">
        <f>DatosDelitos!I72</f>
        <v>1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2</v>
      </c>
    </row>
    <row r="20" spans="2:12" ht="27" customHeight="1" x14ac:dyDescent="0.2">
      <c r="B20" s="216" t="s">
        <v>1624</v>
      </c>
      <c r="C20" s="216"/>
      <c r="D20" s="76">
        <f>DatosDelitos!C74</f>
        <v>31</v>
      </c>
      <c r="E20" s="77">
        <f>DatosDelitos!H74</f>
        <v>3</v>
      </c>
      <c r="F20" s="77">
        <f>DatosDelitos!I74</f>
        <v>5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1</v>
      </c>
    </row>
    <row r="21" spans="2:12" ht="13.15" customHeight="1" x14ac:dyDescent="0.2">
      <c r="B21" s="217" t="s">
        <v>1625</v>
      </c>
      <c r="C21" s="217"/>
      <c r="D21" s="76">
        <f>DatosDelitos!C82</f>
        <v>54</v>
      </c>
      <c r="E21" s="77">
        <f>DatosDelitos!H82</f>
        <v>3</v>
      </c>
      <c r="F21" s="77">
        <f>DatosDelitos!I82</f>
        <v>3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4</v>
      </c>
    </row>
    <row r="22" spans="2:12" ht="13.15" customHeight="1" x14ac:dyDescent="0.2">
      <c r="B22" s="216" t="s">
        <v>1626</v>
      </c>
      <c r="C22" s="216"/>
      <c r="D22" s="76">
        <f>DatosDelitos!C85</f>
        <v>141</v>
      </c>
      <c r="E22" s="77">
        <f>DatosDelitos!H85</f>
        <v>50</v>
      </c>
      <c r="F22" s="77">
        <f>DatosDelitos!I85</f>
        <v>35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33</v>
      </c>
    </row>
    <row r="23" spans="2:12" ht="13.15" customHeight="1" x14ac:dyDescent="0.2">
      <c r="B23" s="216" t="s">
        <v>995</v>
      </c>
      <c r="C23" s="216"/>
      <c r="D23" s="76">
        <f>DatosDelitos!C97</f>
        <v>1789</v>
      </c>
      <c r="E23" s="77">
        <f>DatosDelitos!H97</f>
        <v>472</v>
      </c>
      <c r="F23" s="77">
        <f>DatosDelitos!I97</f>
        <v>317</v>
      </c>
      <c r="G23" s="77">
        <f>DatosDelitos!J97</f>
        <v>0</v>
      </c>
      <c r="H23" s="77">
        <f>DatosDelitos!K97</f>
        <v>0</v>
      </c>
      <c r="I23" s="77">
        <f>DatosDelitos!L97</f>
        <v>1</v>
      </c>
      <c r="J23" s="77">
        <f>DatosDelitos!M97</f>
        <v>0</v>
      </c>
      <c r="K23" s="77">
        <f>DatosDelitos!O97</f>
        <v>3</v>
      </c>
      <c r="L23" s="78">
        <f>DatosDelitos!P97</f>
        <v>218</v>
      </c>
    </row>
    <row r="24" spans="2:12" ht="27" customHeight="1" x14ac:dyDescent="0.2">
      <c r="B24" s="216" t="s">
        <v>1627</v>
      </c>
      <c r="C24" s="216"/>
      <c r="D24" s="76">
        <f>DatosDelitos!C131</f>
        <v>3</v>
      </c>
      <c r="E24" s="77">
        <f>DatosDelitos!H131</f>
        <v>15</v>
      </c>
      <c r="F24" s="77">
        <f>DatosDelitos!I131</f>
        <v>5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6</v>
      </c>
    </row>
    <row r="25" spans="2:12" ht="13.15" customHeight="1" x14ac:dyDescent="0.2">
      <c r="B25" s="216" t="s">
        <v>1628</v>
      </c>
      <c r="C25" s="216"/>
      <c r="D25" s="76">
        <f>DatosDelitos!C137</f>
        <v>33</v>
      </c>
      <c r="E25" s="77">
        <f>DatosDelitos!H137</f>
        <v>6</v>
      </c>
      <c r="F25" s="77">
        <f>DatosDelitos!I137</f>
        <v>15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5</v>
      </c>
    </row>
    <row r="26" spans="2:12" ht="13.15" customHeight="1" x14ac:dyDescent="0.2">
      <c r="B26" s="217" t="s">
        <v>1629</v>
      </c>
      <c r="C26" s="217"/>
      <c r="D26" s="76">
        <f>DatosDelitos!C144</f>
        <v>0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6" t="s">
        <v>1630</v>
      </c>
      <c r="C27" s="216"/>
      <c r="D27" s="76">
        <f>DatosDelitos!C147</f>
        <v>34</v>
      </c>
      <c r="E27" s="77">
        <f>DatosDelitos!H147</f>
        <v>42</v>
      </c>
      <c r="F27" s="77">
        <f>DatosDelitos!I147</f>
        <v>31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18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54</v>
      </c>
      <c r="E28" s="77">
        <f>DatosDelitos!H156+SUM(DatosDelitos!H167:H172)</f>
        <v>23</v>
      </c>
      <c r="F28" s="77">
        <f>DatosDelitos!I156+SUM(DatosDelitos!I167:I172)</f>
        <v>12</v>
      </c>
      <c r="G28" s="77">
        <f>DatosDelitos!J156+SUM(DatosDelitos!J167:J172)</f>
        <v>1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1</v>
      </c>
      <c r="L28" s="77">
        <f>DatosDelitos!P156+SUM(DatosDelitos!P167:Q172)</f>
        <v>5</v>
      </c>
    </row>
    <row r="29" spans="2:12" ht="13.15" customHeight="1" x14ac:dyDescent="0.2">
      <c r="B29" s="216" t="s">
        <v>1632</v>
      </c>
      <c r="C29" s="216"/>
      <c r="D29" s="76">
        <f>SUM(DatosDelitos!C173:C177)</f>
        <v>90</v>
      </c>
      <c r="E29" s="77">
        <f>SUM(DatosDelitos!H173:H177)</f>
        <v>77</v>
      </c>
      <c r="F29" s="77">
        <f>SUM(DatosDelitos!I173:I177)</f>
        <v>68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3</v>
      </c>
      <c r="L29" s="77">
        <f>SUM(DatosDelitos!P173:P177)</f>
        <v>32</v>
      </c>
    </row>
    <row r="30" spans="2:12" ht="13.15" customHeight="1" x14ac:dyDescent="0.2">
      <c r="B30" s="216" t="s">
        <v>1633</v>
      </c>
      <c r="C30" s="216"/>
      <c r="D30" s="76">
        <f>DatosDelitos!C178</f>
        <v>211</v>
      </c>
      <c r="E30" s="77">
        <f>DatosDelitos!H178</f>
        <v>138</v>
      </c>
      <c r="F30" s="77">
        <f>DatosDelitos!I178</f>
        <v>122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585</v>
      </c>
    </row>
    <row r="31" spans="2:12" ht="13.15" customHeight="1" x14ac:dyDescent="0.2">
      <c r="B31" s="216" t="s">
        <v>1634</v>
      </c>
      <c r="C31" s="216"/>
      <c r="D31" s="76">
        <f>DatosDelitos!C186</f>
        <v>84</v>
      </c>
      <c r="E31" s="77">
        <f>DatosDelitos!H186</f>
        <v>21</v>
      </c>
      <c r="F31" s="77">
        <f>DatosDelitos!I186</f>
        <v>27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17</v>
      </c>
    </row>
    <row r="32" spans="2:12" ht="13.15" customHeight="1" x14ac:dyDescent="0.2">
      <c r="B32" s="216" t="s">
        <v>1635</v>
      </c>
      <c r="C32" s="216"/>
      <c r="D32" s="76">
        <f>DatosDelitos!C201</f>
        <v>54</v>
      </c>
      <c r="E32" s="77">
        <f>DatosDelitos!H201</f>
        <v>2</v>
      </c>
      <c r="F32" s="77">
        <f>DatosDelitos!I201</f>
        <v>7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19</v>
      </c>
    </row>
    <row r="33" spans="2:13" ht="13.15" customHeight="1" x14ac:dyDescent="0.2">
      <c r="B33" s="216" t="s">
        <v>1636</v>
      </c>
      <c r="C33" s="216"/>
      <c r="D33" s="76">
        <f>DatosDelitos!C223</f>
        <v>362</v>
      </c>
      <c r="E33" s="77">
        <f>DatosDelitos!H223</f>
        <v>154</v>
      </c>
      <c r="F33" s="77">
        <f>DatosDelitos!I223</f>
        <v>106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6</v>
      </c>
      <c r="L33" s="77">
        <f>DatosDelitos!P223</f>
        <v>81</v>
      </c>
    </row>
    <row r="34" spans="2:13" ht="13.15" customHeight="1" x14ac:dyDescent="0.2">
      <c r="B34" s="216" t="s">
        <v>1637</v>
      </c>
      <c r="C34" s="216"/>
      <c r="D34" s="76">
        <f>DatosDelitos!C244</f>
        <v>0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6" t="s">
        <v>1638</v>
      </c>
      <c r="C35" s="216"/>
      <c r="D35" s="76">
        <f>DatosDelitos!C271</f>
        <v>95</v>
      </c>
      <c r="E35" s="77">
        <f>DatosDelitos!H271</f>
        <v>101</v>
      </c>
      <c r="F35" s="77">
        <f>DatosDelitos!I271</f>
        <v>81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70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1</v>
      </c>
      <c r="E38" s="77">
        <f>DatosDelitos!H312+DatosDelitos!H318+DatosDelitos!H320</f>
        <v>4</v>
      </c>
      <c r="F38" s="77">
        <f>DatosDelitos!I312+DatosDelitos!I318+DatosDelitos!I320</f>
        <v>1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1</v>
      </c>
    </row>
    <row r="39" spans="2:13" ht="13.15" customHeight="1" x14ac:dyDescent="0.2">
      <c r="B39" s="216" t="s">
        <v>1642</v>
      </c>
      <c r="C39" s="216"/>
      <c r="D39" s="76">
        <f>DatosDelitos!C323</f>
        <v>2027</v>
      </c>
      <c r="E39" s="77">
        <f>DatosDelitos!H323</f>
        <v>36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7280</v>
      </c>
      <c r="E43" s="79">
        <f t="shared" ref="E43:L43" si="0">SUM(E11:E42)</f>
        <v>1620</v>
      </c>
      <c r="F43" s="79">
        <f t="shared" si="0"/>
        <v>1166</v>
      </c>
      <c r="G43" s="79">
        <f t="shared" si="0"/>
        <v>12</v>
      </c>
      <c r="H43" s="79">
        <f t="shared" si="0"/>
        <v>17</v>
      </c>
      <c r="I43" s="79">
        <f t="shared" si="0"/>
        <v>3</v>
      </c>
      <c r="J43" s="79">
        <f t="shared" si="0"/>
        <v>3</v>
      </c>
      <c r="K43" s="79">
        <f t="shared" si="0"/>
        <v>20</v>
      </c>
      <c r="L43" s="79">
        <f t="shared" si="0"/>
        <v>1444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3</v>
      </c>
      <c r="E50" s="82">
        <f>DatosDelitos!G13-DatosDelitos!G17</f>
        <v>4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68</v>
      </c>
      <c r="E54" s="82">
        <f>DatosDelitos!G17+DatosDelitos!G44</f>
        <v>22</v>
      </c>
    </row>
    <row r="55" spans="2:5" ht="13.15" customHeight="1" x14ac:dyDescent="0.25">
      <c r="B55" s="218" t="s">
        <v>1620</v>
      </c>
      <c r="C55" s="218"/>
      <c r="D55" s="82">
        <f>DatosDelitos!F30</f>
        <v>11</v>
      </c>
      <c r="E55" s="82">
        <f>DatosDelitos!G30</f>
        <v>13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0</v>
      </c>
      <c r="E57" s="82">
        <f>DatosDelitos!G50</f>
        <v>1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8" t="s">
        <v>1625</v>
      </c>
      <c r="C60" s="218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8" t="s">
        <v>1626</v>
      </c>
      <c r="C61" s="218"/>
      <c r="D61" s="82">
        <f>DatosDelitos!F85</f>
        <v>0</v>
      </c>
      <c r="E61" s="82">
        <f>DatosDelitos!G85</f>
        <v>0</v>
      </c>
    </row>
    <row r="62" spans="2:5" ht="13.15" customHeight="1" x14ac:dyDescent="0.25">
      <c r="B62" s="218" t="s">
        <v>995</v>
      </c>
      <c r="C62" s="218"/>
      <c r="D62" s="82">
        <f>DatosDelitos!F97</f>
        <v>10</v>
      </c>
      <c r="E62" s="82">
        <f>DatosDelitos!G97</f>
        <v>11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1</v>
      </c>
      <c r="E66" s="82">
        <f>DatosDelitos!G147</f>
        <v>1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13</v>
      </c>
    </row>
    <row r="68" spans="2:5" ht="13.15" customHeight="1" x14ac:dyDescent="0.25">
      <c r="B68" s="218" t="s">
        <v>1632</v>
      </c>
      <c r="C68" s="218"/>
      <c r="D68" s="82">
        <f>SUM(DatosDelitos!F173:G177)</f>
        <v>2</v>
      </c>
      <c r="E68" s="82">
        <f>SUM(DatosDelitos!G173:H177)</f>
        <v>78</v>
      </c>
    </row>
    <row r="69" spans="2:5" ht="13.15" customHeight="1" x14ac:dyDescent="0.25">
      <c r="B69" s="218" t="s">
        <v>1633</v>
      </c>
      <c r="C69" s="218"/>
      <c r="D69" s="82">
        <f>DatosDelitos!F178</f>
        <v>581</v>
      </c>
      <c r="E69" s="82">
        <f>DatosDelitos!G178</f>
        <v>545</v>
      </c>
    </row>
    <row r="70" spans="2:5" ht="13.15" customHeight="1" x14ac:dyDescent="0.25">
      <c r="B70" s="218" t="s">
        <v>1634</v>
      </c>
      <c r="C70" s="218"/>
      <c r="D70" s="82">
        <f>DatosDelitos!F186</f>
        <v>2</v>
      </c>
      <c r="E70" s="82">
        <f>DatosDelitos!G186</f>
        <v>2</v>
      </c>
    </row>
    <row r="71" spans="2:5" ht="13.15" customHeight="1" x14ac:dyDescent="0.25">
      <c r="B71" s="218" t="s">
        <v>1635</v>
      </c>
      <c r="C71" s="218"/>
      <c r="D71" s="82">
        <f>DatosDelitos!F201</f>
        <v>0</v>
      </c>
      <c r="E71" s="82">
        <f>DatosDelitos!G201</f>
        <v>1</v>
      </c>
    </row>
    <row r="72" spans="2:5" ht="13.15" customHeight="1" x14ac:dyDescent="0.25">
      <c r="B72" s="218" t="s">
        <v>1636</v>
      </c>
      <c r="C72" s="218"/>
      <c r="D72" s="82">
        <f>DatosDelitos!F223</f>
        <v>34</v>
      </c>
      <c r="E72" s="82">
        <f>DatosDelitos!G223</f>
        <v>17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6</v>
      </c>
      <c r="E74" s="82">
        <f>DatosDelitos!G271</f>
        <v>4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11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729</v>
      </c>
      <c r="E82" s="82">
        <f>SUM(E49:E81)</f>
        <v>712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0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2</v>
      </c>
    </row>
    <row r="92" spans="2:13" ht="13.15" customHeight="1" x14ac:dyDescent="0.25">
      <c r="B92" s="218" t="s">
        <v>1620</v>
      </c>
      <c r="C92" s="218"/>
      <c r="D92" s="82">
        <f>DatosDelitos!N30</f>
        <v>2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1</v>
      </c>
    </row>
    <row r="94" spans="2:13" ht="13.15" customHeight="1" x14ac:dyDescent="0.25">
      <c r="B94" s="218" t="s">
        <v>1622</v>
      </c>
      <c r="C94" s="218"/>
      <c r="D94" s="82">
        <f>DatosDelitos!N50</f>
        <v>5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0</v>
      </c>
    </row>
    <row r="97" spans="2:4" ht="13.15" customHeight="1" x14ac:dyDescent="0.25">
      <c r="B97" s="218" t="s">
        <v>1625</v>
      </c>
      <c r="C97" s="218"/>
      <c r="D97" s="82">
        <f>DatosDelitos!N82</f>
        <v>1</v>
      </c>
    </row>
    <row r="98" spans="2:4" ht="13.15" customHeight="1" x14ac:dyDescent="0.25">
      <c r="B98" s="218" t="s">
        <v>1626</v>
      </c>
      <c r="C98" s="218"/>
      <c r="D98" s="82">
        <f>DatosDelitos!N85</f>
        <v>5</v>
      </c>
    </row>
    <row r="99" spans="2:4" ht="13.15" customHeight="1" x14ac:dyDescent="0.25">
      <c r="B99" s="218" t="s">
        <v>995</v>
      </c>
      <c r="C99" s="218"/>
      <c r="D99" s="82">
        <f>DatosDelitos!N97</f>
        <v>12</v>
      </c>
    </row>
    <row r="100" spans="2:4" ht="27" customHeight="1" x14ac:dyDescent="0.25">
      <c r="B100" s="218" t="s">
        <v>1649</v>
      </c>
      <c r="C100" s="218"/>
      <c r="D100" s="82">
        <f>DatosDelitos!N131</f>
        <v>0</v>
      </c>
    </row>
    <row r="101" spans="2:4" ht="13.15" customHeight="1" x14ac:dyDescent="0.25">
      <c r="B101" s="218" t="s">
        <v>1628</v>
      </c>
      <c r="C101" s="218"/>
      <c r="D101" s="82">
        <f>DatosDelitos!N137</f>
        <v>39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28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0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8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1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1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0</v>
      </c>
    </row>
    <row r="109" spans="2:4" ht="13.15" customHeight="1" x14ac:dyDescent="0.25">
      <c r="B109" s="218" t="s">
        <v>1633</v>
      </c>
      <c r="C109" s="218"/>
      <c r="D109" s="82">
        <f>DatosDelitos!N178</f>
        <v>0</v>
      </c>
    </row>
    <row r="110" spans="2:4" ht="13.15" customHeight="1" x14ac:dyDescent="0.25">
      <c r="B110" s="218" t="s">
        <v>1634</v>
      </c>
      <c r="C110" s="218"/>
      <c r="D110" s="82">
        <f>DatosDelitos!N186</f>
        <v>5</v>
      </c>
    </row>
    <row r="111" spans="2:4" ht="13.15" customHeight="1" x14ac:dyDescent="0.25">
      <c r="B111" s="218" t="s">
        <v>1635</v>
      </c>
      <c r="C111" s="218"/>
      <c r="D111" s="82">
        <f>DatosDelitos!N201</f>
        <v>10</v>
      </c>
    </row>
    <row r="112" spans="2:4" ht="13.15" customHeight="1" x14ac:dyDescent="0.25">
      <c r="B112" s="218" t="s">
        <v>1636</v>
      </c>
      <c r="C112" s="218"/>
      <c r="D112" s="82">
        <f>DatosDelitos!N223</f>
        <v>2</v>
      </c>
    </row>
    <row r="113" spans="2:4" ht="13.15" customHeight="1" x14ac:dyDescent="0.25">
      <c r="B113" s="218" t="s">
        <v>1637</v>
      </c>
      <c r="C113" s="218"/>
      <c r="D113" s="82">
        <f>DatosDelitos!N244</f>
        <v>0</v>
      </c>
    </row>
    <row r="114" spans="2:4" ht="13.15" customHeight="1" x14ac:dyDescent="0.25">
      <c r="B114" s="218" t="s">
        <v>1638</v>
      </c>
      <c r="C114" s="218"/>
      <c r="D114" s="82">
        <f>DatosDelitos!N271</f>
        <v>0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29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151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5</v>
      </c>
      <c r="D5" s="27">
        <v>29</v>
      </c>
      <c r="E5" s="28">
        <v>-0.82758620689655205</v>
      </c>
      <c r="F5" s="27">
        <v>0</v>
      </c>
      <c r="G5" s="27">
        <v>0</v>
      </c>
      <c r="H5" s="27">
        <v>1</v>
      </c>
      <c r="I5" s="27">
        <v>6</v>
      </c>
      <c r="J5" s="27">
        <v>1</v>
      </c>
      <c r="K5" s="27">
        <v>2</v>
      </c>
      <c r="L5" s="27">
        <v>2</v>
      </c>
      <c r="M5" s="27">
        <v>3</v>
      </c>
      <c r="N5" s="27">
        <v>0</v>
      </c>
      <c r="O5" s="27">
        <v>0</v>
      </c>
      <c r="P5" s="29">
        <v>5</v>
      </c>
    </row>
    <row r="6" spans="1:16" x14ac:dyDescent="0.25">
      <c r="A6" s="30" t="s">
        <v>340</v>
      </c>
      <c r="B6" s="30" t="s">
        <v>341</v>
      </c>
      <c r="C6" s="14">
        <v>4</v>
      </c>
      <c r="D6" s="14">
        <v>11</v>
      </c>
      <c r="E6" s="31">
        <v>-0.63636363636363602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2</v>
      </c>
      <c r="L6" s="14">
        <v>2</v>
      </c>
      <c r="M6" s="14">
        <v>1</v>
      </c>
      <c r="N6" s="14">
        <v>0</v>
      </c>
      <c r="O6" s="14">
        <v>0</v>
      </c>
      <c r="P6" s="24">
        <v>4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13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</v>
      </c>
      <c r="N7" s="14">
        <v>0</v>
      </c>
      <c r="O7" s="14">
        <v>0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1</v>
      </c>
      <c r="D8" s="14">
        <v>5</v>
      </c>
      <c r="E8" s="31">
        <v>-0.8</v>
      </c>
      <c r="F8" s="14">
        <v>0</v>
      </c>
      <c r="G8" s="14">
        <v>0</v>
      </c>
      <c r="H8" s="14">
        <v>1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3" t="s">
        <v>348</v>
      </c>
      <c r="B10" s="184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1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3" t="s">
        <v>352</v>
      </c>
      <c r="B13" s="184"/>
      <c r="C13" s="27">
        <v>1550</v>
      </c>
      <c r="D13" s="27">
        <v>1568</v>
      </c>
      <c r="E13" s="28">
        <v>-1.14795918367347E-2</v>
      </c>
      <c r="F13" s="27">
        <v>47</v>
      </c>
      <c r="G13" s="27">
        <v>21</v>
      </c>
      <c r="H13" s="27">
        <v>337</v>
      </c>
      <c r="I13" s="27">
        <v>262</v>
      </c>
      <c r="J13" s="27">
        <v>4</v>
      </c>
      <c r="K13" s="27">
        <v>2</v>
      </c>
      <c r="L13" s="27">
        <v>0</v>
      </c>
      <c r="M13" s="27">
        <v>0</v>
      </c>
      <c r="N13" s="27">
        <v>1</v>
      </c>
      <c r="O13" s="27">
        <v>5</v>
      </c>
      <c r="P13" s="29">
        <v>208</v>
      </c>
    </row>
    <row r="14" spans="1:16" x14ac:dyDescent="0.25">
      <c r="A14" s="30" t="s">
        <v>353</v>
      </c>
      <c r="B14" s="30" t="s">
        <v>354</v>
      </c>
      <c r="C14" s="14">
        <v>590</v>
      </c>
      <c r="D14" s="14">
        <v>624</v>
      </c>
      <c r="E14" s="31">
        <v>-5.4487179487179502E-2</v>
      </c>
      <c r="F14" s="14">
        <v>3</v>
      </c>
      <c r="G14" s="14">
        <v>2</v>
      </c>
      <c r="H14" s="14">
        <v>138</v>
      </c>
      <c r="I14" s="14">
        <v>118</v>
      </c>
      <c r="J14" s="14">
        <v>2</v>
      </c>
      <c r="K14" s="14">
        <v>0</v>
      </c>
      <c r="L14" s="14">
        <v>0</v>
      </c>
      <c r="M14" s="14">
        <v>0</v>
      </c>
      <c r="N14" s="14">
        <v>0</v>
      </c>
      <c r="O14" s="14">
        <v>2</v>
      </c>
      <c r="P14" s="24">
        <v>109</v>
      </c>
    </row>
    <row r="15" spans="1:16" x14ac:dyDescent="0.25">
      <c r="A15" s="30" t="s">
        <v>355</v>
      </c>
      <c r="B15" s="30" t="s">
        <v>356</v>
      </c>
      <c r="C15" s="14">
        <v>33</v>
      </c>
      <c r="D15" s="14">
        <v>24</v>
      </c>
      <c r="E15" s="31">
        <v>0.375</v>
      </c>
      <c r="F15" s="14">
        <v>0</v>
      </c>
      <c r="G15" s="14">
        <v>0</v>
      </c>
      <c r="H15" s="14">
        <v>6</v>
      </c>
      <c r="I15" s="14">
        <v>4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8</v>
      </c>
    </row>
    <row r="16" spans="1:16" x14ac:dyDescent="0.25">
      <c r="A16" s="30" t="s">
        <v>357</v>
      </c>
      <c r="B16" s="30" t="s">
        <v>358</v>
      </c>
      <c r="C16" s="14">
        <v>399</v>
      </c>
      <c r="D16" s="14">
        <v>373</v>
      </c>
      <c r="E16" s="31">
        <v>6.9705093833780193E-2</v>
      </c>
      <c r="F16" s="14">
        <v>0</v>
      </c>
      <c r="G16" s="14">
        <v>2</v>
      </c>
      <c r="H16" s="14">
        <v>9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3</v>
      </c>
    </row>
    <row r="17" spans="1:16" ht="33.75" x14ac:dyDescent="0.25">
      <c r="A17" s="30" t="s">
        <v>359</v>
      </c>
      <c r="B17" s="30" t="s">
        <v>360</v>
      </c>
      <c r="C17" s="14">
        <v>524</v>
      </c>
      <c r="D17" s="14">
        <v>547</v>
      </c>
      <c r="E17" s="31">
        <v>-4.2047531992687397E-2</v>
      </c>
      <c r="F17" s="14">
        <v>44</v>
      </c>
      <c r="G17" s="14">
        <v>17</v>
      </c>
      <c r="H17" s="14">
        <v>181</v>
      </c>
      <c r="I17" s="14">
        <v>122</v>
      </c>
      <c r="J17" s="14">
        <v>2</v>
      </c>
      <c r="K17" s="14">
        <v>2</v>
      </c>
      <c r="L17" s="14">
        <v>0</v>
      </c>
      <c r="M17" s="14">
        <v>0</v>
      </c>
      <c r="N17" s="14">
        <v>1</v>
      </c>
      <c r="O17" s="14">
        <v>3</v>
      </c>
      <c r="P17" s="24">
        <v>88</v>
      </c>
    </row>
    <row r="18" spans="1:16" x14ac:dyDescent="0.25">
      <c r="A18" s="30" t="s">
        <v>361</v>
      </c>
      <c r="B18" s="30" t="s">
        <v>362</v>
      </c>
      <c r="C18" s="14">
        <v>3</v>
      </c>
      <c r="D18" s="14">
        <v>0</v>
      </c>
      <c r="E18" s="31">
        <v>0</v>
      </c>
      <c r="F18" s="14">
        <v>0</v>
      </c>
      <c r="G18" s="14">
        <v>0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1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3" t="s">
        <v>365</v>
      </c>
      <c r="B20" s="184"/>
      <c r="C20" s="27">
        <v>1</v>
      </c>
      <c r="D20" s="27">
        <v>1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1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1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3" t="s">
        <v>383</v>
      </c>
      <c r="B30" s="184"/>
      <c r="C30" s="27">
        <v>366</v>
      </c>
      <c r="D30" s="27">
        <v>302</v>
      </c>
      <c r="E30" s="28">
        <v>0.211920529801325</v>
      </c>
      <c r="F30" s="27">
        <v>11</v>
      </c>
      <c r="G30" s="27">
        <v>13</v>
      </c>
      <c r="H30" s="27">
        <v>46</v>
      </c>
      <c r="I30" s="27">
        <v>87</v>
      </c>
      <c r="J30" s="27">
        <v>0</v>
      </c>
      <c r="K30" s="27">
        <v>2</v>
      </c>
      <c r="L30" s="27">
        <v>0</v>
      </c>
      <c r="M30" s="27">
        <v>0</v>
      </c>
      <c r="N30" s="27">
        <v>2</v>
      </c>
      <c r="O30" s="27">
        <v>1</v>
      </c>
      <c r="P30" s="29">
        <v>75</v>
      </c>
    </row>
    <row r="31" spans="1:16" x14ac:dyDescent="0.25">
      <c r="A31" s="30" t="s">
        <v>384</v>
      </c>
      <c r="B31" s="30" t="s">
        <v>385</v>
      </c>
      <c r="C31" s="14">
        <v>8</v>
      </c>
      <c r="D31" s="14">
        <v>3</v>
      </c>
      <c r="E31" s="31">
        <v>1.6666666666666701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1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228</v>
      </c>
      <c r="D33" s="14">
        <v>205</v>
      </c>
      <c r="E33" s="31">
        <v>0.11219512195122</v>
      </c>
      <c r="F33" s="14">
        <v>2</v>
      </c>
      <c r="G33" s="14">
        <v>3</v>
      </c>
      <c r="H33" s="14">
        <v>25</v>
      </c>
      <c r="I33" s="14">
        <v>26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14</v>
      </c>
    </row>
    <row r="34" spans="1:16" x14ac:dyDescent="0.25">
      <c r="A34" s="30" t="s">
        <v>390</v>
      </c>
      <c r="B34" s="30" t="s">
        <v>391</v>
      </c>
      <c r="C34" s="14">
        <v>1</v>
      </c>
      <c r="D34" s="14">
        <v>8</v>
      </c>
      <c r="E34" s="31">
        <v>-0.875</v>
      </c>
      <c r="F34" s="14">
        <v>0</v>
      </c>
      <c r="G34" s="14">
        <v>0</v>
      </c>
      <c r="H34" s="14">
        <v>3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25">
      <c r="A35" s="30" t="s">
        <v>392</v>
      </c>
      <c r="B35" s="30" t="s">
        <v>393</v>
      </c>
      <c r="C35" s="14">
        <v>77</v>
      </c>
      <c r="D35" s="14">
        <v>51</v>
      </c>
      <c r="E35" s="31">
        <v>0.50980392156862697</v>
      </c>
      <c r="F35" s="14">
        <v>4</v>
      </c>
      <c r="G35" s="14">
        <v>0</v>
      </c>
      <c r="H35" s="14">
        <v>7</v>
      </c>
      <c r="I35" s="14">
        <v>9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3</v>
      </c>
    </row>
    <row r="36" spans="1:16" ht="22.5" x14ac:dyDescent="0.25">
      <c r="A36" s="30" t="s">
        <v>394</v>
      </c>
      <c r="B36" s="30" t="s">
        <v>395</v>
      </c>
      <c r="C36" s="14">
        <v>14</v>
      </c>
      <c r="D36" s="14">
        <v>8</v>
      </c>
      <c r="E36" s="31">
        <v>0.75</v>
      </c>
      <c r="F36" s="14">
        <v>4</v>
      </c>
      <c r="G36" s="14">
        <v>9</v>
      </c>
      <c r="H36" s="14">
        <v>2</v>
      </c>
      <c r="I36" s="14">
        <v>27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1</v>
      </c>
      <c r="P36" s="24">
        <v>41</v>
      </c>
    </row>
    <row r="37" spans="1:16" ht="22.5" x14ac:dyDescent="0.25">
      <c r="A37" s="30" t="s">
        <v>396</v>
      </c>
      <c r="B37" s="30" t="s">
        <v>397</v>
      </c>
      <c r="C37" s="14">
        <v>2</v>
      </c>
      <c r="D37" s="14">
        <v>2</v>
      </c>
      <c r="E37" s="31">
        <v>0</v>
      </c>
      <c r="F37" s="14">
        <v>1</v>
      </c>
      <c r="G37" s="14">
        <v>0</v>
      </c>
      <c r="H37" s="14">
        <v>0</v>
      </c>
      <c r="I37" s="14">
        <v>11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5</v>
      </c>
    </row>
    <row r="38" spans="1:16" ht="22.5" x14ac:dyDescent="0.25">
      <c r="A38" s="30" t="s">
        <v>398</v>
      </c>
      <c r="B38" s="30" t="s">
        <v>399</v>
      </c>
      <c r="C38" s="14">
        <v>1</v>
      </c>
      <c r="D38" s="14">
        <v>0</v>
      </c>
      <c r="E38" s="31">
        <v>0</v>
      </c>
      <c r="F38" s="14">
        <v>0</v>
      </c>
      <c r="G38" s="14">
        <v>0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5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35</v>
      </c>
      <c r="D41" s="14">
        <v>24</v>
      </c>
      <c r="E41" s="31">
        <v>0.45833333333333298</v>
      </c>
      <c r="F41" s="14">
        <v>0</v>
      </c>
      <c r="G41" s="14">
        <v>1</v>
      </c>
      <c r="H41" s="14">
        <v>8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5</v>
      </c>
    </row>
    <row r="42" spans="1:16" x14ac:dyDescent="0.25">
      <c r="A42" s="183" t="s">
        <v>406</v>
      </c>
      <c r="B42" s="184"/>
      <c r="C42" s="27">
        <v>175</v>
      </c>
      <c r="D42" s="27">
        <v>212</v>
      </c>
      <c r="E42" s="28">
        <v>-0.174528301886792</v>
      </c>
      <c r="F42" s="27">
        <v>24</v>
      </c>
      <c r="G42" s="27">
        <v>5</v>
      </c>
      <c r="H42" s="27">
        <v>59</v>
      </c>
      <c r="I42" s="27">
        <v>58</v>
      </c>
      <c r="J42" s="27">
        <v>1</v>
      </c>
      <c r="K42" s="27">
        <v>1</v>
      </c>
      <c r="L42" s="27">
        <v>0</v>
      </c>
      <c r="M42" s="27">
        <v>0</v>
      </c>
      <c r="N42" s="27">
        <v>2</v>
      </c>
      <c r="O42" s="27">
        <v>0</v>
      </c>
      <c r="P42" s="29">
        <v>37</v>
      </c>
    </row>
    <row r="43" spans="1:16" x14ac:dyDescent="0.25">
      <c r="A43" s="30" t="s">
        <v>407</v>
      </c>
      <c r="B43" s="30" t="s">
        <v>408</v>
      </c>
      <c r="C43" s="14">
        <v>3</v>
      </c>
      <c r="D43" s="14">
        <v>4</v>
      </c>
      <c r="E43" s="31">
        <v>-0.25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168</v>
      </c>
      <c r="D44" s="14">
        <v>204</v>
      </c>
      <c r="E44" s="31">
        <v>-0.17647058823529399</v>
      </c>
      <c r="F44" s="14">
        <v>24</v>
      </c>
      <c r="G44" s="14">
        <v>5</v>
      </c>
      <c r="H44" s="14">
        <v>57</v>
      </c>
      <c r="I44" s="14">
        <v>55</v>
      </c>
      <c r="J44" s="14">
        <v>1</v>
      </c>
      <c r="K44" s="14">
        <v>1</v>
      </c>
      <c r="L44" s="14">
        <v>0</v>
      </c>
      <c r="M44" s="14">
        <v>0</v>
      </c>
      <c r="N44" s="14">
        <v>1</v>
      </c>
      <c r="O44" s="14">
        <v>0</v>
      </c>
      <c r="P44" s="24">
        <v>35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</v>
      </c>
      <c r="D46" s="14">
        <v>1</v>
      </c>
      <c r="E46" s="31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2</v>
      </c>
      <c r="D48" s="14">
        <v>1</v>
      </c>
      <c r="E48" s="31">
        <v>1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2</v>
      </c>
      <c r="E49" s="31">
        <v>-0.5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3" t="s">
        <v>421</v>
      </c>
      <c r="B50" s="184"/>
      <c r="C50" s="27">
        <v>116</v>
      </c>
      <c r="D50" s="27">
        <v>127</v>
      </c>
      <c r="E50" s="28">
        <v>-8.6614173228346497E-2</v>
      </c>
      <c r="F50" s="27">
        <v>0</v>
      </c>
      <c r="G50" s="27">
        <v>1</v>
      </c>
      <c r="H50" s="27">
        <v>30</v>
      </c>
      <c r="I50" s="27">
        <v>22</v>
      </c>
      <c r="J50" s="27">
        <v>5</v>
      </c>
      <c r="K50" s="27">
        <v>10</v>
      </c>
      <c r="L50" s="27">
        <v>0</v>
      </c>
      <c r="M50" s="27">
        <v>0</v>
      </c>
      <c r="N50" s="27">
        <v>5</v>
      </c>
      <c r="O50" s="27">
        <v>1</v>
      </c>
      <c r="P50" s="29">
        <v>22</v>
      </c>
    </row>
    <row r="51" spans="1:16" x14ac:dyDescent="0.25">
      <c r="A51" s="30" t="s">
        <v>422</v>
      </c>
      <c r="B51" s="30" t="s">
        <v>423</v>
      </c>
      <c r="C51" s="14">
        <v>42</v>
      </c>
      <c r="D51" s="14">
        <v>36</v>
      </c>
      <c r="E51" s="31">
        <v>0.16666666666666699</v>
      </c>
      <c r="F51" s="14">
        <v>0</v>
      </c>
      <c r="G51" s="14">
        <v>0</v>
      </c>
      <c r="H51" s="14">
        <v>2</v>
      </c>
      <c r="I51" s="14">
        <v>1</v>
      </c>
      <c r="J51" s="14">
        <v>2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4">
        <v>6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1</v>
      </c>
      <c r="E52" s="31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30</v>
      </c>
      <c r="D53" s="14">
        <v>36</v>
      </c>
      <c r="E53" s="31">
        <v>-0.16666666666666699</v>
      </c>
      <c r="F53" s="14">
        <v>0</v>
      </c>
      <c r="G53" s="14">
        <v>1</v>
      </c>
      <c r="H53" s="14">
        <v>10</v>
      </c>
      <c r="I53" s="14">
        <v>9</v>
      </c>
      <c r="J53" s="14">
        <v>1</v>
      </c>
      <c r="K53" s="14">
        <v>2</v>
      </c>
      <c r="L53" s="14">
        <v>0</v>
      </c>
      <c r="M53" s="14">
        <v>0</v>
      </c>
      <c r="N53" s="14">
        <v>0</v>
      </c>
      <c r="O53" s="14">
        <v>0</v>
      </c>
      <c r="P53" s="24">
        <v>7</v>
      </c>
    </row>
    <row r="54" spans="1:16" ht="22.5" x14ac:dyDescent="0.25">
      <c r="A54" s="30" t="s">
        <v>428</v>
      </c>
      <c r="B54" s="30" t="s">
        <v>429</v>
      </c>
      <c r="C54" s="14">
        <v>5</v>
      </c>
      <c r="D54" s="14">
        <v>6</v>
      </c>
      <c r="E54" s="31">
        <v>-0.16666666666666699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10</v>
      </c>
      <c r="D56" s="14">
        <v>12</v>
      </c>
      <c r="E56" s="31">
        <v>-0.16666666666666699</v>
      </c>
      <c r="F56" s="14">
        <v>0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2.5" x14ac:dyDescent="0.25">
      <c r="A57" s="30" t="s">
        <v>434</v>
      </c>
      <c r="B57" s="30" t="s">
        <v>435</v>
      </c>
      <c r="C57" s="14">
        <v>2</v>
      </c>
      <c r="D57" s="14">
        <v>6</v>
      </c>
      <c r="E57" s="31">
        <v>-0.66666666666666696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</v>
      </c>
    </row>
    <row r="58" spans="1:16" ht="22.5" x14ac:dyDescent="0.25">
      <c r="A58" s="30" t="s">
        <v>436</v>
      </c>
      <c r="B58" s="30" t="s">
        <v>437</v>
      </c>
      <c r="C58" s="14">
        <v>2</v>
      </c>
      <c r="D58" s="14">
        <v>0</v>
      </c>
      <c r="E58" s="31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1</v>
      </c>
      <c r="D59" s="14">
        <v>0</v>
      </c>
      <c r="E59" s="31">
        <v>0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3</v>
      </c>
      <c r="E60" s="31">
        <v>-1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3</v>
      </c>
      <c r="D61" s="14">
        <v>8</v>
      </c>
      <c r="E61" s="31">
        <v>-0.625</v>
      </c>
      <c r="F61" s="14">
        <v>0</v>
      </c>
      <c r="G61" s="14">
        <v>0</v>
      </c>
      <c r="H61" s="14">
        <v>4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4">
        <v>1</v>
      </c>
    </row>
    <row r="62" spans="1:16" x14ac:dyDescent="0.25">
      <c r="A62" s="30" t="s">
        <v>444</v>
      </c>
      <c r="B62" s="30" t="s">
        <v>445</v>
      </c>
      <c r="C62" s="14">
        <v>1</v>
      </c>
      <c r="D62" s="14">
        <v>1</v>
      </c>
      <c r="E62" s="31">
        <v>0</v>
      </c>
      <c r="F62" s="14">
        <v>0</v>
      </c>
      <c r="G62" s="14">
        <v>0</v>
      </c>
      <c r="H62" s="14">
        <v>0</v>
      </c>
      <c r="I62" s="14">
        <v>5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446</v>
      </c>
      <c r="B63" s="30" t="s">
        <v>447</v>
      </c>
      <c r="C63" s="14">
        <v>16</v>
      </c>
      <c r="D63" s="14">
        <v>10</v>
      </c>
      <c r="E63" s="31">
        <v>0.6</v>
      </c>
      <c r="F63" s="14">
        <v>0</v>
      </c>
      <c r="G63" s="14">
        <v>0</v>
      </c>
      <c r="H63" s="14">
        <v>5</v>
      </c>
      <c r="I63" s="14">
        <v>4</v>
      </c>
      <c r="J63" s="14">
        <v>0</v>
      </c>
      <c r="K63" s="14">
        <v>1</v>
      </c>
      <c r="L63" s="14">
        <v>0</v>
      </c>
      <c r="M63" s="14">
        <v>0</v>
      </c>
      <c r="N63" s="14">
        <v>2</v>
      </c>
      <c r="O63" s="14">
        <v>0</v>
      </c>
      <c r="P63" s="24">
        <v>2</v>
      </c>
    </row>
    <row r="64" spans="1:16" ht="22.5" x14ac:dyDescent="0.25">
      <c r="A64" s="30" t="s">
        <v>448</v>
      </c>
      <c r="B64" s="30" t="s">
        <v>449</v>
      </c>
      <c r="C64" s="14">
        <v>2</v>
      </c>
      <c r="D64" s="14">
        <v>4</v>
      </c>
      <c r="E64" s="31">
        <v>-0.5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2</v>
      </c>
      <c r="L64" s="14">
        <v>0</v>
      </c>
      <c r="M64" s="14">
        <v>0</v>
      </c>
      <c r="N64" s="14">
        <v>2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1</v>
      </c>
      <c r="D65" s="14">
        <v>2</v>
      </c>
      <c r="E65" s="31">
        <v>-0.5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1</v>
      </c>
      <c r="E70" s="31">
        <v>-1</v>
      </c>
      <c r="F70" s="14">
        <v>0</v>
      </c>
      <c r="G70" s="14">
        <v>0</v>
      </c>
      <c r="H70" s="14">
        <v>1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3" t="s">
        <v>464</v>
      </c>
      <c r="B72" s="184"/>
      <c r="C72" s="27">
        <v>3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2</v>
      </c>
    </row>
    <row r="73" spans="1:16" x14ac:dyDescent="0.25">
      <c r="A73" s="30" t="s">
        <v>465</v>
      </c>
      <c r="B73" s="30" t="s">
        <v>466</v>
      </c>
      <c r="C73" s="14">
        <v>3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2</v>
      </c>
    </row>
    <row r="74" spans="1:16" x14ac:dyDescent="0.25">
      <c r="A74" s="183" t="s">
        <v>467</v>
      </c>
      <c r="B74" s="184"/>
      <c r="C74" s="27">
        <v>31</v>
      </c>
      <c r="D74" s="27">
        <v>12</v>
      </c>
      <c r="E74" s="28">
        <v>1.5833333333333299</v>
      </c>
      <c r="F74" s="27">
        <v>0</v>
      </c>
      <c r="G74" s="27">
        <v>0</v>
      </c>
      <c r="H74" s="27">
        <v>3</v>
      </c>
      <c r="I74" s="27">
        <v>5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1</v>
      </c>
    </row>
    <row r="75" spans="1:16" x14ac:dyDescent="0.25">
      <c r="A75" s="30" t="s">
        <v>468</v>
      </c>
      <c r="B75" s="30" t="s">
        <v>469</v>
      </c>
      <c r="C75" s="14">
        <v>17</v>
      </c>
      <c r="D75" s="14">
        <v>5</v>
      </c>
      <c r="E75" s="31">
        <v>2.4</v>
      </c>
      <c r="F75" s="14">
        <v>0</v>
      </c>
      <c r="G75" s="14">
        <v>0</v>
      </c>
      <c r="H75" s="14">
        <v>2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4</v>
      </c>
      <c r="D76" s="14">
        <v>0</v>
      </c>
      <c r="E76" s="31">
        <v>0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</v>
      </c>
      <c r="D77" s="14">
        <v>4</v>
      </c>
      <c r="E77" s="31">
        <v>-0.75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7</v>
      </c>
      <c r="D79" s="14">
        <v>3</v>
      </c>
      <c r="E79" s="31">
        <v>1.3333333333333299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2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3" t="s">
        <v>482</v>
      </c>
      <c r="B82" s="184"/>
      <c r="C82" s="27">
        <v>54</v>
      </c>
      <c r="D82" s="27">
        <v>54</v>
      </c>
      <c r="E82" s="28">
        <v>0</v>
      </c>
      <c r="F82" s="27">
        <v>0</v>
      </c>
      <c r="G82" s="27">
        <v>0</v>
      </c>
      <c r="H82" s="27">
        <v>3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4</v>
      </c>
    </row>
    <row r="83" spans="1:16" x14ac:dyDescent="0.25">
      <c r="A83" s="30" t="s">
        <v>483</v>
      </c>
      <c r="B83" s="30" t="s">
        <v>484</v>
      </c>
      <c r="C83" s="14">
        <v>21</v>
      </c>
      <c r="D83" s="14">
        <v>9</v>
      </c>
      <c r="E83" s="31">
        <v>1.3333333333333299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33</v>
      </c>
      <c r="D84" s="14">
        <v>45</v>
      </c>
      <c r="E84" s="31">
        <v>-0.266666666666667</v>
      </c>
      <c r="F84" s="14">
        <v>0</v>
      </c>
      <c r="G84" s="14">
        <v>0</v>
      </c>
      <c r="H84" s="14">
        <v>2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4</v>
      </c>
    </row>
    <row r="85" spans="1:16" x14ac:dyDescent="0.25">
      <c r="A85" s="183" t="s">
        <v>487</v>
      </c>
      <c r="B85" s="184"/>
      <c r="C85" s="27">
        <v>141</v>
      </c>
      <c r="D85" s="27">
        <v>123</v>
      </c>
      <c r="E85" s="28">
        <v>0.146341463414634</v>
      </c>
      <c r="F85" s="27">
        <v>0</v>
      </c>
      <c r="G85" s="27">
        <v>0</v>
      </c>
      <c r="H85" s="27">
        <v>50</v>
      </c>
      <c r="I85" s="27">
        <v>35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0</v>
      </c>
      <c r="P85" s="29">
        <v>33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37</v>
      </c>
      <c r="D89" s="14">
        <v>60</v>
      </c>
      <c r="E89" s="31">
        <v>-0.38333333333333303</v>
      </c>
      <c r="F89" s="14">
        <v>0</v>
      </c>
      <c r="G89" s="14">
        <v>0</v>
      </c>
      <c r="H89" s="14">
        <v>4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2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13</v>
      </c>
      <c r="D91" s="14">
        <v>2</v>
      </c>
      <c r="E91" s="31">
        <v>5.5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19</v>
      </c>
      <c r="D92" s="14">
        <v>4</v>
      </c>
      <c r="E92" s="31">
        <v>3.75</v>
      </c>
      <c r="F92" s="14">
        <v>0</v>
      </c>
      <c r="G92" s="14">
        <v>0</v>
      </c>
      <c r="H92" s="14">
        <v>3</v>
      </c>
      <c r="I92" s="14">
        <v>23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4">
        <v>22</v>
      </c>
    </row>
    <row r="93" spans="1:16" x14ac:dyDescent="0.25">
      <c r="A93" s="30" t="s">
        <v>502</v>
      </c>
      <c r="B93" s="30" t="s">
        <v>503</v>
      </c>
      <c r="C93" s="14">
        <v>3</v>
      </c>
      <c r="D93" s="14">
        <v>2</v>
      </c>
      <c r="E93" s="31">
        <v>0.5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65</v>
      </c>
      <c r="D94" s="14">
        <v>55</v>
      </c>
      <c r="E94" s="31">
        <v>0.18181818181818199</v>
      </c>
      <c r="F94" s="14">
        <v>0</v>
      </c>
      <c r="G94" s="14">
        <v>0</v>
      </c>
      <c r="H94" s="14">
        <v>41</v>
      </c>
      <c r="I94" s="14">
        <v>12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11</v>
      </c>
    </row>
    <row r="95" spans="1:16" ht="22.5" x14ac:dyDescent="0.25">
      <c r="A95" s="30" t="s">
        <v>506</v>
      </c>
      <c r="B95" s="30" t="s">
        <v>507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3" t="s">
        <v>510</v>
      </c>
      <c r="B97" s="184"/>
      <c r="C97" s="27">
        <v>1789</v>
      </c>
      <c r="D97" s="27">
        <v>1371</v>
      </c>
      <c r="E97" s="28">
        <v>0.30488694383661602</v>
      </c>
      <c r="F97" s="27">
        <v>10</v>
      </c>
      <c r="G97" s="27">
        <v>11</v>
      </c>
      <c r="H97" s="27">
        <v>472</v>
      </c>
      <c r="I97" s="27">
        <v>317</v>
      </c>
      <c r="J97" s="27">
        <v>0</v>
      </c>
      <c r="K97" s="27">
        <v>0</v>
      </c>
      <c r="L97" s="27">
        <v>1</v>
      </c>
      <c r="M97" s="27">
        <v>0</v>
      </c>
      <c r="N97" s="27">
        <v>12</v>
      </c>
      <c r="O97" s="27">
        <v>3</v>
      </c>
      <c r="P97" s="29">
        <v>218</v>
      </c>
    </row>
    <row r="98" spans="1:16" x14ac:dyDescent="0.25">
      <c r="A98" s="30" t="s">
        <v>511</v>
      </c>
      <c r="B98" s="30" t="s">
        <v>512</v>
      </c>
      <c r="C98" s="14">
        <v>250</v>
      </c>
      <c r="D98" s="14">
        <v>198</v>
      </c>
      <c r="E98" s="31">
        <v>0.26262626262626299</v>
      </c>
      <c r="F98" s="14">
        <v>1</v>
      </c>
      <c r="G98" s="14">
        <v>1</v>
      </c>
      <c r="H98" s="14">
        <v>74</v>
      </c>
      <c r="I98" s="14">
        <v>57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44</v>
      </c>
    </row>
    <row r="99" spans="1:16" x14ac:dyDescent="0.25">
      <c r="A99" s="30" t="s">
        <v>513</v>
      </c>
      <c r="B99" s="30" t="s">
        <v>514</v>
      </c>
      <c r="C99" s="14">
        <v>186</v>
      </c>
      <c r="D99" s="14">
        <v>144</v>
      </c>
      <c r="E99" s="31">
        <v>0.29166666666666702</v>
      </c>
      <c r="F99" s="14">
        <v>4</v>
      </c>
      <c r="G99" s="14">
        <v>4</v>
      </c>
      <c r="H99" s="14">
        <v>130</v>
      </c>
      <c r="I99" s="14">
        <v>65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4">
        <v>45</v>
      </c>
    </row>
    <row r="100" spans="1:16" ht="33.75" x14ac:dyDescent="0.25">
      <c r="A100" s="30" t="s">
        <v>515</v>
      </c>
      <c r="B100" s="30" t="s">
        <v>516</v>
      </c>
      <c r="C100" s="14">
        <v>12</v>
      </c>
      <c r="D100" s="14">
        <v>8</v>
      </c>
      <c r="E100" s="31">
        <v>0.5</v>
      </c>
      <c r="F100" s="14">
        <v>0</v>
      </c>
      <c r="G100" s="14">
        <v>0</v>
      </c>
      <c r="H100" s="14">
        <v>4</v>
      </c>
      <c r="I100" s="14">
        <v>16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7</v>
      </c>
    </row>
    <row r="101" spans="1:16" ht="22.5" x14ac:dyDescent="0.25">
      <c r="A101" s="30" t="s">
        <v>517</v>
      </c>
      <c r="B101" s="30" t="s">
        <v>518</v>
      </c>
      <c r="C101" s="14">
        <v>54</v>
      </c>
      <c r="D101" s="14">
        <v>65</v>
      </c>
      <c r="E101" s="31">
        <v>-0.16923076923076899</v>
      </c>
      <c r="F101" s="14">
        <v>2</v>
      </c>
      <c r="G101" s="14">
        <v>2</v>
      </c>
      <c r="H101" s="14">
        <v>27</v>
      </c>
      <c r="I101" s="14">
        <v>25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24">
        <v>23</v>
      </c>
    </row>
    <row r="102" spans="1:16" x14ac:dyDescent="0.25">
      <c r="A102" s="30" t="s">
        <v>519</v>
      </c>
      <c r="B102" s="30" t="s">
        <v>520</v>
      </c>
      <c r="C102" s="14">
        <v>12</v>
      </c>
      <c r="D102" s="14">
        <v>6</v>
      </c>
      <c r="E102" s="31">
        <v>1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22</v>
      </c>
      <c r="D103" s="14">
        <v>25</v>
      </c>
      <c r="E103" s="31">
        <v>-0.12</v>
      </c>
      <c r="F103" s="14">
        <v>0</v>
      </c>
      <c r="G103" s="14">
        <v>0</v>
      </c>
      <c r="H103" s="14">
        <v>12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4</v>
      </c>
    </row>
    <row r="104" spans="1:16" x14ac:dyDescent="0.25">
      <c r="A104" s="30" t="s">
        <v>523</v>
      </c>
      <c r="B104" s="30" t="s">
        <v>524</v>
      </c>
      <c r="C104" s="14">
        <v>28</v>
      </c>
      <c r="D104" s="14">
        <v>31</v>
      </c>
      <c r="E104" s="31">
        <v>-9.6774193548387094E-2</v>
      </c>
      <c r="F104" s="14">
        <v>0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658</v>
      </c>
      <c r="D105" s="14">
        <v>441</v>
      </c>
      <c r="E105" s="31">
        <v>0.49206349206349198</v>
      </c>
      <c r="F105" s="14">
        <v>0</v>
      </c>
      <c r="G105" s="14">
        <v>0</v>
      </c>
      <c r="H105" s="14">
        <v>128</v>
      </c>
      <c r="I105" s="14">
        <v>81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0</v>
      </c>
      <c r="P105" s="24">
        <v>42</v>
      </c>
    </row>
    <row r="106" spans="1:16" ht="22.5" x14ac:dyDescent="0.25">
      <c r="A106" s="30" t="s">
        <v>527</v>
      </c>
      <c r="B106" s="30" t="s">
        <v>528</v>
      </c>
      <c r="C106" s="14">
        <v>129</v>
      </c>
      <c r="D106" s="14">
        <v>89</v>
      </c>
      <c r="E106" s="31">
        <v>0.449438202247191</v>
      </c>
      <c r="F106" s="14">
        <v>0</v>
      </c>
      <c r="G106" s="14">
        <v>0</v>
      </c>
      <c r="H106" s="14">
        <v>28</v>
      </c>
      <c r="I106" s="14">
        <v>19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13</v>
      </c>
    </row>
    <row r="107" spans="1:16" ht="22.5" x14ac:dyDescent="0.25">
      <c r="A107" s="30" t="s">
        <v>529</v>
      </c>
      <c r="B107" s="30" t="s">
        <v>530</v>
      </c>
      <c r="C107" s="14">
        <v>4</v>
      </c>
      <c r="D107" s="14">
        <v>2</v>
      </c>
      <c r="E107" s="31">
        <v>1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25">
      <c r="A108" s="30" t="s">
        <v>531</v>
      </c>
      <c r="B108" s="30" t="s">
        <v>532</v>
      </c>
      <c r="C108" s="14">
        <v>9</v>
      </c>
      <c r="D108" s="14">
        <v>3</v>
      </c>
      <c r="E108" s="31">
        <v>2</v>
      </c>
      <c r="F108" s="14">
        <v>0</v>
      </c>
      <c r="G108" s="14">
        <v>0</v>
      </c>
      <c r="H108" s="14">
        <v>3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5</v>
      </c>
      <c r="D109" s="14">
        <v>3</v>
      </c>
      <c r="E109" s="31">
        <v>0.66666666666666696</v>
      </c>
      <c r="F109" s="14">
        <v>0</v>
      </c>
      <c r="G109" s="14">
        <v>0</v>
      </c>
      <c r="H109" s="14">
        <v>4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393</v>
      </c>
      <c r="D111" s="14">
        <v>334</v>
      </c>
      <c r="E111" s="31">
        <v>0.17664670658682599</v>
      </c>
      <c r="F111" s="14">
        <v>3</v>
      </c>
      <c r="G111" s="14">
        <v>4</v>
      </c>
      <c r="H111" s="14">
        <v>43</v>
      </c>
      <c r="I111" s="14">
        <v>34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4">
        <v>32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5</v>
      </c>
      <c r="D114" s="14">
        <v>8</v>
      </c>
      <c r="E114" s="31">
        <v>-0.375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7</v>
      </c>
      <c r="D115" s="14">
        <v>0</v>
      </c>
      <c r="E115" s="31">
        <v>0</v>
      </c>
      <c r="F115" s="14">
        <v>0</v>
      </c>
      <c r="G115" s="14">
        <v>0</v>
      </c>
      <c r="H115" s="14">
        <v>7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0</v>
      </c>
      <c r="D116" s="14">
        <v>2</v>
      </c>
      <c r="E116" s="31">
        <v>-1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2</v>
      </c>
      <c r="D120" s="14">
        <v>1</v>
      </c>
      <c r="E120" s="31">
        <v>1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7</v>
      </c>
      <c r="D121" s="14">
        <v>6</v>
      </c>
      <c r="E121" s="31">
        <v>0.16666666666666699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</v>
      </c>
    </row>
    <row r="122" spans="1:16" x14ac:dyDescent="0.25">
      <c r="A122" s="30" t="s">
        <v>559</v>
      </c>
      <c r="B122" s="30" t="s">
        <v>560</v>
      </c>
      <c r="C122" s="14">
        <v>2</v>
      </c>
      <c r="D122" s="14">
        <v>1</v>
      </c>
      <c r="E122" s="31">
        <v>1</v>
      </c>
      <c r="F122" s="14">
        <v>0</v>
      </c>
      <c r="G122" s="14">
        <v>0</v>
      </c>
      <c r="H122" s="14">
        <v>1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561</v>
      </c>
      <c r="B123" s="30" t="s">
        <v>562</v>
      </c>
      <c r="C123" s="14">
        <v>1</v>
      </c>
      <c r="D123" s="14">
        <v>3</v>
      </c>
      <c r="E123" s="31">
        <v>-0.66666666666666696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1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2</v>
      </c>
      <c r="D126" s="14">
        <v>1</v>
      </c>
      <c r="E126" s="31">
        <v>1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1</v>
      </c>
      <c r="M126" s="14">
        <v>0</v>
      </c>
      <c r="N126" s="14">
        <v>2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3" t="s">
        <v>577</v>
      </c>
      <c r="B131" s="184"/>
      <c r="C131" s="27">
        <v>3</v>
      </c>
      <c r="D131" s="27">
        <v>5</v>
      </c>
      <c r="E131" s="28">
        <v>-0.4</v>
      </c>
      <c r="F131" s="27">
        <v>0</v>
      </c>
      <c r="G131" s="27">
        <v>0</v>
      </c>
      <c r="H131" s="27">
        <v>15</v>
      </c>
      <c r="I131" s="27">
        <v>5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6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2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4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3</v>
      </c>
      <c r="D134" s="14">
        <v>4</v>
      </c>
      <c r="E134" s="31">
        <v>-0.25</v>
      </c>
      <c r="F134" s="14">
        <v>0</v>
      </c>
      <c r="G134" s="14">
        <v>0</v>
      </c>
      <c r="H134" s="14">
        <v>13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2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1</v>
      </c>
      <c r="E135" s="31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3" t="s">
        <v>588</v>
      </c>
      <c r="B137" s="184"/>
      <c r="C137" s="27">
        <v>33</v>
      </c>
      <c r="D137" s="27">
        <v>24</v>
      </c>
      <c r="E137" s="28">
        <v>0.375</v>
      </c>
      <c r="F137" s="27">
        <v>0</v>
      </c>
      <c r="G137" s="27">
        <v>0</v>
      </c>
      <c r="H137" s="27">
        <v>6</v>
      </c>
      <c r="I137" s="27">
        <v>15</v>
      </c>
      <c r="J137" s="27">
        <v>0</v>
      </c>
      <c r="K137" s="27">
        <v>0</v>
      </c>
      <c r="L137" s="27">
        <v>0</v>
      </c>
      <c r="M137" s="27">
        <v>0</v>
      </c>
      <c r="N137" s="27">
        <v>39</v>
      </c>
      <c r="O137" s="27">
        <v>0</v>
      </c>
      <c r="P137" s="29">
        <v>5</v>
      </c>
    </row>
    <row r="138" spans="1:16" ht="22.5" x14ac:dyDescent="0.25">
      <c r="A138" s="30" t="s">
        <v>589</v>
      </c>
      <c r="B138" s="30" t="s">
        <v>590</v>
      </c>
      <c r="C138" s="14">
        <v>10</v>
      </c>
      <c r="D138" s="14">
        <v>3</v>
      </c>
      <c r="E138" s="31">
        <v>2.3333333333333299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1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1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1</v>
      </c>
      <c r="E140" s="31">
        <v>-1</v>
      </c>
      <c r="F140" s="14">
        <v>0</v>
      </c>
      <c r="G140" s="14">
        <v>0</v>
      </c>
      <c r="H140" s="14">
        <v>0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14</v>
      </c>
      <c r="D142" s="14">
        <v>16</v>
      </c>
      <c r="E142" s="31">
        <v>-0.125</v>
      </c>
      <c r="F142" s="14">
        <v>0</v>
      </c>
      <c r="G142" s="14">
        <v>0</v>
      </c>
      <c r="H142" s="14">
        <v>3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38</v>
      </c>
      <c r="O142" s="14">
        <v>0</v>
      </c>
      <c r="P142" s="24">
        <v>2</v>
      </c>
    </row>
    <row r="143" spans="1:16" ht="33.75" x14ac:dyDescent="0.25">
      <c r="A143" s="30" t="s">
        <v>599</v>
      </c>
      <c r="B143" s="30" t="s">
        <v>600</v>
      </c>
      <c r="C143" s="14">
        <v>9</v>
      </c>
      <c r="D143" s="14">
        <v>4</v>
      </c>
      <c r="E143" s="31">
        <v>1.25</v>
      </c>
      <c r="F143" s="14">
        <v>0</v>
      </c>
      <c r="G143" s="14">
        <v>0</v>
      </c>
      <c r="H143" s="14">
        <v>2</v>
      </c>
      <c r="I143" s="14">
        <v>4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4">
        <v>2</v>
      </c>
    </row>
    <row r="144" spans="1:16" x14ac:dyDescent="0.25">
      <c r="A144" s="183" t="s">
        <v>601</v>
      </c>
      <c r="B144" s="184"/>
      <c r="C144" s="27">
        <v>0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0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3" t="s">
        <v>606</v>
      </c>
      <c r="B147" s="184"/>
      <c r="C147" s="27">
        <v>34</v>
      </c>
      <c r="D147" s="27">
        <v>27</v>
      </c>
      <c r="E147" s="28">
        <v>0.25925925925925902</v>
      </c>
      <c r="F147" s="27">
        <v>1</v>
      </c>
      <c r="G147" s="27">
        <v>1</v>
      </c>
      <c r="H147" s="27">
        <v>42</v>
      </c>
      <c r="I147" s="27">
        <v>31</v>
      </c>
      <c r="J147" s="27">
        <v>0</v>
      </c>
      <c r="K147" s="27">
        <v>0</v>
      </c>
      <c r="L147" s="27">
        <v>0</v>
      </c>
      <c r="M147" s="27">
        <v>0</v>
      </c>
      <c r="N147" s="27">
        <v>36</v>
      </c>
      <c r="O147" s="27">
        <v>0</v>
      </c>
      <c r="P147" s="29">
        <v>18</v>
      </c>
    </row>
    <row r="148" spans="1:16" ht="22.5" x14ac:dyDescent="0.25">
      <c r="A148" s="30" t="s">
        <v>607</v>
      </c>
      <c r="B148" s="30" t="s">
        <v>608</v>
      </c>
      <c r="C148" s="14">
        <v>9</v>
      </c>
      <c r="D148" s="14">
        <v>9</v>
      </c>
      <c r="E148" s="31">
        <v>0</v>
      </c>
      <c r="F148" s="14">
        <v>0</v>
      </c>
      <c r="G148" s="14">
        <v>0</v>
      </c>
      <c r="H148" s="14">
        <v>22</v>
      </c>
      <c r="I148" s="14">
        <v>14</v>
      </c>
      <c r="J148" s="14">
        <v>0</v>
      </c>
      <c r="K148" s="14">
        <v>0</v>
      </c>
      <c r="L148" s="14">
        <v>0</v>
      </c>
      <c r="M148" s="14">
        <v>0</v>
      </c>
      <c r="N148" s="14">
        <v>28</v>
      </c>
      <c r="O148" s="14">
        <v>0</v>
      </c>
      <c r="P148" s="24">
        <v>6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0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5</v>
      </c>
      <c r="D151" s="14">
        <v>5</v>
      </c>
      <c r="E151" s="31">
        <v>0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1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25">
      <c r="A153" s="30" t="s">
        <v>617</v>
      </c>
      <c r="B153" s="30" t="s">
        <v>618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25">
      <c r="A154" s="30" t="s">
        <v>619</v>
      </c>
      <c r="B154" s="30" t="s">
        <v>620</v>
      </c>
      <c r="C154" s="14">
        <v>7</v>
      </c>
      <c r="D154" s="14">
        <v>5</v>
      </c>
      <c r="E154" s="31">
        <v>0.4</v>
      </c>
      <c r="F154" s="14">
        <v>1</v>
      </c>
      <c r="G154" s="14">
        <v>1</v>
      </c>
      <c r="H154" s="14">
        <v>4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5</v>
      </c>
    </row>
    <row r="155" spans="1:16" ht="22.5" x14ac:dyDescent="0.25">
      <c r="A155" s="30" t="s">
        <v>621</v>
      </c>
      <c r="B155" s="30" t="s">
        <v>622</v>
      </c>
      <c r="C155" s="14">
        <v>12</v>
      </c>
      <c r="D155" s="14">
        <v>7</v>
      </c>
      <c r="E155" s="31">
        <v>0.71428571428571397</v>
      </c>
      <c r="F155" s="14">
        <v>0</v>
      </c>
      <c r="G155" s="14">
        <v>0</v>
      </c>
      <c r="H155" s="14">
        <v>13</v>
      </c>
      <c r="I155" s="14">
        <v>13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0</v>
      </c>
      <c r="P155" s="24">
        <v>4</v>
      </c>
    </row>
    <row r="156" spans="1:16" x14ac:dyDescent="0.25">
      <c r="A156" s="183" t="s">
        <v>623</v>
      </c>
      <c r="B156" s="184"/>
      <c r="C156" s="27">
        <v>33</v>
      </c>
      <c r="D156" s="27">
        <v>41</v>
      </c>
      <c r="E156" s="28">
        <v>-0.19512195121951201</v>
      </c>
      <c r="F156" s="27">
        <v>0</v>
      </c>
      <c r="G156" s="27">
        <v>0</v>
      </c>
      <c r="H156" s="27">
        <v>10</v>
      </c>
      <c r="I156" s="27">
        <v>11</v>
      </c>
      <c r="J156" s="27">
        <v>1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4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2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2</v>
      </c>
    </row>
    <row r="162" spans="1:16" x14ac:dyDescent="0.25">
      <c r="A162" s="30" t="s">
        <v>634</v>
      </c>
      <c r="B162" s="30" t="s">
        <v>635</v>
      </c>
      <c r="C162" s="14">
        <v>16</v>
      </c>
      <c r="D162" s="14">
        <v>27</v>
      </c>
      <c r="E162" s="31">
        <v>-0.407407407407407</v>
      </c>
      <c r="F162" s="14">
        <v>0</v>
      </c>
      <c r="G162" s="14">
        <v>0</v>
      </c>
      <c r="H162" s="14">
        <v>8</v>
      </c>
      <c r="I162" s="14">
        <v>9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2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1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9</v>
      </c>
      <c r="D164" s="14">
        <v>5</v>
      </c>
      <c r="E164" s="31">
        <v>0.8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6</v>
      </c>
      <c r="D165" s="14">
        <v>7</v>
      </c>
      <c r="E165" s="31">
        <v>-0.14285714285714299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3" t="s">
        <v>642</v>
      </c>
      <c r="B166" s="184"/>
      <c r="C166" s="27">
        <v>111</v>
      </c>
      <c r="D166" s="27">
        <v>95</v>
      </c>
      <c r="E166" s="28">
        <v>0.168421052631579</v>
      </c>
      <c r="F166" s="27">
        <v>1</v>
      </c>
      <c r="G166" s="27">
        <v>1</v>
      </c>
      <c r="H166" s="27">
        <v>90</v>
      </c>
      <c r="I166" s="27">
        <v>69</v>
      </c>
      <c r="J166" s="27">
        <v>0</v>
      </c>
      <c r="K166" s="27">
        <v>0</v>
      </c>
      <c r="L166" s="27">
        <v>0</v>
      </c>
      <c r="M166" s="27">
        <v>0</v>
      </c>
      <c r="N166" s="27">
        <v>1</v>
      </c>
      <c r="O166" s="27">
        <v>4</v>
      </c>
      <c r="P166" s="29">
        <v>33</v>
      </c>
    </row>
    <row r="167" spans="1:16" ht="22.5" x14ac:dyDescent="0.25">
      <c r="A167" s="30" t="s">
        <v>643</v>
      </c>
      <c r="B167" s="30" t="s">
        <v>644</v>
      </c>
      <c r="C167" s="14">
        <v>21</v>
      </c>
      <c r="D167" s="14">
        <v>25</v>
      </c>
      <c r="E167" s="31">
        <v>-0.16</v>
      </c>
      <c r="F167" s="14">
        <v>0</v>
      </c>
      <c r="G167" s="14">
        <v>0</v>
      </c>
      <c r="H167" s="14">
        <v>13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24">
        <v>1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1</v>
      </c>
      <c r="E170" s="31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65</v>
      </c>
      <c r="D173" s="14">
        <v>64</v>
      </c>
      <c r="E173" s="31">
        <v>1.5625E-2</v>
      </c>
      <c r="F173" s="14">
        <v>0</v>
      </c>
      <c r="G173" s="14">
        <v>0</v>
      </c>
      <c r="H173" s="14">
        <v>61</v>
      </c>
      <c r="I173" s="14">
        <v>44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4">
        <v>22</v>
      </c>
    </row>
    <row r="174" spans="1:16" ht="22.5" x14ac:dyDescent="0.25">
      <c r="A174" s="30" t="s">
        <v>657</v>
      </c>
      <c r="B174" s="30" t="s">
        <v>658</v>
      </c>
      <c r="C174" s="14">
        <v>22</v>
      </c>
      <c r="D174" s="14">
        <v>2</v>
      </c>
      <c r="E174" s="31">
        <v>10</v>
      </c>
      <c r="F174" s="14">
        <v>1</v>
      </c>
      <c r="G174" s="14">
        <v>1</v>
      </c>
      <c r="H174" s="14">
        <v>10</v>
      </c>
      <c r="I174" s="14">
        <v>24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8</v>
      </c>
    </row>
    <row r="175" spans="1:16" x14ac:dyDescent="0.25">
      <c r="A175" s="30" t="s">
        <v>659</v>
      </c>
      <c r="B175" s="30" t="s">
        <v>660</v>
      </c>
      <c r="C175" s="14">
        <v>2</v>
      </c>
      <c r="D175" s="14">
        <v>3</v>
      </c>
      <c r="E175" s="31">
        <v>-0.33333333333333298</v>
      </c>
      <c r="F175" s="14">
        <v>0</v>
      </c>
      <c r="G175" s="14">
        <v>0</v>
      </c>
      <c r="H175" s="14">
        <v>4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2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3" t="s">
        <v>665</v>
      </c>
      <c r="B178" s="184"/>
      <c r="C178" s="27">
        <v>211</v>
      </c>
      <c r="D178" s="27">
        <v>185</v>
      </c>
      <c r="E178" s="28">
        <v>0.14054054054053999</v>
      </c>
      <c r="F178" s="27">
        <v>581</v>
      </c>
      <c r="G178" s="27">
        <v>545</v>
      </c>
      <c r="H178" s="27">
        <v>138</v>
      </c>
      <c r="I178" s="27">
        <v>122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585</v>
      </c>
    </row>
    <row r="179" spans="1:16" ht="22.5" x14ac:dyDescent="0.25">
      <c r="A179" s="30" t="s">
        <v>666</v>
      </c>
      <c r="B179" s="30" t="s">
        <v>667</v>
      </c>
      <c r="C179" s="14">
        <v>4</v>
      </c>
      <c r="D179" s="14">
        <v>2</v>
      </c>
      <c r="E179" s="31">
        <v>1</v>
      </c>
      <c r="F179" s="14">
        <v>11</v>
      </c>
      <c r="G179" s="14">
        <v>11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8</v>
      </c>
    </row>
    <row r="180" spans="1:16" ht="22.5" x14ac:dyDescent="0.25">
      <c r="A180" s="30" t="s">
        <v>668</v>
      </c>
      <c r="B180" s="30" t="s">
        <v>669</v>
      </c>
      <c r="C180" s="14">
        <v>125</v>
      </c>
      <c r="D180" s="14">
        <v>108</v>
      </c>
      <c r="E180" s="31">
        <v>0.157407407407407</v>
      </c>
      <c r="F180" s="14">
        <v>366</v>
      </c>
      <c r="G180" s="14">
        <v>359</v>
      </c>
      <c r="H180" s="14">
        <v>79</v>
      </c>
      <c r="I180" s="14">
        <v>67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379</v>
      </c>
    </row>
    <row r="181" spans="1:16" x14ac:dyDescent="0.25">
      <c r="A181" s="30" t="s">
        <v>670</v>
      </c>
      <c r="B181" s="30" t="s">
        <v>671</v>
      </c>
      <c r="C181" s="14">
        <v>20</v>
      </c>
      <c r="D181" s="14">
        <v>20</v>
      </c>
      <c r="E181" s="31">
        <v>0</v>
      </c>
      <c r="F181" s="14">
        <v>10</v>
      </c>
      <c r="G181" s="14">
        <v>4</v>
      </c>
      <c r="H181" s="14">
        <v>12</v>
      </c>
      <c r="I181" s="14">
        <v>13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8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0</v>
      </c>
      <c r="E182" s="31">
        <v>0</v>
      </c>
      <c r="F182" s="14">
        <v>1</v>
      </c>
      <c r="G182" s="14">
        <v>0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674</v>
      </c>
      <c r="B183" s="30" t="s">
        <v>675</v>
      </c>
      <c r="C183" s="14">
        <v>4</v>
      </c>
      <c r="D183" s="14">
        <v>4</v>
      </c>
      <c r="E183" s="31">
        <v>0</v>
      </c>
      <c r="F183" s="14">
        <v>14</v>
      </c>
      <c r="G183" s="14">
        <v>7</v>
      </c>
      <c r="H183" s="14">
        <v>7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11</v>
      </c>
    </row>
    <row r="184" spans="1:16" ht="22.5" x14ac:dyDescent="0.25">
      <c r="A184" s="30" t="s">
        <v>676</v>
      </c>
      <c r="B184" s="30" t="s">
        <v>677</v>
      </c>
      <c r="C184" s="14">
        <v>52</v>
      </c>
      <c r="D184" s="14">
        <v>47</v>
      </c>
      <c r="E184" s="31">
        <v>0.10638297872340401</v>
      </c>
      <c r="F184" s="14">
        <v>179</v>
      </c>
      <c r="G184" s="14">
        <v>164</v>
      </c>
      <c r="H184" s="14">
        <v>37</v>
      </c>
      <c r="I184" s="14">
        <v>37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175</v>
      </c>
    </row>
    <row r="185" spans="1:16" ht="22.5" x14ac:dyDescent="0.25">
      <c r="A185" s="30" t="s">
        <v>678</v>
      </c>
      <c r="B185" s="30" t="s">
        <v>679</v>
      </c>
      <c r="C185" s="14">
        <v>6</v>
      </c>
      <c r="D185" s="14">
        <v>4</v>
      </c>
      <c r="E185" s="31">
        <v>0.5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3" t="s">
        <v>680</v>
      </c>
      <c r="B186" s="184"/>
      <c r="C186" s="27">
        <v>84</v>
      </c>
      <c r="D186" s="27">
        <v>51</v>
      </c>
      <c r="E186" s="28">
        <v>0.64705882352941202</v>
      </c>
      <c r="F186" s="27">
        <v>2</v>
      </c>
      <c r="G186" s="27">
        <v>2</v>
      </c>
      <c r="H186" s="27">
        <v>21</v>
      </c>
      <c r="I186" s="27">
        <v>27</v>
      </c>
      <c r="J186" s="27">
        <v>0</v>
      </c>
      <c r="K186" s="27">
        <v>0</v>
      </c>
      <c r="L186" s="27">
        <v>0</v>
      </c>
      <c r="M186" s="27">
        <v>0</v>
      </c>
      <c r="N186" s="27">
        <v>5</v>
      </c>
      <c r="O186" s="27">
        <v>0</v>
      </c>
      <c r="P186" s="29">
        <v>17</v>
      </c>
    </row>
    <row r="187" spans="1:16" x14ac:dyDescent="0.25">
      <c r="A187" s="30" t="s">
        <v>681</v>
      </c>
      <c r="B187" s="30" t="s">
        <v>682</v>
      </c>
      <c r="C187" s="14">
        <v>9</v>
      </c>
      <c r="D187" s="14">
        <v>3</v>
      </c>
      <c r="E187" s="31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31</v>
      </c>
      <c r="D189" s="14">
        <v>24</v>
      </c>
      <c r="E189" s="31">
        <v>0.29166666666666702</v>
      </c>
      <c r="F189" s="14">
        <v>2</v>
      </c>
      <c r="G189" s="14">
        <v>2</v>
      </c>
      <c r="H189" s="14">
        <v>15</v>
      </c>
      <c r="I189" s="14">
        <v>11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8</v>
      </c>
    </row>
    <row r="190" spans="1:16" ht="22.5" x14ac:dyDescent="0.25">
      <c r="A190" s="30" t="s">
        <v>687</v>
      </c>
      <c r="B190" s="30" t="s">
        <v>688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4</v>
      </c>
      <c r="D191" s="14">
        <v>2</v>
      </c>
      <c r="E191" s="31">
        <v>1</v>
      </c>
      <c r="F191" s="14">
        <v>0</v>
      </c>
      <c r="G191" s="14">
        <v>0</v>
      </c>
      <c r="H191" s="14">
        <v>2</v>
      </c>
      <c r="I191" s="14">
        <v>6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6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22</v>
      </c>
      <c r="D193" s="14">
        <v>8</v>
      </c>
      <c r="E193" s="31">
        <v>1.75</v>
      </c>
      <c r="F193" s="14">
        <v>0</v>
      </c>
      <c r="G193" s="14">
        <v>0</v>
      </c>
      <c r="H193" s="14">
        <v>2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3</v>
      </c>
    </row>
    <row r="194" spans="1:16" x14ac:dyDescent="0.25">
      <c r="A194" s="30" t="s">
        <v>695</v>
      </c>
      <c r="B194" s="30" t="s">
        <v>696</v>
      </c>
      <c r="C194" s="14">
        <v>0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1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16</v>
      </c>
      <c r="D197" s="14">
        <v>12</v>
      </c>
      <c r="E197" s="31">
        <v>0.33333333333333298</v>
      </c>
      <c r="F197" s="14">
        <v>0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1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3" t="s">
        <v>709</v>
      </c>
      <c r="B201" s="184"/>
      <c r="C201" s="27">
        <v>54</v>
      </c>
      <c r="D201" s="27">
        <v>56</v>
      </c>
      <c r="E201" s="28">
        <v>-3.5714285714285698E-2</v>
      </c>
      <c r="F201" s="27">
        <v>0</v>
      </c>
      <c r="G201" s="27">
        <v>1</v>
      </c>
      <c r="H201" s="27">
        <v>2</v>
      </c>
      <c r="I201" s="27">
        <v>7</v>
      </c>
      <c r="J201" s="27">
        <v>0</v>
      </c>
      <c r="K201" s="27">
        <v>0</v>
      </c>
      <c r="L201" s="27">
        <v>0</v>
      </c>
      <c r="M201" s="27">
        <v>0</v>
      </c>
      <c r="N201" s="27">
        <v>10</v>
      </c>
      <c r="O201" s="27">
        <v>0</v>
      </c>
      <c r="P201" s="29">
        <v>19</v>
      </c>
    </row>
    <row r="202" spans="1:16" x14ac:dyDescent="0.25">
      <c r="A202" s="30" t="s">
        <v>710</v>
      </c>
      <c r="B202" s="30" t="s">
        <v>711</v>
      </c>
      <c r="C202" s="14">
        <v>3</v>
      </c>
      <c r="D202" s="14">
        <v>3</v>
      </c>
      <c r="E202" s="31">
        <v>0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4">
        <v>1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2</v>
      </c>
      <c r="D205" s="14">
        <v>1</v>
      </c>
      <c r="E205" s="31">
        <v>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22</v>
      </c>
      <c r="D206" s="14">
        <v>25</v>
      </c>
      <c r="E206" s="31">
        <v>-0.12</v>
      </c>
      <c r="F206" s="14">
        <v>0</v>
      </c>
      <c r="G206" s="14">
        <v>1</v>
      </c>
      <c r="H206" s="14">
        <v>2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15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2</v>
      </c>
    </row>
    <row r="213" spans="1:16" x14ac:dyDescent="0.25">
      <c r="A213" s="30" t="s">
        <v>732</v>
      </c>
      <c r="B213" s="30" t="s">
        <v>733</v>
      </c>
      <c r="C213" s="14">
        <v>25</v>
      </c>
      <c r="D213" s="14">
        <v>27</v>
      </c>
      <c r="E213" s="31">
        <v>-7.4074074074074098E-2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2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1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3" t="s">
        <v>752</v>
      </c>
      <c r="B223" s="184"/>
      <c r="C223" s="27">
        <v>362</v>
      </c>
      <c r="D223" s="27">
        <v>298</v>
      </c>
      <c r="E223" s="28">
        <v>0.21476510067114099</v>
      </c>
      <c r="F223" s="27">
        <v>34</v>
      </c>
      <c r="G223" s="27">
        <v>17</v>
      </c>
      <c r="H223" s="27">
        <v>154</v>
      </c>
      <c r="I223" s="27">
        <v>106</v>
      </c>
      <c r="J223" s="27">
        <v>0</v>
      </c>
      <c r="K223" s="27">
        <v>0</v>
      </c>
      <c r="L223" s="27">
        <v>0</v>
      </c>
      <c r="M223" s="27">
        <v>0</v>
      </c>
      <c r="N223" s="27">
        <v>2</v>
      </c>
      <c r="O223" s="27">
        <v>6</v>
      </c>
      <c r="P223" s="29">
        <v>81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4</v>
      </c>
      <c r="D230" s="14">
        <v>2</v>
      </c>
      <c r="E230" s="31">
        <v>1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14</v>
      </c>
      <c r="D231" s="14">
        <v>15</v>
      </c>
      <c r="E231" s="31">
        <v>-6.6666666666666693E-2</v>
      </c>
      <c r="F231" s="14">
        <v>1</v>
      </c>
      <c r="G231" s="14">
        <v>0</v>
      </c>
      <c r="H231" s="14">
        <v>3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2</v>
      </c>
    </row>
    <row r="232" spans="1:16" x14ac:dyDescent="0.25">
      <c r="A232" s="30" t="s">
        <v>769</v>
      </c>
      <c r="B232" s="30" t="s">
        <v>770</v>
      </c>
      <c r="C232" s="14">
        <v>6</v>
      </c>
      <c r="D232" s="14">
        <v>13</v>
      </c>
      <c r="E232" s="31">
        <v>-0.53846153846153799</v>
      </c>
      <c r="F232" s="14">
        <v>1</v>
      </c>
      <c r="G232" s="14">
        <v>2</v>
      </c>
      <c r="H232" s="14">
        <v>5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5</v>
      </c>
    </row>
    <row r="233" spans="1:16" x14ac:dyDescent="0.25">
      <c r="A233" s="30" t="s">
        <v>771</v>
      </c>
      <c r="B233" s="30" t="s">
        <v>772</v>
      </c>
      <c r="C233" s="14">
        <v>10</v>
      </c>
      <c r="D233" s="14">
        <v>7</v>
      </c>
      <c r="E233" s="31">
        <v>0.42857142857142799</v>
      </c>
      <c r="F233" s="14">
        <v>0</v>
      </c>
      <c r="G233" s="14">
        <v>0</v>
      </c>
      <c r="H233" s="14">
        <v>4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0</v>
      </c>
    </row>
    <row r="234" spans="1:16" ht="22.5" x14ac:dyDescent="0.25">
      <c r="A234" s="30" t="s">
        <v>773</v>
      </c>
      <c r="B234" s="30" t="s">
        <v>774</v>
      </c>
      <c r="C234" s="14">
        <v>1</v>
      </c>
      <c r="D234" s="14">
        <v>3</v>
      </c>
      <c r="E234" s="31">
        <v>-0.66666666666666696</v>
      </c>
      <c r="F234" s="14">
        <v>0</v>
      </c>
      <c r="G234" s="14">
        <v>0</v>
      </c>
      <c r="H234" s="14">
        <v>4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3</v>
      </c>
      <c r="D235" s="14">
        <v>5</v>
      </c>
      <c r="E235" s="31">
        <v>-0.4</v>
      </c>
      <c r="F235" s="14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25">
      <c r="A236" s="30" t="s">
        <v>777</v>
      </c>
      <c r="B236" s="30" t="s">
        <v>778</v>
      </c>
      <c r="C236" s="14">
        <v>2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1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1</v>
      </c>
      <c r="E237" s="31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319</v>
      </c>
      <c r="D238" s="14">
        <v>251</v>
      </c>
      <c r="E238" s="31">
        <v>0.27091633466135501</v>
      </c>
      <c r="F238" s="14">
        <v>32</v>
      </c>
      <c r="G238" s="14">
        <v>15</v>
      </c>
      <c r="H238" s="14">
        <v>136</v>
      </c>
      <c r="I238" s="14">
        <v>97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6</v>
      </c>
      <c r="P238" s="24">
        <v>71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3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3" t="s">
        <v>793</v>
      </c>
      <c r="B244" s="184"/>
      <c r="C244" s="27">
        <v>0</v>
      </c>
      <c r="D244" s="27">
        <v>1</v>
      </c>
      <c r="E244" s="28">
        <v>-1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0</v>
      </c>
      <c r="D249" s="14">
        <v>1</v>
      </c>
      <c r="E249" s="31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3" t="s">
        <v>846</v>
      </c>
      <c r="B271" s="184"/>
      <c r="C271" s="27">
        <v>95</v>
      </c>
      <c r="D271" s="27">
        <v>118</v>
      </c>
      <c r="E271" s="28">
        <v>-0.194915254237288</v>
      </c>
      <c r="F271" s="27">
        <v>6</v>
      </c>
      <c r="G271" s="27">
        <v>4</v>
      </c>
      <c r="H271" s="27">
        <v>101</v>
      </c>
      <c r="I271" s="27">
        <v>81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70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21</v>
      </c>
      <c r="D273" s="14">
        <v>28</v>
      </c>
      <c r="E273" s="31">
        <v>-0.25</v>
      </c>
      <c r="F273" s="14">
        <v>2</v>
      </c>
      <c r="G273" s="14">
        <v>0</v>
      </c>
      <c r="H273" s="14">
        <v>36</v>
      </c>
      <c r="I273" s="14">
        <v>53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36</v>
      </c>
    </row>
    <row r="274" spans="1:16" ht="33.75" x14ac:dyDescent="0.25">
      <c r="A274" s="30" t="s">
        <v>851</v>
      </c>
      <c r="B274" s="30" t="s">
        <v>852</v>
      </c>
      <c r="C274" s="14">
        <v>63</v>
      </c>
      <c r="D274" s="14">
        <v>76</v>
      </c>
      <c r="E274" s="31">
        <v>-0.17105263157894701</v>
      </c>
      <c r="F274" s="14">
        <v>4</v>
      </c>
      <c r="G274" s="14">
        <v>4</v>
      </c>
      <c r="H274" s="14">
        <v>58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21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4</v>
      </c>
    </row>
    <row r="276" spans="1:16" x14ac:dyDescent="0.25">
      <c r="A276" s="30" t="s">
        <v>855</v>
      </c>
      <c r="B276" s="30" t="s">
        <v>856</v>
      </c>
      <c r="C276" s="14">
        <v>2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ht="22.5" x14ac:dyDescent="0.25">
      <c r="A277" s="30" t="s">
        <v>857</v>
      </c>
      <c r="B277" s="30" t="s">
        <v>858</v>
      </c>
      <c r="C277" s="14">
        <v>2</v>
      </c>
      <c r="D277" s="14">
        <v>4</v>
      </c>
      <c r="E277" s="31">
        <v>-0.5</v>
      </c>
      <c r="F277" s="14">
        <v>0</v>
      </c>
      <c r="G277" s="14">
        <v>0</v>
      </c>
      <c r="H277" s="14">
        <v>2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4</v>
      </c>
    </row>
    <row r="278" spans="1:16" ht="22.5" x14ac:dyDescent="0.25">
      <c r="A278" s="30" t="s">
        <v>859</v>
      </c>
      <c r="B278" s="30" t="s">
        <v>860</v>
      </c>
      <c r="C278" s="14">
        <v>6</v>
      </c>
      <c r="D278" s="14">
        <v>10</v>
      </c>
      <c r="E278" s="31">
        <v>-0.4</v>
      </c>
      <c r="F278" s="14">
        <v>0</v>
      </c>
      <c r="G278" s="14">
        <v>0</v>
      </c>
      <c r="H278" s="14">
        <v>4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4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1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3" t="s">
        <v>912</v>
      </c>
      <c r="B305" s="184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3" t="s">
        <v>925</v>
      </c>
      <c r="B312" s="184"/>
      <c r="C312" s="27">
        <v>0</v>
      </c>
      <c r="D312" s="27">
        <v>2</v>
      </c>
      <c r="E312" s="28">
        <v>-1</v>
      </c>
      <c r="F312" s="27">
        <v>0</v>
      </c>
      <c r="G312" s="27">
        <v>0</v>
      </c>
      <c r="H312" s="27">
        <v>2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1</v>
      </c>
      <c r="E313" s="31">
        <v>-1</v>
      </c>
      <c r="F313" s="14">
        <v>0</v>
      </c>
      <c r="G313" s="14">
        <v>0</v>
      </c>
      <c r="H313" s="14">
        <v>2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1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3" t="s">
        <v>936</v>
      </c>
      <c r="B318" s="184"/>
      <c r="C318" s="27">
        <v>1</v>
      </c>
      <c r="D318" s="27">
        <v>2</v>
      </c>
      <c r="E318" s="28">
        <v>-0.5</v>
      </c>
      <c r="F318" s="27">
        <v>0</v>
      </c>
      <c r="G318" s="27">
        <v>0</v>
      </c>
      <c r="H318" s="27">
        <v>2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937</v>
      </c>
      <c r="B319" s="30" t="s">
        <v>938</v>
      </c>
      <c r="C319" s="14">
        <v>1</v>
      </c>
      <c r="D319" s="14">
        <v>2</v>
      </c>
      <c r="E319" s="31">
        <v>-0.5</v>
      </c>
      <c r="F319" s="14">
        <v>0</v>
      </c>
      <c r="G319" s="14">
        <v>0</v>
      </c>
      <c r="H319" s="14">
        <v>2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3" t="s">
        <v>944</v>
      </c>
      <c r="B323" s="184"/>
      <c r="C323" s="27">
        <v>2027</v>
      </c>
      <c r="D323" s="27">
        <v>1724</v>
      </c>
      <c r="E323" s="28">
        <v>0.17575406032482599</v>
      </c>
      <c r="F323" s="27">
        <v>11</v>
      </c>
      <c r="G323" s="27">
        <v>0</v>
      </c>
      <c r="H323" s="27">
        <v>36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29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2027</v>
      </c>
      <c r="D324" s="14">
        <v>1724</v>
      </c>
      <c r="E324" s="31">
        <v>0.17575406032482599</v>
      </c>
      <c r="F324" s="14">
        <v>11</v>
      </c>
      <c r="G324" s="14">
        <v>0</v>
      </c>
      <c r="H324" s="14">
        <v>36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29</v>
      </c>
      <c r="O324" s="14">
        <v>0</v>
      </c>
      <c r="P324" s="24">
        <v>0</v>
      </c>
    </row>
    <row r="325" spans="1:16" x14ac:dyDescent="0.25">
      <c r="A325" s="183" t="s">
        <v>947</v>
      </c>
      <c r="B325" s="184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5" t="s">
        <v>976</v>
      </c>
      <c r="B341" s="186"/>
      <c r="C341" s="32">
        <v>7280</v>
      </c>
      <c r="D341" s="32">
        <v>6428</v>
      </c>
      <c r="E341" s="33">
        <v>0.13254511512134401</v>
      </c>
      <c r="F341" s="32">
        <v>728</v>
      </c>
      <c r="G341" s="32">
        <v>622</v>
      </c>
      <c r="H341" s="32">
        <v>1620</v>
      </c>
      <c r="I341" s="32">
        <v>1271</v>
      </c>
      <c r="J341" s="32">
        <v>12</v>
      </c>
      <c r="K341" s="32">
        <v>17</v>
      </c>
      <c r="L341" s="32">
        <v>3</v>
      </c>
      <c r="M341" s="32">
        <v>3</v>
      </c>
      <c r="N341" s="32">
        <v>151</v>
      </c>
      <c r="O341" s="32">
        <v>20</v>
      </c>
      <c r="P341" s="32">
        <v>1444</v>
      </c>
    </row>
  </sheetData>
  <sheetProtection algorithmName="SHA-512" hashValue="IbuGZmNz86cY8sgpwdwH0WDX6dPVqL+l1grZhAkH4aqqbSNIIO5XBxpxpYTn/Q98RRTCNj4cL0PnmelW0DjpBw==" saltValue="c6Ulu3b5h95/ZsfXMwtm7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4">
        <v>0</v>
      </c>
    </row>
    <row r="6" spans="1:3" x14ac:dyDescent="0.25">
      <c r="A6" s="178"/>
      <c r="B6" s="13" t="s">
        <v>354</v>
      </c>
      <c r="C6" s="24">
        <v>34</v>
      </c>
    </row>
    <row r="7" spans="1:3" x14ac:dyDescent="0.25">
      <c r="A7" s="178"/>
      <c r="B7" s="13" t="s">
        <v>981</v>
      </c>
      <c r="C7" s="24">
        <v>1</v>
      </c>
    </row>
    <row r="8" spans="1:3" x14ac:dyDescent="0.25">
      <c r="A8" s="178"/>
      <c r="B8" s="13" t="s">
        <v>982</v>
      </c>
      <c r="C8" s="24">
        <v>15</v>
      </c>
    </row>
    <row r="9" spans="1:3" x14ac:dyDescent="0.25">
      <c r="A9" s="178"/>
      <c r="B9" s="13" t="s">
        <v>983</v>
      </c>
      <c r="C9" s="24">
        <v>23</v>
      </c>
    </row>
    <row r="10" spans="1:3" x14ac:dyDescent="0.25">
      <c r="A10" s="178"/>
      <c r="B10" s="13" t="s">
        <v>984</v>
      </c>
      <c r="C10" s="24">
        <v>19</v>
      </c>
    </row>
    <row r="11" spans="1:3" x14ac:dyDescent="0.25">
      <c r="A11" s="178"/>
      <c r="B11" s="13" t="s">
        <v>985</v>
      </c>
      <c r="C11" s="24">
        <v>19</v>
      </c>
    </row>
    <row r="12" spans="1:3" x14ac:dyDescent="0.25">
      <c r="A12" s="178"/>
      <c r="B12" s="13" t="s">
        <v>538</v>
      </c>
      <c r="C12" s="24">
        <v>28</v>
      </c>
    </row>
    <row r="13" spans="1:3" x14ac:dyDescent="0.25">
      <c r="A13" s="178"/>
      <c r="B13" s="13" t="s">
        <v>986</v>
      </c>
      <c r="C13" s="24">
        <v>10</v>
      </c>
    </row>
    <row r="14" spans="1:3" x14ac:dyDescent="0.25">
      <c r="A14" s="178"/>
      <c r="B14" s="13" t="s">
        <v>987</v>
      </c>
      <c r="C14" s="24">
        <v>0</v>
      </c>
    </row>
    <row r="15" spans="1:3" x14ac:dyDescent="0.25">
      <c r="A15" s="178"/>
      <c r="B15" s="13" t="s">
        <v>671</v>
      </c>
      <c r="C15" s="24">
        <v>1</v>
      </c>
    </row>
    <row r="16" spans="1:3" x14ac:dyDescent="0.25">
      <c r="A16" s="178"/>
      <c r="B16" s="13" t="s">
        <v>988</v>
      </c>
      <c r="C16" s="24">
        <v>5</v>
      </c>
    </row>
    <row r="17" spans="1:3" x14ac:dyDescent="0.25">
      <c r="A17" s="178"/>
      <c r="B17" s="13" t="s">
        <v>989</v>
      </c>
      <c r="C17" s="24">
        <v>21</v>
      </c>
    </row>
    <row r="18" spans="1:3" x14ac:dyDescent="0.25">
      <c r="A18" s="178"/>
      <c r="B18" s="13" t="s">
        <v>990</v>
      </c>
      <c r="C18" s="24">
        <v>0</v>
      </c>
    </row>
    <row r="19" spans="1:3" x14ac:dyDescent="0.25">
      <c r="A19" s="179"/>
      <c r="B19" s="13" t="s">
        <v>110</v>
      </c>
      <c r="C19" s="24">
        <v>259</v>
      </c>
    </row>
    <row r="20" spans="1:3" x14ac:dyDescent="0.25">
      <c r="A20" s="177" t="s">
        <v>991</v>
      </c>
      <c r="B20" s="13" t="s">
        <v>992</v>
      </c>
      <c r="C20" s="24">
        <v>26</v>
      </c>
    </row>
    <row r="21" spans="1:3" x14ac:dyDescent="0.25">
      <c r="A21" s="179"/>
      <c r="B21" s="13" t="s">
        <v>993</v>
      </c>
      <c r="C21" s="24">
        <v>5</v>
      </c>
    </row>
    <row r="22" spans="1:3" x14ac:dyDescent="0.25">
      <c r="A22" s="177" t="s">
        <v>994</v>
      </c>
      <c r="B22" s="13" t="s">
        <v>995</v>
      </c>
      <c r="C22" s="24">
        <v>43</v>
      </c>
    </row>
    <row r="23" spans="1:3" x14ac:dyDescent="0.25">
      <c r="A23" s="178"/>
      <c r="B23" s="13" t="s">
        <v>996</v>
      </c>
      <c r="C23" s="24">
        <v>41</v>
      </c>
    </row>
    <row r="24" spans="1:3" x14ac:dyDescent="0.25">
      <c r="A24" s="179"/>
      <c r="B24" s="13" t="s">
        <v>997</v>
      </c>
      <c r="C24" s="24">
        <v>2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101</v>
      </c>
    </row>
    <row r="29" spans="1:3" x14ac:dyDescent="0.25">
      <c r="A29" s="177" t="s">
        <v>316</v>
      </c>
      <c r="B29" s="13" t="s">
        <v>1000</v>
      </c>
      <c r="C29" s="24">
        <v>1</v>
      </c>
    </row>
    <row r="30" spans="1:3" x14ac:dyDescent="0.25">
      <c r="A30" s="178"/>
      <c r="B30" s="13" t="s">
        <v>1001</v>
      </c>
      <c r="C30" s="24">
        <v>31</v>
      </c>
    </row>
    <row r="31" spans="1:3" x14ac:dyDescent="0.25">
      <c r="A31" s="178"/>
      <c r="B31" s="13" t="s">
        <v>1002</v>
      </c>
      <c r="C31" s="24">
        <v>0</v>
      </c>
    </row>
    <row r="32" spans="1:3" x14ac:dyDescent="0.25">
      <c r="A32" s="179"/>
      <c r="B32" s="13" t="s">
        <v>1003</v>
      </c>
      <c r="C32" s="24">
        <v>6</v>
      </c>
    </row>
    <row r="33" spans="1:3" x14ac:dyDescent="0.25">
      <c r="A33" s="12" t="s">
        <v>1004</v>
      </c>
      <c r="B33" s="17"/>
      <c r="C33" s="24">
        <v>0</v>
      </c>
    </row>
    <row r="34" spans="1:3" x14ac:dyDescent="0.25">
      <c r="A34" s="12" t="s">
        <v>1005</v>
      </c>
      <c r="B34" s="17"/>
      <c r="C34" s="24">
        <v>57</v>
      </c>
    </row>
    <row r="35" spans="1:3" x14ac:dyDescent="0.25">
      <c r="A35" s="12" t="s">
        <v>1006</v>
      </c>
      <c r="B35" s="17"/>
      <c r="C35" s="24">
        <v>4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3</v>
      </c>
    </row>
    <row r="38" spans="1:3" x14ac:dyDescent="0.25">
      <c r="A38" s="12" t="s">
        <v>1009</v>
      </c>
      <c r="B38" s="17"/>
      <c r="C38" s="24">
        <v>0</v>
      </c>
    </row>
    <row r="39" spans="1:3" x14ac:dyDescent="0.25">
      <c r="A39" s="12" t="s">
        <v>997</v>
      </c>
      <c r="B39" s="17"/>
      <c r="C39" s="24">
        <v>20</v>
      </c>
    </row>
    <row r="40" spans="1:3" x14ac:dyDescent="0.25">
      <c r="A40" s="177" t="s">
        <v>1010</v>
      </c>
      <c r="B40" s="13" t="s">
        <v>1011</v>
      </c>
      <c r="C40" s="24">
        <v>7</v>
      </c>
    </row>
    <row r="41" spans="1:3" x14ac:dyDescent="0.25">
      <c r="A41" s="178"/>
      <c r="B41" s="13" t="s">
        <v>1012</v>
      </c>
      <c r="C41" s="24">
        <v>0</v>
      </c>
    </row>
    <row r="42" spans="1:3" x14ac:dyDescent="0.25">
      <c r="A42" s="178"/>
      <c r="B42" s="13" t="s">
        <v>1013</v>
      </c>
      <c r="C42" s="24">
        <v>3</v>
      </c>
    </row>
    <row r="43" spans="1:3" x14ac:dyDescent="0.25">
      <c r="A43" s="178"/>
      <c r="B43" s="13" t="s">
        <v>1014</v>
      </c>
      <c r="C43" s="24">
        <v>0</v>
      </c>
    </row>
    <row r="44" spans="1:3" x14ac:dyDescent="0.25">
      <c r="A44" s="179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1</v>
      </c>
    </row>
    <row r="49" spans="1:3" x14ac:dyDescent="0.25">
      <c r="A49" s="177" t="s">
        <v>80</v>
      </c>
      <c r="B49" s="13" t="s">
        <v>1017</v>
      </c>
      <c r="C49" s="24">
        <v>15</v>
      </c>
    </row>
    <row r="50" spans="1:3" x14ac:dyDescent="0.25">
      <c r="A50" s="179"/>
      <c r="B50" s="13" t="s">
        <v>1018</v>
      </c>
      <c r="C50" s="24">
        <v>57</v>
      </c>
    </row>
    <row r="51" spans="1:3" x14ac:dyDescent="0.25">
      <c r="A51" s="177" t="s">
        <v>1019</v>
      </c>
      <c r="B51" s="13" t="s">
        <v>1020</v>
      </c>
      <c r="C51" s="24">
        <v>0</v>
      </c>
    </row>
    <row r="52" spans="1:3" x14ac:dyDescent="0.25">
      <c r="A52" s="179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4">
        <v>306</v>
      </c>
    </row>
    <row r="57" spans="1:3" x14ac:dyDescent="0.25">
      <c r="A57" s="178"/>
      <c r="B57" s="13" t="s">
        <v>1023</v>
      </c>
      <c r="C57" s="24">
        <v>31</v>
      </c>
    </row>
    <row r="58" spans="1:3" x14ac:dyDescent="0.25">
      <c r="A58" s="178"/>
      <c r="B58" s="13" t="s">
        <v>1024</v>
      </c>
      <c r="C58" s="24">
        <v>35</v>
      </c>
    </row>
    <row r="59" spans="1:3" x14ac:dyDescent="0.25">
      <c r="A59" s="178"/>
      <c r="B59" s="13" t="s">
        <v>1025</v>
      </c>
      <c r="C59" s="24">
        <v>149</v>
      </c>
    </row>
    <row r="60" spans="1:3" x14ac:dyDescent="0.25">
      <c r="A60" s="179"/>
      <c r="B60" s="13" t="s">
        <v>1026</v>
      </c>
      <c r="C60" s="24">
        <v>10</v>
      </c>
    </row>
    <row r="61" spans="1:3" x14ac:dyDescent="0.25">
      <c r="A61" s="177" t="s">
        <v>1027</v>
      </c>
      <c r="B61" s="13" t="s">
        <v>1028</v>
      </c>
      <c r="C61" s="24">
        <v>82</v>
      </c>
    </row>
    <row r="62" spans="1:3" x14ac:dyDescent="0.25">
      <c r="A62" s="178"/>
      <c r="B62" s="13" t="s">
        <v>1029</v>
      </c>
      <c r="C62" s="24">
        <v>5</v>
      </c>
    </row>
    <row r="63" spans="1:3" x14ac:dyDescent="0.25">
      <c r="A63" s="178"/>
      <c r="B63" s="13" t="s">
        <v>1030</v>
      </c>
      <c r="C63" s="24">
        <v>0</v>
      </c>
    </row>
    <row r="64" spans="1:3" x14ac:dyDescent="0.25">
      <c r="A64" s="178"/>
      <c r="B64" s="13" t="s">
        <v>1031</v>
      </c>
      <c r="C64" s="24">
        <v>77</v>
      </c>
    </row>
    <row r="65" spans="1:3" x14ac:dyDescent="0.25">
      <c r="A65" s="179"/>
      <c r="B65" s="13" t="s">
        <v>1026</v>
      </c>
      <c r="C65" s="24">
        <v>15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32</v>
      </c>
    </row>
    <row r="70" spans="1:3" ht="22.5" x14ac:dyDescent="0.25">
      <c r="A70" s="12" t="s">
        <v>1034</v>
      </c>
      <c r="B70" s="17"/>
      <c r="C70" s="24">
        <v>31</v>
      </c>
    </row>
    <row r="71" spans="1:3" ht="22.5" x14ac:dyDescent="0.25">
      <c r="A71" s="12" t="s">
        <v>1035</v>
      </c>
      <c r="B71" s="17"/>
      <c r="C71" s="24">
        <v>58</v>
      </c>
    </row>
    <row r="72" spans="1:3" x14ac:dyDescent="0.25">
      <c r="A72" s="177" t="s">
        <v>1036</v>
      </c>
      <c r="B72" s="13" t="s">
        <v>1037</v>
      </c>
      <c r="C72" s="24">
        <v>0</v>
      </c>
    </row>
    <row r="73" spans="1:3" x14ac:dyDescent="0.25">
      <c r="A73" s="179"/>
      <c r="B73" s="13" t="s">
        <v>1038</v>
      </c>
      <c r="C73" s="24">
        <v>6</v>
      </c>
    </row>
    <row r="74" spans="1:3" x14ac:dyDescent="0.25">
      <c r="A74" s="12" t="s">
        <v>1039</v>
      </c>
      <c r="B74" s="17"/>
      <c r="C74" s="24">
        <v>1</v>
      </c>
    </row>
    <row r="75" spans="1:3" x14ac:dyDescent="0.25">
      <c r="A75" s="12" t="s">
        <v>1040</v>
      </c>
      <c r="B75" s="17"/>
      <c r="C75" s="24">
        <v>16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21</v>
      </c>
    </row>
    <row r="78" spans="1:3" x14ac:dyDescent="0.25">
      <c r="A78" s="12" t="s">
        <v>1043</v>
      </c>
      <c r="B78" s="17"/>
      <c r="C78" s="24">
        <v>0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yB6Ijd64+OlQoZFuObrrzE/ZXVRose1cz/HB+e5eo77w8cD+TJoRt/pZ4gAGT2G/mm66cfGl0EpurBjwZ0ksBQ==" saltValue="Puv+BcYrWZo1wSpNTgP8g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0</v>
      </c>
    </row>
    <row r="6" spans="1:3" x14ac:dyDescent="0.25">
      <c r="A6" s="190"/>
      <c r="B6" s="39" t="s">
        <v>325</v>
      </c>
      <c r="C6" s="40">
        <v>60</v>
      </c>
    </row>
    <row r="7" spans="1:3" x14ac:dyDescent="0.25">
      <c r="A7" s="190"/>
      <c r="B7" s="39" t="s">
        <v>1049</v>
      </c>
      <c r="C7" s="40">
        <v>23</v>
      </c>
    </row>
    <row r="8" spans="1:3" x14ac:dyDescent="0.25">
      <c r="A8" s="190"/>
      <c r="B8" s="39" t="s">
        <v>1050</v>
      </c>
      <c r="C8" s="40">
        <v>0</v>
      </c>
    </row>
    <row r="9" spans="1:3" x14ac:dyDescent="0.25">
      <c r="A9" s="190"/>
      <c r="B9" s="39" t="s">
        <v>1051</v>
      </c>
      <c r="C9" s="40">
        <v>0</v>
      </c>
    </row>
    <row r="10" spans="1:3" x14ac:dyDescent="0.25">
      <c r="A10" s="190"/>
      <c r="B10" s="39" t="s">
        <v>1052</v>
      </c>
      <c r="C10" s="40">
        <v>2</v>
      </c>
    </row>
    <row r="11" spans="1:3" x14ac:dyDescent="0.25">
      <c r="A11" s="191"/>
      <c r="B11" s="39" t="s">
        <v>1053</v>
      </c>
      <c r="C11" s="40">
        <v>1</v>
      </c>
    </row>
    <row r="12" spans="1:3" x14ac:dyDescent="0.25">
      <c r="A12" s="189" t="s">
        <v>1054</v>
      </c>
      <c r="B12" s="39" t="s">
        <v>64</v>
      </c>
      <c r="C12" s="40">
        <v>62</v>
      </c>
    </row>
    <row r="13" spans="1:3" x14ac:dyDescent="0.25">
      <c r="A13" s="190"/>
      <c r="B13" s="39" t="s">
        <v>1055</v>
      </c>
      <c r="C13" s="40">
        <v>0</v>
      </c>
    </row>
    <row r="14" spans="1:3" x14ac:dyDescent="0.25">
      <c r="A14" s="190"/>
      <c r="B14" s="39" t="s">
        <v>1056</v>
      </c>
      <c r="C14" s="40">
        <v>15</v>
      </c>
    </row>
    <row r="15" spans="1:3" x14ac:dyDescent="0.25">
      <c r="A15" s="191"/>
      <c r="B15" s="39" t="s">
        <v>1057</v>
      </c>
      <c r="C15" s="40">
        <v>13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1</v>
      </c>
    </row>
    <row r="20" spans="1:3" x14ac:dyDescent="0.25">
      <c r="A20" s="38" t="s">
        <v>1060</v>
      </c>
      <c r="B20" s="41"/>
      <c r="C20" s="40">
        <v>2</v>
      </c>
    </row>
    <row r="21" spans="1:3" x14ac:dyDescent="0.25">
      <c r="A21" s="38" t="s">
        <v>1061</v>
      </c>
      <c r="B21" s="41"/>
      <c r="C21" s="40">
        <v>3</v>
      </c>
    </row>
    <row r="22" spans="1:3" x14ac:dyDescent="0.25">
      <c r="A22" s="38" t="s">
        <v>1062</v>
      </c>
      <c r="B22" s="41"/>
      <c r="C22" s="40">
        <v>1</v>
      </c>
    </row>
    <row r="23" spans="1:3" x14ac:dyDescent="0.25">
      <c r="A23" s="38" t="s">
        <v>1063</v>
      </c>
      <c r="B23" s="41"/>
      <c r="C23" s="40">
        <v>11</v>
      </c>
    </row>
    <row r="24" spans="1:3" x14ac:dyDescent="0.25">
      <c r="A24" s="38" t="s">
        <v>1064</v>
      </c>
      <c r="B24" s="41"/>
      <c r="C24" s="40">
        <v>14</v>
      </c>
    </row>
    <row r="25" spans="1:3" x14ac:dyDescent="0.25">
      <c r="A25" s="38" t="s">
        <v>1065</v>
      </c>
      <c r="B25" s="41"/>
      <c r="C25" s="40">
        <v>1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14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</v>
      </c>
    </row>
    <row r="33" spans="1:6" x14ac:dyDescent="0.25">
      <c r="A33" s="38" t="s">
        <v>1071</v>
      </c>
      <c r="B33" s="41"/>
      <c r="C33" s="40">
        <v>4</v>
      </c>
    </row>
    <row r="34" spans="1:6" x14ac:dyDescent="0.25">
      <c r="A34" s="38" t="s">
        <v>1072</v>
      </c>
      <c r="B34" s="41"/>
      <c r="C34" s="40">
        <v>10</v>
      </c>
    </row>
    <row r="35" spans="1:6" x14ac:dyDescent="0.25">
      <c r="A35" s="38" t="s">
        <v>1073</v>
      </c>
      <c r="B35" s="41"/>
      <c r="C35" s="40">
        <v>10</v>
      </c>
    </row>
    <row r="36" spans="1:6" x14ac:dyDescent="0.25">
      <c r="A36" s="38" t="s">
        <v>1074</v>
      </c>
      <c r="B36" s="41"/>
      <c r="C36" s="40">
        <v>4</v>
      </c>
    </row>
    <row r="37" spans="1:6" x14ac:dyDescent="0.25">
      <c r="A37" s="38" t="s">
        <v>1075</v>
      </c>
      <c r="B37" s="41"/>
      <c r="C37" s="40">
        <v>6</v>
      </c>
    </row>
    <row r="38" spans="1:6" x14ac:dyDescent="0.25">
      <c r="A38" s="38" t="s">
        <v>1076</v>
      </c>
      <c r="B38" s="41"/>
      <c r="C38" s="23"/>
    </row>
    <row r="39" spans="1:6" x14ac:dyDescent="0.25">
      <c r="A39" s="38" t="s">
        <v>1077</v>
      </c>
      <c r="B39" s="41"/>
      <c r="C39" s="23"/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93"/>
      <c r="B49" s="43" t="s">
        <v>1083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93"/>
      <c r="B50" s="43" t="s">
        <v>1084</v>
      </c>
      <c r="C50" s="44">
        <v>0</v>
      </c>
      <c r="D50" s="44">
        <v>1</v>
      </c>
      <c r="E50" s="44">
        <v>1</v>
      </c>
      <c r="F50" s="40">
        <v>0</v>
      </c>
    </row>
    <row r="51" spans="1:6" x14ac:dyDescent="0.25">
      <c r="A51" s="193"/>
      <c r="B51" s="43" t="s">
        <v>1085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93"/>
      <c r="B52" s="43" t="s">
        <v>354</v>
      </c>
      <c r="C52" s="44">
        <v>0</v>
      </c>
      <c r="D52" s="44">
        <v>7</v>
      </c>
      <c r="E52" s="44">
        <v>1</v>
      </c>
      <c r="F52" s="40">
        <v>0</v>
      </c>
    </row>
    <row r="53" spans="1:6" x14ac:dyDescent="0.25">
      <c r="A53" s="193"/>
      <c r="B53" s="43" t="s">
        <v>1086</v>
      </c>
      <c r="C53" s="44">
        <v>23</v>
      </c>
      <c r="D53" s="44">
        <v>23</v>
      </c>
      <c r="E53" s="44">
        <v>12</v>
      </c>
      <c r="F53" s="40">
        <v>0</v>
      </c>
    </row>
    <row r="54" spans="1:6" x14ac:dyDescent="0.25">
      <c r="A54" s="193"/>
      <c r="B54" s="43" t="s">
        <v>1087</v>
      </c>
      <c r="C54" s="44">
        <v>21</v>
      </c>
      <c r="D54" s="44">
        <v>9</v>
      </c>
      <c r="E54" s="44">
        <v>7</v>
      </c>
      <c r="F54" s="40">
        <v>0</v>
      </c>
    </row>
    <row r="55" spans="1:6" x14ac:dyDescent="0.25">
      <c r="A55" s="193"/>
      <c r="B55" s="43" t="s">
        <v>1088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93"/>
      <c r="B56" s="43" t="s">
        <v>1089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93"/>
      <c r="B57" s="43" t="s">
        <v>1090</v>
      </c>
      <c r="C57" s="44">
        <v>2</v>
      </c>
      <c r="D57" s="44">
        <v>5</v>
      </c>
      <c r="E57" s="44">
        <v>2</v>
      </c>
      <c r="F57" s="40">
        <v>0</v>
      </c>
    </row>
    <row r="58" spans="1:6" x14ac:dyDescent="0.25">
      <c r="A58" s="193"/>
      <c r="B58" s="43" t="s">
        <v>1091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93"/>
      <c r="B59" s="43" t="s">
        <v>1092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93"/>
      <c r="B60" s="43" t="s">
        <v>425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93"/>
      <c r="B61" s="43" t="s">
        <v>1093</v>
      </c>
      <c r="C61" s="44">
        <v>0</v>
      </c>
      <c r="D61" s="44">
        <v>1</v>
      </c>
      <c r="E61" s="44">
        <v>0</v>
      </c>
      <c r="F61" s="40">
        <v>0</v>
      </c>
    </row>
    <row r="62" spans="1:6" x14ac:dyDescent="0.25">
      <c r="A62" s="193"/>
      <c r="B62" s="43" t="s">
        <v>1094</v>
      </c>
      <c r="C62" s="44">
        <v>1</v>
      </c>
      <c r="D62" s="44">
        <v>0</v>
      </c>
      <c r="E62" s="44">
        <v>0</v>
      </c>
      <c r="F62" s="40">
        <v>0</v>
      </c>
    </row>
    <row r="63" spans="1:6" x14ac:dyDescent="0.25">
      <c r="A63" s="193"/>
      <c r="B63" s="43" t="s">
        <v>1095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93"/>
      <c r="B64" s="43" t="s">
        <v>1096</v>
      </c>
      <c r="C64" s="44">
        <v>0</v>
      </c>
      <c r="D64" s="44">
        <v>8</v>
      </c>
      <c r="E64" s="44">
        <v>4</v>
      </c>
      <c r="F64" s="40">
        <v>0</v>
      </c>
    </row>
    <row r="65" spans="1:6" x14ac:dyDescent="0.25">
      <c r="A65" s="193"/>
      <c r="B65" s="43" t="s">
        <v>1097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94"/>
      <c r="B66" s="43" t="s">
        <v>1098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7" t="s">
        <v>1099</v>
      </c>
      <c r="B67" s="188"/>
      <c r="C67" s="45">
        <v>47</v>
      </c>
      <c r="D67" s="45">
        <v>54</v>
      </c>
      <c r="E67" s="45">
        <v>27</v>
      </c>
      <c r="F67" s="45">
        <v>0</v>
      </c>
    </row>
    <row r="68" spans="1:6" x14ac:dyDescent="0.25">
      <c r="A68" s="192" t="s">
        <v>994</v>
      </c>
      <c r="B68" s="43" t="s">
        <v>1100</v>
      </c>
      <c r="C68" s="44">
        <v>0</v>
      </c>
      <c r="D68" s="44">
        <v>0</v>
      </c>
      <c r="E68" s="44">
        <v>0</v>
      </c>
      <c r="F68" s="40">
        <v>0</v>
      </c>
    </row>
    <row r="69" spans="1:6" x14ac:dyDescent="0.25">
      <c r="A69" s="193"/>
      <c r="B69" s="43" t="s">
        <v>1101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94"/>
      <c r="B70" s="43" t="s">
        <v>110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7" t="s">
        <v>1102</v>
      </c>
      <c r="B71" s="188"/>
      <c r="C71" s="45">
        <v>0</v>
      </c>
      <c r="D71" s="45">
        <v>0</v>
      </c>
      <c r="E71" s="45">
        <v>0</v>
      </c>
      <c r="F71" s="45">
        <v>0</v>
      </c>
    </row>
  </sheetData>
  <sheetProtection algorithmName="SHA-512" hashValue="5wE0kFH6DO2SSxvW4HkV4toFfKSc2VJCkQ+mbcCAcevfKyr6MegJIHGCuwQuP5bHxbs1etVJRANx1T/36z98BQ==" saltValue="nZzWY70OmreiBhB1YRyAH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4">
        <v>50</v>
      </c>
    </row>
    <row r="6" spans="1:3" x14ac:dyDescent="0.25">
      <c r="A6" s="175"/>
      <c r="B6" s="13" t="s">
        <v>1048</v>
      </c>
      <c r="C6" s="24">
        <v>5</v>
      </c>
    </row>
    <row r="7" spans="1:3" x14ac:dyDescent="0.25">
      <c r="A7" s="175"/>
      <c r="B7" s="13" t="s">
        <v>1107</v>
      </c>
      <c r="C7" s="24">
        <v>246</v>
      </c>
    </row>
    <row r="8" spans="1:3" x14ac:dyDescent="0.25">
      <c r="A8" s="175"/>
      <c r="B8" s="13" t="s">
        <v>1108</v>
      </c>
      <c r="C8" s="24">
        <v>88</v>
      </c>
    </row>
    <row r="9" spans="1:3" x14ac:dyDescent="0.25">
      <c r="A9" s="175"/>
      <c r="B9" s="13" t="s">
        <v>1050</v>
      </c>
      <c r="C9" s="24">
        <v>0</v>
      </c>
    </row>
    <row r="10" spans="1:3" x14ac:dyDescent="0.25">
      <c r="A10" s="175"/>
      <c r="B10" s="13" t="s">
        <v>1051</v>
      </c>
      <c r="C10" s="24">
        <v>1</v>
      </c>
    </row>
    <row r="11" spans="1:3" x14ac:dyDescent="0.25">
      <c r="A11" s="175"/>
      <c r="B11" s="13" t="s">
        <v>1109</v>
      </c>
      <c r="C11" s="24">
        <v>1</v>
      </c>
    </row>
    <row r="12" spans="1:3" x14ac:dyDescent="0.25">
      <c r="A12" s="176"/>
      <c r="B12" s="13" t="s">
        <v>1110</v>
      </c>
      <c r="C12" s="24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322</v>
      </c>
    </row>
    <row r="17" spans="1:3" x14ac:dyDescent="0.25">
      <c r="A17" s="22" t="s">
        <v>1113</v>
      </c>
      <c r="B17" s="17"/>
      <c r="C17" s="24">
        <v>53</v>
      </c>
    </row>
    <row r="18" spans="1:3" x14ac:dyDescent="0.25">
      <c r="A18" s="22" t="s">
        <v>1114</v>
      </c>
      <c r="B18" s="17"/>
      <c r="C18" s="24">
        <v>4</v>
      </c>
    </row>
    <row r="19" spans="1:3" x14ac:dyDescent="0.25">
      <c r="A19" s="22" t="s">
        <v>1115</v>
      </c>
      <c r="B19" s="17"/>
      <c r="C19" s="24">
        <v>42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0</v>
      </c>
    </row>
    <row r="24" spans="1:3" x14ac:dyDescent="0.25">
      <c r="A24" s="22" t="s">
        <v>1118</v>
      </c>
      <c r="B24" s="17"/>
      <c r="C24" s="24">
        <v>0</v>
      </c>
    </row>
    <row r="25" spans="1:3" x14ac:dyDescent="0.25">
      <c r="A25" s="22" t="s">
        <v>1119</v>
      </c>
      <c r="B25" s="17"/>
      <c r="C25" s="24">
        <v>0</v>
      </c>
    </row>
    <row r="26" spans="1:3" x14ac:dyDescent="0.25">
      <c r="A26" s="22" t="s">
        <v>1120</v>
      </c>
      <c r="B26" s="17"/>
      <c r="C26" s="24">
        <v>0</v>
      </c>
    </row>
    <row r="27" spans="1:3" x14ac:dyDescent="0.25">
      <c r="A27" s="22" t="s">
        <v>1121</v>
      </c>
      <c r="B27" s="17"/>
      <c r="C27" s="24">
        <v>0</v>
      </c>
    </row>
    <row r="28" spans="1:3" x14ac:dyDescent="0.25">
      <c r="A28" s="22" t="s">
        <v>1122</v>
      </c>
      <c r="B28" s="17"/>
      <c r="C28" s="24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4">
        <v>0</v>
      </c>
    </row>
    <row r="33" spans="1:3" x14ac:dyDescent="0.25">
      <c r="A33" s="22" t="s">
        <v>1125</v>
      </c>
      <c r="B33" s="17"/>
      <c r="C33" s="24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17</v>
      </c>
    </row>
    <row r="38" spans="1:3" x14ac:dyDescent="0.25">
      <c r="A38" s="22" t="s">
        <v>1127</v>
      </c>
      <c r="B38" s="17"/>
      <c r="C38" s="24">
        <v>6</v>
      </c>
    </row>
    <row r="39" spans="1:3" x14ac:dyDescent="0.25">
      <c r="A39" s="22" t="s">
        <v>1128</v>
      </c>
      <c r="B39" s="17"/>
      <c r="C39" s="24">
        <v>83</v>
      </c>
    </row>
    <row r="40" spans="1:3" x14ac:dyDescent="0.25">
      <c r="A40" s="22" t="s">
        <v>1129</v>
      </c>
      <c r="B40" s="17"/>
      <c r="C40" s="24">
        <v>27</v>
      </c>
    </row>
    <row r="41" spans="1:3" x14ac:dyDescent="0.25">
      <c r="A41" s="22" t="s">
        <v>1130</v>
      </c>
      <c r="B41" s="17"/>
      <c r="C41" s="24">
        <v>55</v>
      </c>
    </row>
    <row r="42" spans="1:3" x14ac:dyDescent="0.25">
      <c r="A42" s="22" t="s">
        <v>1131</v>
      </c>
      <c r="B42" s="17"/>
      <c r="C42" s="24">
        <v>1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0</v>
      </c>
    </row>
    <row r="47" spans="1:3" x14ac:dyDescent="0.25">
      <c r="A47" s="22" t="s">
        <v>1134</v>
      </c>
      <c r="B47" s="17"/>
      <c r="C47" s="24">
        <v>5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4">
        <v>51</v>
      </c>
    </row>
    <row r="52" spans="1:6" x14ac:dyDescent="0.25">
      <c r="A52" s="175"/>
      <c r="B52" s="13" t="s">
        <v>1138</v>
      </c>
      <c r="C52" s="24">
        <v>30</v>
      </c>
    </row>
    <row r="53" spans="1:6" x14ac:dyDescent="0.25">
      <c r="A53" s="175"/>
      <c r="B53" s="13" t="s">
        <v>1139</v>
      </c>
      <c r="C53" s="24">
        <v>19</v>
      </c>
    </row>
    <row r="54" spans="1:6" x14ac:dyDescent="0.25">
      <c r="A54" s="176"/>
      <c r="B54" s="13" t="s">
        <v>1140</v>
      </c>
      <c r="C54" s="24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0</v>
      </c>
    </row>
    <row r="59" spans="1:6" x14ac:dyDescent="0.25">
      <c r="A59" s="22" t="s">
        <v>113</v>
      </c>
      <c r="B59" s="17"/>
      <c r="C59" s="24">
        <v>0</v>
      </c>
    </row>
    <row r="60" spans="1:6" x14ac:dyDescent="0.25">
      <c r="A60" s="22" t="s">
        <v>1079</v>
      </c>
      <c r="B60" s="17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8"/>
      <c r="D63" s="18"/>
      <c r="E63" s="18"/>
      <c r="F63" s="23"/>
    </row>
    <row r="64" spans="1:6" x14ac:dyDescent="0.25">
      <c r="A64" s="175"/>
      <c r="B64" s="13" t="s">
        <v>1083</v>
      </c>
      <c r="C64" s="18"/>
      <c r="D64" s="18"/>
      <c r="E64" s="18"/>
      <c r="F64" s="23"/>
    </row>
    <row r="65" spans="1:6" x14ac:dyDescent="0.25">
      <c r="A65" s="175"/>
      <c r="B65" s="13" t="s">
        <v>1084</v>
      </c>
      <c r="C65" s="18"/>
      <c r="D65" s="18"/>
      <c r="E65" s="18"/>
      <c r="F65" s="23"/>
    </row>
    <row r="66" spans="1:6" x14ac:dyDescent="0.25">
      <c r="A66" s="175"/>
      <c r="B66" s="13" t="s">
        <v>1085</v>
      </c>
      <c r="C66" s="18"/>
      <c r="D66" s="18"/>
      <c r="E66" s="18"/>
      <c r="F66" s="23"/>
    </row>
    <row r="67" spans="1:6" x14ac:dyDescent="0.25">
      <c r="A67" s="175"/>
      <c r="B67" s="13" t="s">
        <v>354</v>
      </c>
      <c r="C67" s="14">
        <v>1</v>
      </c>
      <c r="D67" s="14">
        <v>4</v>
      </c>
      <c r="E67" s="14">
        <v>7</v>
      </c>
      <c r="F67" s="24">
        <v>1</v>
      </c>
    </row>
    <row r="68" spans="1:6" x14ac:dyDescent="0.25">
      <c r="A68" s="175"/>
      <c r="B68" s="13" t="s">
        <v>1141</v>
      </c>
      <c r="C68" s="14">
        <v>137</v>
      </c>
      <c r="D68" s="14">
        <v>118</v>
      </c>
      <c r="E68" s="14">
        <v>36</v>
      </c>
      <c r="F68" s="24">
        <v>2</v>
      </c>
    </row>
    <row r="69" spans="1:6" x14ac:dyDescent="0.25">
      <c r="A69" s="175"/>
      <c r="B69" s="13" t="s">
        <v>1142</v>
      </c>
      <c r="C69" s="14">
        <v>36</v>
      </c>
      <c r="D69" s="14">
        <v>53</v>
      </c>
      <c r="E69" s="14">
        <v>12</v>
      </c>
      <c r="F69" s="24">
        <v>2</v>
      </c>
    </row>
    <row r="70" spans="1:6" x14ac:dyDescent="0.25">
      <c r="A70" s="175"/>
      <c r="B70" s="13" t="s">
        <v>1088</v>
      </c>
      <c r="C70" s="14">
        <v>0</v>
      </c>
      <c r="D70" s="14">
        <v>6</v>
      </c>
      <c r="E70" s="14">
        <v>0</v>
      </c>
      <c r="F70" s="24">
        <v>0</v>
      </c>
    </row>
    <row r="71" spans="1:6" x14ac:dyDescent="0.25">
      <c r="A71" s="175"/>
      <c r="B71" s="13" t="s">
        <v>1143</v>
      </c>
      <c r="C71" s="14">
        <v>0</v>
      </c>
      <c r="D71" s="14">
        <v>1</v>
      </c>
      <c r="E71" s="14">
        <v>0</v>
      </c>
      <c r="F71" s="24">
        <v>0</v>
      </c>
    </row>
    <row r="72" spans="1:6" x14ac:dyDescent="0.25">
      <c r="A72" s="175"/>
      <c r="B72" s="13" t="s">
        <v>1144</v>
      </c>
      <c r="C72" s="14">
        <v>3</v>
      </c>
      <c r="D72" s="14">
        <v>7</v>
      </c>
      <c r="E72" s="14">
        <v>1</v>
      </c>
      <c r="F72" s="24">
        <v>0</v>
      </c>
    </row>
    <row r="73" spans="1:6" x14ac:dyDescent="0.25">
      <c r="A73" s="175"/>
      <c r="B73" s="13" t="s">
        <v>1145</v>
      </c>
      <c r="C73" s="14">
        <v>0</v>
      </c>
      <c r="D73" s="14">
        <v>3</v>
      </c>
      <c r="E73" s="14">
        <v>1</v>
      </c>
      <c r="F73" s="24">
        <v>0</v>
      </c>
    </row>
    <row r="74" spans="1:6" x14ac:dyDescent="0.25">
      <c r="A74" s="175"/>
      <c r="B74" s="13" t="s">
        <v>1092</v>
      </c>
      <c r="C74" s="18"/>
      <c r="D74" s="18"/>
      <c r="E74" s="18"/>
      <c r="F74" s="23"/>
    </row>
    <row r="75" spans="1:6" x14ac:dyDescent="0.25">
      <c r="A75" s="175"/>
      <c r="B75" s="13" t="s">
        <v>425</v>
      </c>
      <c r="C75" s="18"/>
      <c r="D75" s="18"/>
      <c r="E75" s="18"/>
      <c r="F75" s="23"/>
    </row>
    <row r="76" spans="1:6" x14ac:dyDescent="0.25">
      <c r="A76" s="175"/>
      <c r="B76" s="13" t="s">
        <v>1093</v>
      </c>
      <c r="C76" s="14">
        <v>1</v>
      </c>
      <c r="D76" s="14">
        <v>1</v>
      </c>
      <c r="E76" s="14">
        <v>0</v>
      </c>
      <c r="F76" s="24">
        <v>0</v>
      </c>
    </row>
    <row r="77" spans="1:6" x14ac:dyDescent="0.25">
      <c r="A77" s="175"/>
      <c r="B77" s="13" t="s">
        <v>1094</v>
      </c>
      <c r="C77" s="14">
        <v>1</v>
      </c>
      <c r="D77" s="14">
        <v>2</v>
      </c>
      <c r="E77" s="14">
        <v>0</v>
      </c>
      <c r="F77" s="24">
        <v>0</v>
      </c>
    </row>
    <row r="78" spans="1:6" x14ac:dyDescent="0.25">
      <c r="A78" s="175"/>
      <c r="B78" s="13" t="s">
        <v>1095</v>
      </c>
      <c r="C78" s="18"/>
      <c r="D78" s="18"/>
      <c r="E78" s="18"/>
      <c r="F78" s="23"/>
    </row>
    <row r="79" spans="1:6" x14ac:dyDescent="0.25">
      <c r="A79" s="175"/>
      <c r="B79" s="13" t="s">
        <v>1096</v>
      </c>
      <c r="C79" s="14">
        <v>49</v>
      </c>
      <c r="D79" s="14">
        <v>62</v>
      </c>
      <c r="E79" s="14">
        <v>20</v>
      </c>
      <c r="F79" s="24">
        <v>0</v>
      </c>
    </row>
    <row r="80" spans="1:6" x14ac:dyDescent="0.25">
      <c r="A80" s="175"/>
      <c r="B80" s="13" t="s">
        <v>1097</v>
      </c>
      <c r="C80" s="18"/>
      <c r="D80" s="18"/>
      <c r="E80" s="18"/>
      <c r="F80" s="23"/>
    </row>
    <row r="81" spans="1:6" x14ac:dyDescent="0.25">
      <c r="A81" s="176"/>
      <c r="B81" s="13" t="s">
        <v>1098</v>
      </c>
      <c r="C81" s="14">
        <v>0</v>
      </c>
      <c r="D81" s="14">
        <v>2</v>
      </c>
      <c r="E81" s="14">
        <v>0</v>
      </c>
      <c r="F81" s="24">
        <v>0</v>
      </c>
    </row>
    <row r="82" spans="1:6" x14ac:dyDescent="0.25">
      <c r="A82" s="195" t="s">
        <v>1099</v>
      </c>
      <c r="B82" s="196"/>
      <c r="C82" s="32">
        <v>228</v>
      </c>
      <c r="D82" s="32">
        <v>259</v>
      </c>
      <c r="E82" s="32">
        <v>77</v>
      </c>
      <c r="F82" s="32">
        <v>5</v>
      </c>
    </row>
    <row r="83" spans="1:6" x14ac:dyDescent="0.25">
      <c r="A83" s="174" t="s">
        <v>1146</v>
      </c>
      <c r="B83" s="13" t="s">
        <v>1100</v>
      </c>
      <c r="C83" s="18"/>
      <c r="D83" s="18"/>
      <c r="E83" s="18"/>
      <c r="F83" s="23"/>
    </row>
    <row r="84" spans="1:6" x14ac:dyDescent="0.25">
      <c r="A84" s="175"/>
      <c r="B84" s="13" t="s">
        <v>1101</v>
      </c>
      <c r="C84" s="18"/>
      <c r="D84" s="18"/>
      <c r="E84" s="18"/>
      <c r="F84" s="23"/>
    </row>
    <row r="85" spans="1:6" x14ac:dyDescent="0.25">
      <c r="A85" s="176"/>
      <c r="B85" s="13" t="s">
        <v>110</v>
      </c>
      <c r="C85" s="18"/>
      <c r="D85" s="18"/>
      <c r="E85" s="18"/>
      <c r="F85" s="23"/>
    </row>
    <row r="86" spans="1:6" x14ac:dyDescent="0.25">
      <c r="A86" s="195" t="s">
        <v>1147</v>
      </c>
      <c r="B86" s="196"/>
      <c r="C86" s="47"/>
      <c r="D86" s="47"/>
      <c r="E86" s="47"/>
      <c r="F86" s="47"/>
    </row>
  </sheetData>
  <sheetProtection algorithmName="SHA-512" hashValue="hP6yZ2GkNh1tZ630L8fSjb+4ADy+jgHLXDCpHTOQY/htVUto4l6MCpUwB2o7nQ/p/ggLuZsQSP7U0U8IqMGZog==" saltValue="7tW1qiTqEiY3BINab7SJ6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/>
    </row>
    <row r="6" spans="1:3" x14ac:dyDescent="0.25">
      <c r="A6" s="12" t="s">
        <v>1151</v>
      </c>
      <c r="B6" s="17"/>
      <c r="C6" s="24">
        <v>2</v>
      </c>
    </row>
    <row r="7" spans="1:3" x14ac:dyDescent="0.25">
      <c r="A7" s="12" t="s">
        <v>1152</v>
      </c>
      <c r="B7" s="17"/>
      <c r="C7" s="24">
        <v>4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1</v>
      </c>
    </row>
    <row r="14" spans="1:3" x14ac:dyDescent="0.25">
      <c r="A14" s="12" t="s">
        <v>1151</v>
      </c>
      <c r="B14" s="17"/>
      <c r="C14" s="24">
        <v>15</v>
      </c>
    </row>
    <row r="15" spans="1:3" x14ac:dyDescent="0.25">
      <c r="A15" s="12" t="s">
        <v>1156</v>
      </c>
      <c r="B15" s="17"/>
      <c r="C15" s="24">
        <v>15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39</v>
      </c>
    </row>
    <row r="22" spans="1:3" x14ac:dyDescent="0.25">
      <c r="A22" s="12" t="s">
        <v>1158</v>
      </c>
      <c r="B22" s="17"/>
      <c r="C22" s="24">
        <v>3</v>
      </c>
    </row>
    <row r="23" spans="1:3" x14ac:dyDescent="0.25">
      <c r="A23" s="12" t="s">
        <v>1159</v>
      </c>
      <c r="B23" s="17"/>
      <c r="C23" s="24">
        <v>36</v>
      </c>
    </row>
    <row r="24" spans="1:3" x14ac:dyDescent="0.25">
      <c r="A24" s="12" t="s">
        <v>1160</v>
      </c>
      <c r="B24" s="17"/>
      <c r="C24" s="23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2</v>
      </c>
    </row>
    <row r="29" spans="1:3" x14ac:dyDescent="0.25">
      <c r="A29" s="12" t="s">
        <v>1163</v>
      </c>
      <c r="B29" s="17"/>
      <c r="C29" s="24">
        <v>16</v>
      </c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2</v>
      </c>
    </row>
    <row r="36" spans="1:3" x14ac:dyDescent="0.25">
      <c r="A36" s="12" t="s">
        <v>1168</v>
      </c>
      <c r="B36" s="17"/>
      <c r="C36" s="23"/>
    </row>
  </sheetData>
  <sheetProtection algorithmName="SHA-512" hashValue="v8dacutufPlMZ6IAVVZxDzveYF4O1dEWTaNED9UIulQHo+FoewOnil8vNFgKzgXqF2EXBAfIHgveQ1O6X61BZA==" saltValue="sWgVKRw0dy+a1eQ7VqtR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6</v>
      </c>
    </row>
    <row r="6" spans="1:3" x14ac:dyDescent="0.25">
      <c r="A6" s="12" t="s">
        <v>1172</v>
      </c>
      <c r="B6" s="17"/>
      <c r="C6" s="24">
        <v>21</v>
      </c>
    </row>
    <row r="7" spans="1:3" x14ac:dyDescent="0.25">
      <c r="A7" s="12" t="s">
        <v>1173</v>
      </c>
      <c r="B7" s="17"/>
      <c r="C7" s="23"/>
    </row>
    <row r="8" spans="1:3" x14ac:dyDescent="0.25">
      <c r="A8" s="12" t="s">
        <v>1174</v>
      </c>
      <c r="B8" s="17"/>
      <c r="C8" s="24">
        <v>1</v>
      </c>
    </row>
    <row r="9" spans="1:3" x14ac:dyDescent="0.25">
      <c r="A9" s="12" t="s">
        <v>1175</v>
      </c>
      <c r="B9" s="17"/>
      <c r="C9" s="23"/>
    </row>
    <row r="10" spans="1:3" x14ac:dyDescent="0.25">
      <c r="A10" s="12" t="s">
        <v>1176</v>
      </c>
      <c r="B10" s="17"/>
      <c r="C10" s="23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1</v>
      </c>
    </row>
    <row r="15" spans="1:3" x14ac:dyDescent="0.25">
      <c r="A15" s="12" t="s">
        <v>1179</v>
      </c>
      <c r="B15" s="17"/>
      <c r="C15" s="23"/>
    </row>
    <row r="16" spans="1:3" x14ac:dyDescent="0.25">
      <c r="A16" s="12" t="s">
        <v>1180</v>
      </c>
      <c r="B16" s="17"/>
      <c r="C16" s="23"/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/>
    </row>
    <row r="21" spans="1:3" x14ac:dyDescent="0.25">
      <c r="A21" s="12" t="s">
        <v>1183</v>
      </c>
      <c r="B21" s="17"/>
      <c r="C21" s="23"/>
    </row>
    <row r="22" spans="1:3" x14ac:dyDescent="0.25">
      <c r="A22" s="12" t="s">
        <v>1184</v>
      </c>
      <c r="B22" s="17"/>
      <c r="C22" s="23"/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/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3"/>
    </row>
    <row r="30" spans="1:3" x14ac:dyDescent="0.25">
      <c r="A30" s="12" t="s">
        <v>1190</v>
      </c>
      <c r="B30" s="17"/>
      <c r="C30" s="23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/>
    </row>
    <row r="35" spans="1:3" x14ac:dyDescent="0.25">
      <c r="A35" s="12" t="s">
        <v>1193</v>
      </c>
      <c r="B35" s="17"/>
      <c r="C35" s="23"/>
    </row>
    <row r="36" spans="1:3" x14ac:dyDescent="0.25">
      <c r="A36" s="12" t="s">
        <v>1194</v>
      </c>
      <c r="B36" s="17"/>
      <c r="C36" s="23"/>
    </row>
    <row r="37" spans="1:3" x14ac:dyDescent="0.25">
      <c r="A37" s="12" t="s">
        <v>1112</v>
      </c>
      <c r="B37" s="17"/>
      <c r="C37" s="23"/>
    </row>
    <row r="38" spans="1:3" x14ac:dyDescent="0.25">
      <c r="A38" s="12" t="s">
        <v>1195</v>
      </c>
      <c r="B38" s="17"/>
      <c r="C38" s="23"/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/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3"/>
    </row>
    <row r="46" spans="1:3" x14ac:dyDescent="0.25">
      <c r="A46" s="12" t="s">
        <v>1112</v>
      </c>
      <c r="B46" s="17"/>
      <c r="C46" s="23"/>
    </row>
    <row r="47" spans="1:3" x14ac:dyDescent="0.25">
      <c r="A47" s="12" t="s">
        <v>1195</v>
      </c>
      <c r="B47" s="17"/>
      <c r="C47" s="23"/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/>
    </row>
    <row r="52" spans="1:3" x14ac:dyDescent="0.25">
      <c r="A52" s="12" t="s">
        <v>1193</v>
      </c>
      <c r="B52" s="17"/>
      <c r="C52" s="23"/>
    </row>
    <row r="53" spans="1:3" x14ac:dyDescent="0.25">
      <c r="A53" s="12" t="s">
        <v>1194</v>
      </c>
      <c r="B53" s="17"/>
      <c r="C53" s="23"/>
    </row>
    <row r="54" spans="1:3" x14ac:dyDescent="0.25">
      <c r="A54" s="12" t="s">
        <v>1112</v>
      </c>
      <c r="B54" s="17"/>
      <c r="C54" s="24">
        <v>1</v>
      </c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3"/>
    </row>
    <row r="62" spans="1:3" x14ac:dyDescent="0.25">
      <c r="A62" s="12" t="s">
        <v>1112</v>
      </c>
      <c r="B62" s="17"/>
      <c r="C62" s="23"/>
    </row>
    <row r="63" spans="1:3" x14ac:dyDescent="0.25">
      <c r="A63" s="12" t="s">
        <v>1195</v>
      </c>
      <c r="B63" s="17"/>
      <c r="C63" s="23"/>
    </row>
  </sheetData>
  <sheetProtection algorithmName="SHA-512" hashValue="xbNcv9wJr555Vx44BqmJ5jKXsEje4n5Ehl8+3qQpnrqjmdVaklnUykMkmPNsFqrub3cQ6/z1LEkWvxH/Yh+wnA==" saltValue="C8vPCoxeSZAWnEwfPO91W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211</v>
      </c>
      <c r="D4" s="32">
        <v>185</v>
      </c>
      <c r="E4" s="33">
        <v>0</v>
      </c>
      <c r="F4" s="32">
        <v>581</v>
      </c>
      <c r="G4" s="32">
        <v>545</v>
      </c>
      <c r="H4" s="32">
        <v>138</v>
      </c>
      <c r="I4" s="32">
        <v>122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585</v>
      </c>
    </row>
    <row r="5" spans="1:16" ht="45" x14ac:dyDescent="0.25">
      <c r="A5" s="48" t="s">
        <v>666</v>
      </c>
      <c r="B5" s="48" t="s">
        <v>667</v>
      </c>
      <c r="C5" s="14">
        <v>4</v>
      </c>
      <c r="D5" s="14">
        <v>2</v>
      </c>
      <c r="E5" s="31">
        <v>1</v>
      </c>
      <c r="F5" s="14">
        <v>11</v>
      </c>
      <c r="G5" s="14">
        <v>11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8</v>
      </c>
    </row>
    <row r="6" spans="1:16" ht="33.75" x14ac:dyDescent="0.25">
      <c r="A6" s="48" t="s">
        <v>668</v>
      </c>
      <c r="B6" s="48" t="s">
        <v>669</v>
      </c>
      <c r="C6" s="14">
        <v>125</v>
      </c>
      <c r="D6" s="14">
        <v>108</v>
      </c>
      <c r="E6" s="31">
        <v>0</v>
      </c>
      <c r="F6" s="14">
        <v>366</v>
      </c>
      <c r="G6" s="14">
        <v>359</v>
      </c>
      <c r="H6" s="14">
        <v>79</v>
      </c>
      <c r="I6" s="14">
        <v>67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379</v>
      </c>
    </row>
    <row r="7" spans="1:16" ht="22.5" x14ac:dyDescent="0.25">
      <c r="A7" s="48" t="s">
        <v>670</v>
      </c>
      <c r="B7" s="48" t="s">
        <v>671</v>
      </c>
      <c r="C7" s="14">
        <v>20</v>
      </c>
      <c r="D7" s="14">
        <v>20</v>
      </c>
      <c r="E7" s="31">
        <v>0</v>
      </c>
      <c r="F7" s="14">
        <v>10</v>
      </c>
      <c r="G7" s="14">
        <v>4</v>
      </c>
      <c r="H7" s="14">
        <v>12</v>
      </c>
      <c r="I7" s="14">
        <v>13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8</v>
      </c>
    </row>
    <row r="8" spans="1:16" ht="33.75" x14ac:dyDescent="0.25">
      <c r="A8" s="48" t="s">
        <v>672</v>
      </c>
      <c r="B8" s="48" t="s">
        <v>673</v>
      </c>
      <c r="C8" s="14">
        <v>0</v>
      </c>
      <c r="D8" s="14">
        <v>0</v>
      </c>
      <c r="E8" s="31">
        <v>0</v>
      </c>
      <c r="F8" s="14">
        <v>1</v>
      </c>
      <c r="G8" s="14">
        <v>0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8" t="s">
        <v>674</v>
      </c>
      <c r="B9" s="48" t="s">
        <v>675</v>
      </c>
      <c r="C9" s="14">
        <v>4</v>
      </c>
      <c r="D9" s="14">
        <v>4</v>
      </c>
      <c r="E9" s="31">
        <v>0</v>
      </c>
      <c r="F9" s="14">
        <v>14</v>
      </c>
      <c r="G9" s="14">
        <v>7</v>
      </c>
      <c r="H9" s="14">
        <v>7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11</v>
      </c>
    </row>
    <row r="10" spans="1:16" ht="33.75" x14ac:dyDescent="0.25">
      <c r="A10" s="48" t="s">
        <v>676</v>
      </c>
      <c r="B10" s="48" t="s">
        <v>677</v>
      </c>
      <c r="C10" s="14">
        <v>52</v>
      </c>
      <c r="D10" s="14">
        <v>47</v>
      </c>
      <c r="E10" s="31">
        <v>0</v>
      </c>
      <c r="F10" s="14">
        <v>179</v>
      </c>
      <c r="G10" s="14">
        <v>164</v>
      </c>
      <c r="H10" s="14">
        <v>37</v>
      </c>
      <c r="I10" s="14">
        <v>37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175</v>
      </c>
    </row>
    <row r="11" spans="1:16" ht="45" x14ac:dyDescent="0.25">
      <c r="A11" s="48" t="s">
        <v>678</v>
      </c>
      <c r="B11" s="48" t="s">
        <v>679</v>
      </c>
      <c r="C11" s="14">
        <v>6</v>
      </c>
      <c r="D11" s="14">
        <v>4</v>
      </c>
      <c r="E11" s="31">
        <v>0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t/c9VQiN54BabrDY6d7nN3kOIsVNHel9rJMbN2OULQMggZPQraeAwFnFUEKgxzH1zfjBFZHm8wcPKHNS4fxsmw==" saltValue="+Z/763WXbLl70DzSg3AGI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2022-05-24T11:38:19Z</dcterms:created>
  <dcterms:modified xsi:type="dcterms:W3CDTF">2022-06-03T12:12:48Z</dcterms:modified>
</cp:coreProperties>
</file>