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EAC0987-D3A3-4D99-8569-8F685E317615}" xr6:coauthVersionLast="47" xr6:coauthVersionMax="47" xr10:uidLastSave="{00000000-0000-0000-0000-000000000000}"/>
  <workbookProtection workbookAlgorithmName="SHA-512" workbookHashValue="g+IJcPW9znbV8ORuLPgnP1r05Of2EoXiqH0hVCVKuiBq3L6MvJfGTntSr5BTk5/ouN211gU5mjbuQ4ppxVCLoQ==" workbookSaltValue="wvcvj4Cmr/wRSW6/xqffy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N7" i="20" s="1"/>
  <c r="L7" i="20"/>
  <c r="K7" i="20"/>
  <c r="J7" i="20"/>
  <c r="I7" i="20"/>
  <c r="E7" i="20"/>
  <c r="D7" i="20"/>
  <c r="C7" i="20"/>
  <c r="V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23" i="15" s="1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E82" i="15" s="1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80E55F6-2067-4F8C-9107-F7C60C0900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86790F-C879-4B9D-8CA0-64526B9537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B0BD5D-CEB3-4D1D-94A5-8495B6E780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2EF1055-CC72-47FD-8719-A994B5CD83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0730B09-DC7C-4D2E-BCB6-AE7C1F87AD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B65A94C-1E23-4823-AABE-5FE4AA3459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0D591BE-CB19-4798-BDFA-9F97FA00BE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032AFED-80FD-4907-B61A-2AD64A5733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6C0532D-D08C-477C-833C-E292424938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F21BD08-D5CA-4F4C-8BCA-7A14C9B8AC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6AB3BA9-A6DD-4AF8-B9E4-936F2E28AF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4C09CA2-070A-4F32-8444-5B6D169A07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A5F4F9E-595E-47AD-8033-138D2C78B1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9347F4B-4CB1-4111-B358-1442D9F4D5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814569B-5A25-4597-827E-EC8C9CA53F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5F7FA81-98EB-4949-A353-957809312E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1DC968C-BD23-44EE-9767-BE4DF85DB2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1EFE7FA-B307-4C2D-A5A1-D831F299F0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EB0FBF-9D53-4278-BFBE-EB44FD4B34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1D5D326-9849-4AE5-A762-5041F65009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E0907A0-4537-416A-A6F5-AC183C1DF8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3D40CEB-E6A8-4AB4-B4A9-78B5FDE8DC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9C4F232-8795-4320-B3DF-3EF65F4C76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0288259-821D-4892-AF50-0FB99B3C22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7B68552-3CAE-479A-B7BF-E3827774DC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D72E781-0118-4094-B861-811DADDAE0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C60A92A-42D2-4DD7-9623-E62049537E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00E96EC-35A1-4D67-8DAF-FA72BB28C5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104051F-91D0-4D5E-8EBA-66BDE345E9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5C23AE6-167F-457E-8E74-3AEDA626CF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3FAC375-E441-4FFD-A328-90FD57A3AB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7E99F6B-8DB1-484A-AC4C-52CF60251D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<sst xmlns="http://schemas.openxmlformats.org/spreadsheetml/2006/main" count="2971" uniqueCount="1826">
  <si>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</si>
  <si>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</si>
  <si>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</si>
  <si>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</si>
  <si>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</si>
  <si>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</si>
  <si>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Las Palmas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</si>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</sst>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2EC03ACB-F37A-485E-B11F-8267850DE775}"/>
    <cellStyle name="Normal" xfId="0" builtinId="0"/>
    <cellStyle name="Normal 2" xfId="1" xr:uid="{5270A862-B7F6-492E-B81C-65207FCDCF50}"/>
    <cellStyle name="Normal 3" xfId="3" xr:uid="{DD3B7467-046F-43C4-9FAB-5303AFE409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D-48A7-BF03-DA0AB82553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9D-48A7-BF03-DA0AB82553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8993</c:v>
                </c:pt>
                <c:pt idx="1">
                  <c:v>60342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D-48A7-BF03-DA0AB825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1-4351-BBF2-B4CE0786A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C1-4351-BBF2-B4CE0786A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C1-4351-BBF2-B4CE0786A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1292</c:v>
                </c:pt>
                <c:pt idx="1">
                  <c:v>1945</c:v>
                </c:pt>
                <c:pt idx="2">
                  <c:v>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1-4351-BBF2-B4CE0786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9B-496F-BF3C-6AD978E2B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9B-496F-BF3C-6AD978E2B1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3907</c:v>
                </c:pt>
                <c:pt idx="1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B-496F-BF3C-6AD978E2B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2-4841-87D3-56CC44D05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32-4841-87D3-56CC44D054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2198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2-4841-87D3-56CC44D0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FF-4AF4-B255-1D8A222C2C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FF-4AF4-B255-1D8A222C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1440</c:v>
                </c:pt>
                <c:pt idx="1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F-4AF4-B255-1D8A222C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D0-4286-BB7B-8B7A74F6C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D0-4286-BB7B-8B7A74F6C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136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0-4286-BB7B-8B7A74F6C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38-4F2F-AF21-A35853AD7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38-4F2F-AF21-A35853AD79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211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8-4F2F-AF21-A35853AD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65-4A75-9311-1E0EFC203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65-4A75-9311-1E0EFC203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65-4A75-9311-1E0EFC20348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5-4A75-9311-1E0EFC2034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343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5-4A75-9311-1E0EFC20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DF-4695-A3A7-20DCC93EA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DF-4695-A3A7-20DCC93EA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2408</c:v>
                </c:pt>
                <c:pt idx="1">
                  <c:v>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F-4695-A3A7-20DCC93E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1E-4592-833D-A632B2FF5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1E-4592-833D-A632B2FF5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1E-4592-833D-A632B2FF598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34</c:v>
                </c:pt>
                <c:pt idx="1">
                  <c:v>1677</c:v>
                </c:pt>
                <c:pt idx="2">
                  <c:v>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E-4592-833D-A632B2FF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BE-41AA-9BCE-C652A34AA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BE-41AA-9BCE-C652A34AA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BE-41AA-9BCE-C652A34AAC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1434</c:v>
                </c:pt>
                <c:pt idx="1">
                  <c:v>957</c:v>
                </c:pt>
                <c:pt idx="2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BE-41AA-9BCE-C652A34A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A1-4CC2-9010-DE5F8A149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A1-4CC2-9010-DE5F8A149C6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1-4CC2-9010-DE5F8A149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171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1-4CC2-9010-DE5F8A14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E4-433D-9D8A-7F0FA39DD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E4-433D-9D8A-7F0FA39DD7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13792</c:v>
                </c:pt>
                <c:pt idx="1">
                  <c:v>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4-433D-9D8A-7F0FA39D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4329</c:v>
              </c:pt>
              <c:pt idx="1">
                <c:v>3577</c:v>
              </c:pt>
              <c:pt idx="2">
                <c:v>84</c:v>
              </c:pt>
              <c:pt idx="3">
                <c:v>8</c:v>
              </c:pt>
              <c:pt idx="4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3-1F2F-49E9-A59E-6E508B98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4803</c:v>
              </c:pt>
              <c:pt idx="1">
                <c:v>2567</c:v>
              </c:pt>
              <c:pt idx="2">
                <c:v>230</c:v>
              </c:pt>
              <c:pt idx="3">
                <c:v>66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8B1C-4A11-8BDD-01F14A90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133</c:v>
              </c:pt>
              <c:pt idx="2">
                <c:v>49</c:v>
              </c:pt>
              <c:pt idx="3">
                <c:v>9</c:v>
              </c:pt>
              <c:pt idx="4">
                <c:v>150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1B72-44FF-B36F-2FAC736D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107</c:v>
              </c:pt>
              <c:pt idx="1">
                <c:v>224</c:v>
              </c:pt>
              <c:pt idx="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3-D60F-4488-AC4C-2B6C3550A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6643</c:v>
              </c:pt>
              <c:pt idx="1">
                <c:v>159</c:v>
              </c:pt>
              <c:pt idx="2">
                <c:v>100</c:v>
              </c:pt>
              <c:pt idx="3">
                <c:v>92</c:v>
              </c:pt>
              <c:pt idx="4">
                <c:v>64</c:v>
              </c:pt>
              <c:pt idx="5">
                <c:v>138</c:v>
              </c:pt>
              <c:pt idx="6">
                <c:v>1115</c:v>
              </c:pt>
              <c:pt idx="7">
                <c:v>92</c:v>
              </c:pt>
              <c:pt idx="8">
                <c:v>4757</c:v>
              </c:pt>
            </c:numLit>
          </c:val>
          <c:extLst>
            <c:ext xmlns:c16="http://schemas.microsoft.com/office/drawing/2014/chart" uri="{C3380CC4-5D6E-409C-BE32-E72D297353CC}">
              <c16:uniqueId val="{00000003-6427-45CA-9C0E-F6A91879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21476377952763"/>
          <c:y val="0.10236220472440945"/>
          <c:w val="0.26628523622047245"/>
          <c:h val="0.895275590551181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823</c:v>
              </c:pt>
              <c:pt idx="1">
                <c:v>854</c:v>
              </c:pt>
              <c:pt idx="2">
                <c:v>51</c:v>
              </c:pt>
              <c:pt idx="3">
                <c:v>1488</c:v>
              </c:pt>
              <c:pt idx="4">
                <c:v>302</c:v>
              </c:pt>
              <c:pt idx="5">
                <c:v>26</c:v>
              </c:pt>
              <c:pt idx="6">
                <c:v>1578</c:v>
              </c:pt>
              <c:pt idx="7">
                <c:v>1483</c:v>
              </c:pt>
              <c:pt idx="8">
                <c:v>27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C9AD-4DE7-B46D-E20A9C3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Derechos extranjeros</c:v>
                </c:pt>
                <c:pt idx="10">
                  <c:v>Ordenación territorio / patrimonio histórico / medio ambiente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26424</c:v>
              </c:pt>
              <c:pt idx="1">
                <c:v>3497</c:v>
              </c:pt>
              <c:pt idx="2">
                <c:v>6658</c:v>
              </c:pt>
              <c:pt idx="3">
                <c:v>1206</c:v>
              </c:pt>
              <c:pt idx="4">
                <c:v>232</c:v>
              </c:pt>
              <c:pt idx="5">
                <c:v>229</c:v>
              </c:pt>
              <c:pt idx="6">
                <c:v>1211</c:v>
              </c:pt>
              <c:pt idx="7">
                <c:v>18630</c:v>
              </c:pt>
              <c:pt idx="8">
                <c:v>495</c:v>
              </c:pt>
              <c:pt idx="9">
                <c:v>189</c:v>
              </c:pt>
              <c:pt idx="10">
                <c:v>178</c:v>
              </c:pt>
              <c:pt idx="11">
                <c:v>932</c:v>
              </c:pt>
              <c:pt idx="12">
                <c:v>1134</c:v>
              </c:pt>
              <c:pt idx="13">
                <c:v>530</c:v>
              </c:pt>
              <c:pt idx="14">
                <c:v>197</c:v>
              </c:pt>
              <c:pt idx="15">
                <c:v>1587</c:v>
              </c:pt>
              <c:pt idx="16">
                <c:v>845</c:v>
              </c:pt>
              <c:pt idx="17">
                <c:v>21091</c:v>
              </c:pt>
              <c:pt idx="18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582D-4C8D-9E80-770E7D00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642</c:v>
              </c:pt>
              <c:pt idx="1">
                <c:v>3085</c:v>
              </c:pt>
              <c:pt idx="2">
                <c:v>1382</c:v>
              </c:pt>
              <c:pt idx="3">
                <c:v>96</c:v>
              </c:pt>
              <c:pt idx="4">
                <c:v>68</c:v>
              </c:pt>
              <c:pt idx="5">
                <c:v>121</c:v>
              </c:pt>
              <c:pt idx="6">
                <c:v>1327</c:v>
              </c:pt>
              <c:pt idx="7">
                <c:v>2802</c:v>
              </c:pt>
              <c:pt idx="8">
                <c:v>215</c:v>
              </c:pt>
              <c:pt idx="9">
                <c:v>95</c:v>
              </c:pt>
              <c:pt idx="10">
                <c:v>970</c:v>
              </c:pt>
              <c:pt idx="11">
                <c:v>747</c:v>
              </c:pt>
              <c:pt idx="12">
                <c:v>126</c:v>
              </c:pt>
              <c:pt idx="13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9A63-4861-80A5-A0F1EB439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358</c:v>
              </c:pt>
              <c:pt idx="1">
                <c:v>872</c:v>
              </c:pt>
              <c:pt idx="2">
                <c:v>580</c:v>
              </c:pt>
              <c:pt idx="3">
                <c:v>36</c:v>
              </c:pt>
              <c:pt idx="4">
                <c:v>35</c:v>
              </c:pt>
              <c:pt idx="5">
                <c:v>595</c:v>
              </c:pt>
              <c:pt idx="6">
                <c:v>323</c:v>
              </c:pt>
              <c:pt idx="7">
                <c:v>3056</c:v>
              </c:pt>
              <c:pt idx="8">
                <c:v>157</c:v>
              </c:pt>
              <c:pt idx="9">
                <c:v>57</c:v>
              </c:pt>
              <c:pt idx="10">
                <c:v>590</c:v>
              </c:pt>
              <c:pt idx="11">
                <c:v>335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9BD-4370-A098-F5F9C83E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534</c:v>
              </c:pt>
              <c:pt idx="1">
                <c:v>264</c:v>
              </c:pt>
              <c:pt idx="2">
                <c:v>300</c:v>
              </c:pt>
              <c:pt idx="3">
                <c:v>166</c:v>
              </c:pt>
              <c:pt idx="4">
                <c:v>334</c:v>
              </c:pt>
              <c:pt idx="5">
                <c:v>2009</c:v>
              </c:pt>
              <c:pt idx="6">
                <c:v>89</c:v>
              </c:pt>
              <c:pt idx="7">
                <c:v>66</c:v>
              </c:pt>
              <c:pt idx="8">
                <c:v>323</c:v>
              </c:pt>
              <c:pt idx="9">
                <c:v>564</c:v>
              </c:pt>
              <c:pt idx="10">
                <c:v>139</c:v>
              </c:pt>
              <c:pt idx="11">
                <c:v>410</c:v>
              </c:pt>
              <c:pt idx="12">
                <c:v>159</c:v>
              </c:pt>
              <c:pt idx="13">
                <c:v>148</c:v>
              </c:pt>
              <c:pt idx="14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3EFA-40F6-9832-33C8CF2B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413</c:v>
              </c:pt>
              <c:pt idx="1">
                <c:v>59</c:v>
              </c:pt>
              <c:pt idx="2">
                <c:v>159</c:v>
              </c:pt>
              <c:pt idx="3">
                <c:v>107</c:v>
              </c:pt>
              <c:pt idx="4">
                <c:v>244</c:v>
              </c:pt>
              <c:pt idx="5">
                <c:v>1546</c:v>
              </c:pt>
              <c:pt idx="6">
                <c:v>72</c:v>
              </c:pt>
              <c:pt idx="7">
                <c:v>56</c:v>
              </c:pt>
              <c:pt idx="8">
                <c:v>280</c:v>
              </c:pt>
              <c:pt idx="9">
                <c:v>221</c:v>
              </c:pt>
              <c:pt idx="10">
                <c:v>97</c:v>
              </c:pt>
              <c:pt idx="11">
                <c:v>270</c:v>
              </c:pt>
              <c:pt idx="12">
                <c:v>119</c:v>
              </c:pt>
              <c:pt idx="13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2399-4AEC-81C4-54C2A00F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39</c:v>
              </c:pt>
              <c:pt idx="1">
                <c:v>12</c:v>
              </c:pt>
              <c:pt idx="2">
                <c:v>4</c:v>
              </c:pt>
              <c:pt idx="3">
                <c:v>147</c:v>
              </c:pt>
              <c:pt idx="4">
                <c:v>4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3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7CA-416E-9CD1-D1D15C65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13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6B-4292-9042-1DEEC6D1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77-4EAC-B033-92029BC5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C8-4337-A780-17D103BE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Aux!$F$2:$F$14</c:f>
              <c:strCache>
                <c:ptCount val="13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21</c:v>
              </c:pt>
              <c:pt idx="3">
                <c:v>33</c:v>
              </c:pt>
              <c:pt idx="4">
                <c:v>14</c:v>
              </c:pt>
              <c:pt idx="5">
                <c:v>43</c:v>
              </c:pt>
              <c:pt idx="6">
                <c:v>38</c:v>
              </c:pt>
              <c:pt idx="7">
                <c:v>33</c:v>
              </c:pt>
              <c:pt idx="8">
                <c:v>28</c:v>
              </c:pt>
              <c:pt idx="9">
                <c:v>24</c:v>
              </c:pt>
              <c:pt idx="10">
                <c:v>38</c:v>
              </c:pt>
              <c:pt idx="11">
                <c:v>13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6936-46E0-8679-942A1184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29</c:v>
              </c:pt>
              <c:pt idx="1">
                <c:v>21</c:v>
              </c:pt>
              <c:pt idx="2">
                <c:v>11</c:v>
              </c:pt>
              <c:pt idx="3">
                <c:v>34</c:v>
              </c:pt>
              <c:pt idx="4">
                <c:v>2</c:v>
              </c:pt>
              <c:pt idx="5">
                <c:v>117</c:v>
              </c:pt>
              <c:pt idx="6">
                <c:v>1</c:v>
              </c:pt>
              <c:pt idx="7">
                <c:v>171</c:v>
              </c:pt>
              <c:pt idx="8">
                <c:v>1</c:v>
              </c:pt>
              <c:pt idx="9">
                <c:v>40</c:v>
              </c:pt>
              <c:pt idx="10">
                <c:v>1</c:v>
              </c:pt>
              <c:pt idx="11">
                <c:v>20</c:v>
              </c:pt>
              <c:pt idx="12">
                <c:v>1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159-4E7D-8C54-C6325FCC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234</c:v>
              </c:pt>
              <c:pt idx="1">
                <c:v>513</c:v>
              </c:pt>
              <c:pt idx="2">
                <c:v>425</c:v>
              </c:pt>
              <c:pt idx="3">
                <c:v>78</c:v>
              </c:pt>
              <c:pt idx="4">
                <c:v>334</c:v>
              </c:pt>
              <c:pt idx="5">
                <c:v>2835</c:v>
              </c:pt>
              <c:pt idx="6">
                <c:v>167</c:v>
              </c:pt>
              <c:pt idx="7">
                <c:v>463</c:v>
              </c:pt>
              <c:pt idx="8">
                <c:v>281</c:v>
              </c:pt>
              <c:pt idx="9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0DB7-4677-80BC-21092051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BC-4C23-B934-BD14E0771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BC-4C23-B934-BD14E0771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BC-4C23-B934-BD14E0771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BC-4C23-B934-BD14E07716B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C-4C23-B934-BD14E07716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C-4C23-B934-BD14E0771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C-4C23-B934-BD14E07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4-4218-BE50-B38DB6873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94-4218-BE50-B38DB6873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94-4218-BE50-B38DB6873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94-4218-BE50-B38DB6873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94-4218-BE50-B38DB68733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4-4218-BE50-B38DB687335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4-4218-BE50-B38DB687335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4-4218-BE50-B38DB68733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4-4218-BE50-B38DB68733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4-4218-BE50-B38DB6873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0</c:v>
                </c:pt>
                <c:pt idx="1">
                  <c:v>33</c:v>
                </c:pt>
                <c:pt idx="2">
                  <c:v>56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4-4218-BE50-B38DB687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3094</c:v>
              </c:pt>
              <c:pt idx="1">
                <c:v>415</c:v>
              </c:pt>
              <c:pt idx="2">
                <c:v>324</c:v>
              </c:pt>
              <c:pt idx="3">
                <c:v>1089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EBE4-4632-B888-253F7562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1236</c:v>
              </c:pt>
              <c:pt idx="1">
                <c:v>127</c:v>
              </c:pt>
              <c:pt idx="2">
                <c:v>70</c:v>
              </c:pt>
              <c:pt idx="3">
                <c:v>998</c:v>
              </c:pt>
              <c:pt idx="4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0-DBF9-4AE8-B6E2-0692E24D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167</c:v>
              </c:pt>
              <c:pt idx="1">
                <c:v>555</c:v>
              </c:pt>
            </c:numLit>
          </c:val>
          <c:extLst>
            <c:ext xmlns:c16="http://schemas.microsoft.com/office/drawing/2014/chart" uri="{C3380CC4-5D6E-409C-BE32-E72D297353CC}">
              <c16:uniqueId val="{00000000-054B-42B6-81A5-E2963C8A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004-4DD1-9B56-2A29DDFC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658</c:v>
              </c:pt>
              <c:pt idx="1">
                <c:v>74</c:v>
              </c:pt>
              <c:pt idx="2">
                <c:v>13</c:v>
              </c:pt>
              <c:pt idx="3">
                <c:v>397</c:v>
              </c:pt>
              <c:pt idx="4">
                <c:v>27</c:v>
              </c:pt>
              <c:pt idx="5">
                <c:v>12</c:v>
              </c:pt>
              <c:pt idx="6">
                <c:v>1</c:v>
              </c:pt>
              <c:pt idx="7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0628-48D3-A326-CCDFA076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400</c:v>
              </c:pt>
              <c:pt idx="2">
                <c:v>24</c:v>
              </c:pt>
              <c:pt idx="3">
                <c:v>141</c:v>
              </c:pt>
              <c:pt idx="4">
                <c:v>94</c:v>
              </c:pt>
              <c:pt idx="5">
                <c:v>52</c:v>
              </c:pt>
              <c:pt idx="6">
                <c:v>99</c:v>
              </c:pt>
              <c:pt idx="7">
                <c:v>150</c:v>
              </c:pt>
              <c:pt idx="8">
                <c:v>32</c:v>
              </c:pt>
              <c:pt idx="9">
                <c:v>1</c:v>
              </c:pt>
              <c:pt idx="10">
                <c:v>41</c:v>
              </c:pt>
              <c:pt idx="11">
                <c:v>158</c:v>
              </c:pt>
              <c:pt idx="12">
                <c:v>47</c:v>
              </c:pt>
              <c:pt idx="13">
                <c:v>606</c:v>
              </c:pt>
              <c:pt idx="14">
                <c:v>65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ED-4E84-AAAE-9A569FE8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2000</c:v>
              </c:pt>
              <c:pt idx="1">
                <c:v>26</c:v>
              </c:pt>
              <c:pt idx="2">
                <c:v>1873</c:v>
              </c:pt>
              <c:pt idx="3">
                <c:v>23</c:v>
              </c:pt>
              <c:pt idx="4">
                <c:v>19</c:v>
              </c:pt>
              <c:pt idx="5">
                <c:v>8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33B-4137-91DC-4C141E6D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B5-4DFC-B100-94A5CAC0A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B5-4DFC-B100-94A5CAC0A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5-4DFC-B100-94A5CAC0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DB-46BC-AE0C-8CBF1EA1F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DB-46BC-AE0C-8CBF1EA1F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DB-46BC-AE0C-8CBF1EA1F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DB-46BC-AE0C-8CBF1EA1F3A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B-46BC-AE0C-8CBF1EA1F3A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B-46BC-AE0C-8CBF1EA1F3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395</c:v>
              </c:pt>
              <c:pt idx="1">
                <c:v>172</c:v>
              </c:pt>
              <c:pt idx="2">
                <c:v>12</c:v>
              </c:pt>
              <c:pt idx="3">
                <c:v>23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EE7-45B0-9189-1A147CF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131</c:v>
              </c:pt>
              <c:pt idx="1">
                <c:v>16</c:v>
              </c:pt>
              <c:pt idx="2">
                <c:v>5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3A4-4023-AD3D-3C782D6E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5</c:v>
              </c:pt>
              <c:pt idx="2">
                <c:v>7</c:v>
              </c:pt>
              <c:pt idx="3">
                <c:v>8</c:v>
              </c:pt>
              <c:pt idx="4">
                <c:v>49</c:v>
              </c:pt>
              <c:pt idx="5">
                <c:v>77</c:v>
              </c:pt>
              <c:pt idx="6">
                <c:v>3</c:v>
              </c:pt>
              <c:pt idx="7">
                <c:v>5</c:v>
              </c:pt>
              <c:pt idx="8">
                <c:v>7</c:v>
              </c:pt>
              <c:pt idx="9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836E-41F2-A1AA-508604AB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C8-475C-9B3F-0EFCD30ED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79-40C0-B0B9-373A16CF8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79-40C0-B0B9-373A16CF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206</c:v>
                </c:pt>
                <c:pt idx="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9-40C0-B0B9-373A16CF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D-4A9A-AB5A-1B513F1856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5D-4A9A-AB5A-1B513F1856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5D-4A9A-AB5A-1B513F1856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5D-4A9A-AB5A-1B513F1856E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D-4A9A-AB5A-1B513F185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61</c:v>
                </c:pt>
                <c:pt idx="1">
                  <c:v>203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A9A-AB5A-1B513F18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3395</c:v>
              </c:pt>
              <c:pt idx="1">
                <c:v>760</c:v>
              </c:pt>
              <c:pt idx="2">
                <c:v>93</c:v>
              </c:pt>
              <c:pt idx="3">
                <c:v>43</c:v>
              </c:pt>
              <c:pt idx="4">
                <c:v>7</c:v>
              </c:pt>
              <c:pt idx="5">
                <c:v>956</c:v>
              </c:pt>
            </c:numLit>
          </c:val>
          <c:extLst>
            <c:ext xmlns:c16="http://schemas.microsoft.com/office/drawing/2014/chart" uri="{C3380CC4-5D6E-409C-BE32-E72D297353CC}">
              <c16:uniqueId val="{00000000-98C2-48F4-AC08-598DE1B2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665</c:v>
              </c:pt>
              <c:pt idx="1">
                <c:v>368</c:v>
              </c:pt>
              <c:pt idx="2">
                <c:v>7</c:v>
              </c:pt>
              <c:pt idx="3">
                <c:v>3</c:v>
              </c:pt>
              <c:pt idx="4">
                <c:v>3</c:v>
              </c:pt>
              <c:pt idx="5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2B67-4F1E-854A-B4AD7004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320-4E01-9A09-3917E7231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AED-442A-BE63-E9CB24BC6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05-44E4-B529-71C1E7A64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CA-43EC-800D-02A3A97F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D30-4AEE-AECA-B1F61833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12E-498A-9BB4-5AD2C6D3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531</c:v>
              </c:pt>
              <c:pt idx="2">
                <c:v>46</c:v>
              </c:pt>
              <c:pt idx="3">
                <c:v>1</c:v>
              </c:pt>
              <c:pt idx="4">
                <c:v>39</c:v>
              </c:pt>
              <c:pt idx="5">
                <c:v>507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8D2-4591-A43C-7F231FD5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1229</c:v>
              </c:pt>
              <c:pt idx="2">
                <c:v>42</c:v>
              </c:pt>
              <c:pt idx="3">
                <c:v>4</c:v>
              </c:pt>
              <c:pt idx="4">
                <c:v>61</c:v>
              </c:pt>
              <c:pt idx="5">
                <c:v>1446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4A7-48F8-BA2F-AA298341B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1583</c:v>
              </c:pt>
              <c:pt idx="2">
                <c:v>43</c:v>
              </c:pt>
              <c:pt idx="3">
                <c:v>4</c:v>
              </c:pt>
              <c:pt idx="4">
                <c:v>112</c:v>
              </c:pt>
              <c:pt idx="5">
                <c:v>1290</c:v>
              </c:pt>
            </c:numLit>
          </c:val>
          <c:extLst>
            <c:ext xmlns:c16="http://schemas.microsoft.com/office/drawing/2014/chart" uri="{C3380CC4-5D6E-409C-BE32-E72D297353CC}">
              <c16:uniqueId val="{00000000-3FF2-4825-BF8B-4DDA5F4F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421</c:v>
              </c:pt>
              <c:pt idx="2">
                <c:v>21</c:v>
              </c:pt>
              <c:pt idx="3">
                <c:v>25</c:v>
              </c:pt>
              <c:pt idx="4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A3F5-49BA-87FE-3EA642BA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90</c:v>
              </c:pt>
              <c:pt idx="2">
                <c:v>11</c:v>
              </c:pt>
              <c:pt idx="3">
                <c:v>1</c:v>
              </c:pt>
              <c:pt idx="4">
                <c:v>12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1F16-48A3-B1F9-94955B00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4B-48FC-9407-50AEF3C0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989-4088-8741-26106019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1655</c:v>
              </c:pt>
              <c:pt idx="2">
                <c:v>12</c:v>
              </c:pt>
              <c:pt idx="3">
                <c:v>1</c:v>
              </c:pt>
              <c:pt idx="4">
                <c:v>91</c:v>
              </c:pt>
              <c:pt idx="5">
                <c:v>1056</c:v>
              </c:pt>
            </c:numLit>
          </c:val>
          <c:extLst>
            <c:ext xmlns:c16="http://schemas.microsoft.com/office/drawing/2014/chart" uri="{C3380CC4-5D6E-409C-BE32-E72D297353CC}">
              <c16:uniqueId val="{00000000-B7A4-43B8-9067-8E7161DA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43</c:v>
              </c:pt>
              <c:pt idx="2">
                <c:v>3</c:v>
              </c:pt>
              <c:pt idx="3">
                <c:v>4</c:v>
              </c:pt>
              <c:pt idx="4">
                <c:v>3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7BB5-48B1-862E-AE486D7DA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132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592C-4772-9A9A-58F187C3B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18</c:v>
              </c:pt>
              <c:pt idx="2">
                <c:v>2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2032-493E-B000-A4D5FF28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50A-4D18-8757-E96C647F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81AFD13-7DE7-4926-AAB8-83FBA08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AFC9C59-E045-4F35-88D0-B76155FFE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00900E8-1775-4DAD-B4CA-19D971EF1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ECF8BB3-3F17-4CF6-83D2-2124F8FC4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067B6E2-BDE3-440D-9E0F-B15BD8AC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D9605E7-6DE3-45F7-B5F2-83EFB9223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64AC7B8-EE6E-4CBC-805E-013C24864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E7534D5-6466-4D95-9D7D-DBE575224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F4A7EAF-FAF7-4065-9941-3F4BEC871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30507EF-3B31-4CE0-9905-A21BE3DFC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79E32CD-29AE-46A2-83AA-A1B1C2D3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DB0FFFD-B9E7-4D12-8800-C66D8BFB9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C18A473-30AC-4EC9-A3DD-2BEFC56F0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5E0B72F-C5CB-4ABE-ADAC-55E95B53A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498475</xdr:colOff>
      <xdr:row>6</xdr:row>
      <xdr:rowOff>161925</xdr:rowOff>
    </xdr:from>
    <xdr:to>
      <xdr:col>22</xdr:col>
      <xdr:colOff>180975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FBCDB5F-75F7-49F0-965A-2F744B979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7</xdr:row>
      <xdr:rowOff>104775</xdr:rowOff>
    </xdr:from>
    <xdr:to>
      <xdr:col>53</xdr:col>
      <xdr:colOff>279400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DBFA3C1-7F5F-471F-9CFA-BF54F5A52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2C9D437-515A-4AFB-8108-549F7AFFC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20</xdr:row>
      <xdr:rowOff>133349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F14C945-B2FE-42EA-9001-1F44CBB6B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37</xdr:row>
      <xdr:rowOff>180975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5AE9E4E-0BA8-4189-ACCB-BBC44EFE7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23</xdr:row>
      <xdr:rowOff>133349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8F85845-2054-4572-9886-3C42BF9AA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8AE72A5-E480-4647-9EBE-E89E52D7D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B4DE87D-E1E9-4BCF-9855-13554000F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22</xdr:row>
      <xdr:rowOff>28575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03F3CE0-66EA-4756-A538-838BFF484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23</xdr:row>
      <xdr:rowOff>38099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669AEEF-E7A1-4350-85FD-3742A525C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23</xdr:row>
      <xdr:rowOff>114299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225733E-2EE9-4FEA-9DB5-52D2CFDD4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C95AA84-F74C-48A6-8CED-F8A6FA509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73A770A-C65C-421D-94EC-17891717E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1E77B4D-35D1-4795-AF95-8848DED31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34BDF96-F59E-4FBD-8A3B-63F2D0A14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24</xdr:row>
      <xdr:rowOff>171450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64CE37B-21CF-4DDF-9EE8-156B7229C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4419FFC-2491-4894-8F59-530CF83E5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FE256-1390-44B3-8FE2-E3C6C6E1E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1501E6-56F5-4B23-A1EA-C550A7452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738E9B5-7B38-439E-AC37-5FE2F13E2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BEF7FE4-7FC4-4C0E-8F4F-9FE3D0F86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A5EC33B-D305-407B-9137-816A262DF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B47E935-4AED-4841-897B-9763B77BA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02D63530-3603-456A-BB87-4B63C73A6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C849C16-7E18-4A7D-9BB6-3B665F73F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BD24BD3-C806-419F-AAE8-9A61166E8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2854416-FF2C-476F-A532-B62106F4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278DC84-840A-420E-ABB9-810A3A4D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DC7FC0-0BF1-4324-A294-B4873389A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D1189A6-FE2D-4FA4-8EE1-D47420492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3D15B22-301C-4A19-B845-9F0F49ACD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F2ED01D-57A1-4D95-99BA-D4DF6470E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58FEBCA-42DD-4EC5-B1CB-334935A31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A06C3CC-C707-43D2-B9CB-278F8C4F0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8287DA3-BF14-4D7A-8634-DD9CDE1EE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88069A2-C6C7-4ED3-8EC9-EBD60DE03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A7737E7-8124-410A-A331-E49E5C83D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8CCCCA-4E50-4B23-9EAE-795E4869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434F483-D5A0-47A3-B3C0-C693A86C7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E8310DF-FBA0-435E-A731-82844820B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744D289-A317-41F6-8A2D-29D8733E8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9299A86-A39B-4FBF-99B4-2DE652AB1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18D2AD4-4A1D-46F0-9918-C1655D5D8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6F8AB11-7A79-479D-9894-2A6296AA2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455005A-3738-4977-B95C-55B0BCA7A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27E1934-21E7-4DA8-81A9-4B0934772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74BF861-19B7-4989-96B1-663131CA3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6102C27-5065-4ABC-B2A9-22E41332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BBD0CE3-644A-4489-9120-2BEDF529D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2FD034FB-B502-4260-9559-A4B54AB32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56203C3C-91F0-4D9E-8E9A-61A514C01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FAF5BDA-4D40-456F-A168-EBDA382A3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AED4044-03F8-4E6B-A036-B41B16F29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AB3AE8B-643B-4D25-9EED-CA2D5FD2A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D4BD33A-403B-4949-8D1A-455BC14A0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996365B-369A-4641-A6DF-9EB12208B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5dyFHlSqJxLlSlL0QUYl7TbnCfP660N7+7Dh/zbUb4ZIGuePlNcYguQxRzKwTx+tkck68gyZtniRwISqGsajAw==" saltValue="mOo0+AeeKqSd4SZJSZeAu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14535</v>
      </c>
      <c r="D7" s="14">
        <v>12605</v>
      </c>
      <c r="E7" s="15">
        <v>0.153113843712812</v>
      </c>
    </row>
    <row r="8" spans="1:5" x14ac:dyDescent="0.25">
      <c r="A8" s="176"/>
      <c r="B8" s="13" t="s">
        <v>19</v>
      </c>
      <c r="C8" s="14">
        <v>66124</v>
      </c>
      <c r="D8" s="14">
        <v>71200</v>
      </c>
      <c r="E8" s="15">
        <v>-7.1292134831460699E-2</v>
      </c>
    </row>
    <row r="9" spans="1:5" x14ac:dyDescent="0.25">
      <c r="A9" s="176"/>
      <c r="B9" s="13" t="s">
        <v>20</v>
      </c>
      <c r="C9" s="14">
        <v>51173</v>
      </c>
      <c r="D9" s="14">
        <v>44258</v>
      </c>
      <c r="E9" s="15">
        <v>0.15624293912964901</v>
      </c>
    </row>
    <row r="10" spans="1:5" x14ac:dyDescent="0.25">
      <c r="A10" s="176"/>
      <c r="B10" s="13" t="s">
        <v>21</v>
      </c>
      <c r="C10" s="14">
        <v>1534</v>
      </c>
      <c r="D10" s="14">
        <v>1123</v>
      </c>
      <c r="E10" s="15">
        <v>0.36598397150489698</v>
      </c>
    </row>
    <row r="11" spans="1:5" x14ac:dyDescent="0.25">
      <c r="A11" s="177"/>
      <c r="B11" s="13" t="s">
        <v>22</v>
      </c>
      <c r="C11" s="14">
        <v>12879</v>
      </c>
      <c r="D11" s="14">
        <v>14535</v>
      </c>
      <c r="E11" s="15">
        <v>-0.113931888544892</v>
      </c>
    </row>
    <row r="12" spans="1:5" x14ac:dyDescent="0.25">
      <c r="A12" s="175" t="s">
        <v>23</v>
      </c>
      <c r="B12" s="13" t="s">
        <v>24</v>
      </c>
      <c r="C12" s="14">
        <v>21061</v>
      </c>
      <c r="D12" s="14">
        <v>27810</v>
      </c>
      <c r="E12" s="15">
        <v>-0.24268248831355599</v>
      </c>
    </row>
    <row r="13" spans="1:5" x14ac:dyDescent="0.25">
      <c r="A13" s="176"/>
      <c r="B13" s="13" t="s">
        <v>25</v>
      </c>
      <c r="C13" s="14">
        <v>10454</v>
      </c>
      <c r="D13" s="14">
        <v>9174</v>
      </c>
      <c r="E13" s="15">
        <v>0.13952474384129099</v>
      </c>
    </row>
    <row r="14" spans="1:5" x14ac:dyDescent="0.25">
      <c r="A14" s="177"/>
      <c r="B14" s="13" t="s">
        <v>26</v>
      </c>
      <c r="C14" s="14">
        <v>28827</v>
      </c>
      <c r="D14" s="14">
        <v>25219</v>
      </c>
      <c r="E14" s="15">
        <v>0.14306673539791401</v>
      </c>
    </row>
    <row r="15" spans="1:5" x14ac:dyDescent="0.25">
      <c r="A15" s="175" t="s">
        <v>27</v>
      </c>
      <c r="B15" s="13" t="s">
        <v>28</v>
      </c>
      <c r="C15" s="14">
        <v>4329</v>
      </c>
      <c r="D15" s="14">
        <v>4495</v>
      </c>
      <c r="E15" s="15">
        <v>-3.6929922135706297E-2</v>
      </c>
    </row>
    <row r="16" spans="1:5" x14ac:dyDescent="0.25">
      <c r="A16" s="176"/>
      <c r="B16" s="13" t="s">
        <v>29</v>
      </c>
      <c r="C16" s="14">
        <v>3577</v>
      </c>
      <c r="D16" s="14">
        <v>2689</v>
      </c>
      <c r="E16" s="15">
        <v>0.330234287839345</v>
      </c>
    </row>
    <row r="17" spans="1:5" x14ac:dyDescent="0.25">
      <c r="A17" s="176"/>
      <c r="B17" s="13" t="s">
        <v>30</v>
      </c>
      <c r="C17" s="14">
        <v>84</v>
      </c>
      <c r="D17" s="14">
        <v>57</v>
      </c>
      <c r="E17" s="15">
        <v>0.47368421052631599</v>
      </c>
    </row>
    <row r="18" spans="1:5" x14ac:dyDescent="0.25">
      <c r="A18" s="176"/>
      <c r="B18" s="13" t="s">
        <v>31</v>
      </c>
      <c r="C18" s="14">
        <v>8</v>
      </c>
      <c r="D18" s="14">
        <v>8</v>
      </c>
      <c r="E18" s="15">
        <v>0</v>
      </c>
    </row>
    <row r="19" spans="1:5" x14ac:dyDescent="0.25">
      <c r="A19" s="177"/>
      <c r="B19" s="13" t="s">
        <v>32</v>
      </c>
      <c r="C19" s="14">
        <v>995</v>
      </c>
      <c r="D19" s="14">
        <v>941</v>
      </c>
      <c r="E19" s="15">
        <v>5.7385759829968103E-2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738</v>
      </c>
      <c r="D23" s="14">
        <v>241</v>
      </c>
      <c r="E23" s="15">
        <v>2.0622406639004098</v>
      </c>
    </row>
    <row r="24" spans="1:5" x14ac:dyDescent="0.25">
      <c r="A24" s="12" t="s">
        <v>35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36</v>
      </c>
      <c r="B25" s="17"/>
      <c r="C25" s="14">
        <v>556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8501</v>
      </c>
      <c r="D31" s="14">
        <v>7553</v>
      </c>
      <c r="E31" s="15">
        <v>0.12551304117569201</v>
      </c>
    </row>
    <row r="32" spans="1:5" x14ac:dyDescent="0.25">
      <c r="A32" s="175" t="s">
        <v>41</v>
      </c>
      <c r="B32" s="13" t="s">
        <v>42</v>
      </c>
      <c r="C32" s="14">
        <v>1292</v>
      </c>
      <c r="D32" s="14">
        <v>1603</v>
      </c>
      <c r="E32" s="15">
        <v>-0.194011228945727</v>
      </c>
    </row>
    <row r="33" spans="1:5" x14ac:dyDescent="0.25">
      <c r="A33" s="176"/>
      <c r="B33" s="13" t="s">
        <v>43</v>
      </c>
      <c r="C33" s="14">
        <v>1245</v>
      </c>
      <c r="D33" s="14">
        <v>1122</v>
      </c>
      <c r="E33" s="15">
        <v>0.10962566844919799</v>
      </c>
    </row>
    <row r="34" spans="1:5" x14ac:dyDescent="0.25">
      <c r="A34" s="176"/>
      <c r="B34" s="13" t="s">
        <v>44</v>
      </c>
      <c r="C34" s="14">
        <v>700</v>
      </c>
      <c r="D34" s="14">
        <v>616</v>
      </c>
      <c r="E34" s="15">
        <v>0.13636363636363599</v>
      </c>
    </row>
    <row r="35" spans="1:5" x14ac:dyDescent="0.25">
      <c r="A35" s="176"/>
      <c r="B35" s="13" t="s">
        <v>45</v>
      </c>
      <c r="C35" s="14">
        <v>0</v>
      </c>
      <c r="D35" s="14">
        <v>10</v>
      </c>
      <c r="E35" s="15">
        <v>-1</v>
      </c>
    </row>
    <row r="36" spans="1:5" x14ac:dyDescent="0.25">
      <c r="A36" s="177"/>
      <c r="B36" s="13" t="s">
        <v>46</v>
      </c>
      <c r="C36" s="14">
        <v>4803</v>
      </c>
      <c r="D36" s="14">
        <v>3935</v>
      </c>
      <c r="E36" s="15">
        <v>0.220584498094028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13792</v>
      </c>
      <c r="D40" s="14">
        <v>12199</v>
      </c>
      <c r="E40" s="15">
        <v>0.13058447413722399</v>
      </c>
    </row>
    <row r="41" spans="1:5" x14ac:dyDescent="0.25">
      <c r="A41" s="12" t="s">
        <v>49</v>
      </c>
      <c r="B41" s="17"/>
      <c r="C41" s="14">
        <v>3576</v>
      </c>
      <c r="D41" s="14">
        <v>2125</v>
      </c>
      <c r="E41" s="15">
        <v>0.68282352941176505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2246</v>
      </c>
      <c r="D45" s="14">
        <v>529</v>
      </c>
      <c r="E45" s="15">
        <v>3.2457466918714601</v>
      </c>
    </row>
    <row r="46" spans="1:5" x14ac:dyDescent="0.25">
      <c r="A46" s="176"/>
      <c r="B46" s="13" t="s">
        <v>52</v>
      </c>
      <c r="C46" s="14">
        <v>2968</v>
      </c>
      <c r="D46" s="14">
        <v>1814</v>
      </c>
      <c r="E46" s="15">
        <v>0.63616317530319699</v>
      </c>
    </row>
    <row r="47" spans="1:5" x14ac:dyDescent="0.25">
      <c r="A47" s="176"/>
      <c r="B47" s="13" t="s">
        <v>53</v>
      </c>
      <c r="C47" s="14">
        <v>3594</v>
      </c>
      <c r="D47" s="14">
        <v>2716</v>
      </c>
      <c r="E47" s="15">
        <v>0.32326951399116299</v>
      </c>
    </row>
    <row r="48" spans="1:5" x14ac:dyDescent="0.25">
      <c r="A48" s="177"/>
      <c r="B48" s="13" t="s">
        <v>22</v>
      </c>
      <c r="C48" s="14">
        <v>5160</v>
      </c>
      <c r="D48" s="14">
        <v>2246</v>
      </c>
      <c r="E48" s="15">
        <v>1.29741763134461</v>
      </c>
    </row>
    <row r="49" spans="1:5" x14ac:dyDescent="0.25">
      <c r="A49" s="175" t="s">
        <v>54</v>
      </c>
      <c r="B49" s="13" t="s">
        <v>55</v>
      </c>
      <c r="C49" s="14">
        <v>2567</v>
      </c>
      <c r="D49" s="14">
        <v>1979</v>
      </c>
      <c r="E49" s="15">
        <v>0.29711975745325903</v>
      </c>
    </row>
    <row r="50" spans="1:5" x14ac:dyDescent="0.25">
      <c r="A50" s="176"/>
      <c r="B50" s="13" t="s">
        <v>56</v>
      </c>
      <c r="C50" s="14">
        <v>230</v>
      </c>
      <c r="D50" s="14">
        <v>147</v>
      </c>
      <c r="E50" s="15">
        <v>0.56462585034013602</v>
      </c>
    </row>
    <row r="51" spans="1:5" x14ac:dyDescent="0.25">
      <c r="A51" s="176"/>
      <c r="B51" s="13" t="s">
        <v>57</v>
      </c>
      <c r="C51" s="14">
        <v>584</v>
      </c>
      <c r="D51" s="14">
        <v>474</v>
      </c>
      <c r="E51" s="15">
        <v>0.23206751054852301</v>
      </c>
    </row>
    <row r="52" spans="1:5" x14ac:dyDescent="0.25">
      <c r="A52" s="177"/>
      <c r="B52" s="13" t="s">
        <v>58</v>
      </c>
      <c r="C52" s="14">
        <v>267</v>
      </c>
      <c r="D52" s="14">
        <v>213</v>
      </c>
      <c r="E52" s="15">
        <v>0.25352112676056299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94</v>
      </c>
      <c r="D56" s="14">
        <v>63</v>
      </c>
      <c r="E56" s="15">
        <v>0.49206349206349198</v>
      </c>
    </row>
    <row r="57" spans="1:5" x14ac:dyDescent="0.25">
      <c r="A57" s="176"/>
      <c r="B57" s="13" t="s">
        <v>52</v>
      </c>
      <c r="C57" s="14">
        <v>2</v>
      </c>
      <c r="D57" s="14">
        <v>2</v>
      </c>
      <c r="E57" s="15">
        <v>0</v>
      </c>
    </row>
    <row r="58" spans="1:5" x14ac:dyDescent="0.25">
      <c r="A58" s="176"/>
      <c r="B58" s="13" t="s">
        <v>18</v>
      </c>
      <c r="C58" s="14">
        <v>24</v>
      </c>
      <c r="D58" s="14">
        <v>24</v>
      </c>
      <c r="E58" s="15">
        <v>0</v>
      </c>
    </row>
    <row r="59" spans="1:5" x14ac:dyDescent="0.25">
      <c r="A59" s="176"/>
      <c r="B59" s="13" t="s">
        <v>22</v>
      </c>
      <c r="C59" s="14">
        <v>43</v>
      </c>
      <c r="D59" s="14">
        <v>28</v>
      </c>
      <c r="E59" s="15">
        <v>0.53571428571428603</v>
      </c>
    </row>
    <row r="60" spans="1:5" x14ac:dyDescent="0.25">
      <c r="A60" s="176"/>
      <c r="B60" s="13" t="s">
        <v>61</v>
      </c>
      <c r="C60" s="14">
        <v>32</v>
      </c>
      <c r="D60" s="14">
        <v>57</v>
      </c>
      <c r="E60" s="15">
        <v>-0.43859649122806998</v>
      </c>
    </row>
    <row r="61" spans="1:5" x14ac:dyDescent="0.25">
      <c r="A61" s="177"/>
      <c r="B61" s="13" t="s">
        <v>62</v>
      </c>
      <c r="C61" s="14">
        <v>8</v>
      </c>
      <c r="D61" s="14">
        <v>1</v>
      </c>
      <c r="E61" s="15">
        <v>7</v>
      </c>
    </row>
    <row r="62" spans="1:5" x14ac:dyDescent="0.25">
      <c r="A62" s="175" t="s">
        <v>63</v>
      </c>
      <c r="B62" s="13" t="s">
        <v>64</v>
      </c>
      <c r="C62" s="14">
        <v>66</v>
      </c>
      <c r="D62" s="14">
        <v>65</v>
      </c>
      <c r="E62" s="15">
        <v>1.5384615384615399E-2</v>
      </c>
    </row>
    <row r="63" spans="1:5" x14ac:dyDescent="0.25">
      <c r="A63" s="176"/>
      <c r="B63" s="13" t="s">
        <v>57</v>
      </c>
      <c r="C63" s="14">
        <v>8</v>
      </c>
      <c r="D63" s="14">
        <v>10</v>
      </c>
      <c r="E63" s="15">
        <v>-0.2</v>
      </c>
    </row>
    <row r="64" spans="1:5" x14ac:dyDescent="0.25">
      <c r="A64" s="177"/>
      <c r="B64" s="13" t="s">
        <v>65</v>
      </c>
      <c r="C64" s="14">
        <v>5</v>
      </c>
      <c r="D64" s="14">
        <v>7</v>
      </c>
      <c r="E64" s="15">
        <v>-0.28571428571428598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11</v>
      </c>
      <c r="D76" s="14">
        <v>25</v>
      </c>
      <c r="E76" s="15">
        <v>-0.56000000000000005</v>
      </c>
    </row>
    <row r="77" spans="1:5" x14ac:dyDescent="0.25">
      <c r="A77" s="179"/>
      <c r="B77" s="13" t="s">
        <v>57</v>
      </c>
      <c r="C77" s="14">
        <v>1</v>
      </c>
      <c r="D77" s="14">
        <v>1</v>
      </c>
      <c r="E77" s="15">
        <v>0</v>
      </c>
    </row>
    <row r="78" spans="1:5" x14ac:dyDescent="0.25">
      <c r="A78" s="179"/>
      <c r="B78" s="13" t="s">
        <v>64</v>
      </c>
      <c r="C78" s="14">
        <v>8</v>
      </c>
      <c r="D78" s="14">
        <v>15</v>
      </c>
      <c r="E78" s="15">
        <v>-0.46666666666666701</v>
      </c>
    </row>
    <row r="79" spans="1:5" x14ac:dyDescent="0.25">
      <c r="A79" s="179"/>
      <c r="B79" s="13" t="s">
        <v>68</v>
      </c>
      <c r="C79" s="14">
        <v>11</v>
      </c>
      <c r="D79" s="14">
        <v>15</v>
      </c>
      <c r="E79" s="15">
        <v>-0.266666666666667</v>
      </c>
    </row>
    <row r="80" spans="1:5" x14ac:dyDescent="0.25">
      <c r="A80" s="180"/>
      <c r="B80" s="13" t="s">
        <v>69</v>
      </c>
      <c r="C80" s="14">
        <v>1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3773</v>
      </c>
      <c r="D84" s="14">
        <v>3384</v>
      </c>
      <c r="E84" s="15">
        <v>0.114952718676123</v>
      </c>
    </row>
    <row r="85" spans="1:5" x14ac:dyDescent="0.25">
      <c r="A85" s="177"/>
      <c r="B85" s="13" t="s">
        <v>73</v>
      </c>
      <c r="C85" s="14">
        <v>634</v>
      </c>
      <c r="D85" s="14">
        <v>759</v>
      </c>
      <c r="E85" s="15">
        <v>-0.16469038208168599</v>
      </c>
    </row>
    <row r="86" spans="1:5" x14ac:dyDescent="0.25">
      <c r="A86" s="175" t="s">
        <v>74</v>
      </c>
      <c r="B86" s="13" t="s">
        <v>72</v>
      </c>
      <c r="C86" s="14">
        <v>2560</v>
      </c>
      <c r="D86" s="14">
        <v>1886</v>
      </c>
      <c r="E86" s="15">
        <v>0.35737009544008502</v>
      </c>
    </row>
    <row r="87" spans="1:5" x14ac:dyDescent="0.25">
      <c r="A87" s="177"/>
      <c r="B87" s="13" t="s">
        <v>73</v>
      </c>
      <c r="C87" s="14">
        <v>494</v>
      </c>
      <c r="D87" s="14">
        <v>562</v>
      </c>
      <c r="E87" s="15">
        <v>-0.120996441281139</v>
      </c>
    </row>
    <row r="88" spans="1:5" x14ac:dyDescent="0.25">
      <c r="A88" s="175" t="s">
        <v>75</v>
      </c>
      <c r="B88" s="13" t="s">
        <v>72</v>
      </c>
      <c r="C88" s="14">
        <v>256</v>
      </c>
      <c r="D88" s="14">
        <v>155</v>
      </c>
      <c r="E88" s="15">
        <v>0.65161290322580601</v>
      </c>
    </row>
    <row r="89" spans="1:5" x14ac:dyDescent="0.25">
      <c r="A89" s="177"/>
      <c r="B89" s="13" t="s">
        <v>73</v>
      </c>
      <c r="C89" s="14">
        <v>38</v>
      </c>
      <c r="D89" s="14">
        <v>39</v>
      </c>
      <c r="E89" s="15">
        <v>-2.5641025641025599E-2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3907</v>
      </c>
      <c r="D95" s="14">
        <v>3169</v>
      </c>
      <c r="E95" s="15">
        <v>0.232881035026822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1955</v>
      </c>
      <c r="D100" s="14">
        <v>1669</v>
      </c>
      <c r="E100" s="15">
        <v>0.17136009586578799</v>
      </c>
    </row>
    <row r="101" spans="1:5" x14ac:dyDescent="0.25">
      <c r="A101" s="12" t="s">
        <v>81</v>
      </c>
      <c r="B101" s="17"/>
      <c r="C101" s="14">
        <v>1583</v>
      </c>
      <c r="D101" s="14">
        <v>1440</v>
      </c>
      <c r="E101" s="15">
        <v>9.9305555555555605E-2</v>
      </c>
    </row>
    <row r="102" spans="1:5" x14ac:dyDescent="0.25">
      <c r="A102" s="12" t="s">
        <v>78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1440</v>
      </c>
      <c r="D106" s="14">
        <v>1065</v>
      </c>
      <c r="E106" s="15">
        <v>0.352112676056338</v>
      </c>
    </row>
    <row r="107" spans="1:5" x14ac:dyDescent="0.25">
      <c r="A107" s="176"/>
      <c r="B107" s="13" t="s">
        <v>84</v>
      </c>
      <c r="C107" s="14">
        <v>646</v>
      </c>
      <c r="D107" s="14">
        <v>498</v>
      </c>
      <c r="E107" s="15">
        <v>0.29718875502008002</v>
      </c>
    </row>
    <row r="108" spans="1:5" x14ac:dyDescent="0.25">
      <c r="A108" s="177"/>
      <c r="B108" s="13" t="s">
        <v>85</v>
      </c>
      <c r="C108" s="14">
        <v>83</v>
      </c>
      <c r="D108" s="14">
        <v>72</v>
      </c>
      <c r="E108" s="15">
        <v>0.15277777777777801</v>
      </c>
    </row>
    <row r="109" spans="1:5" x14ac:dyDescent="0.25">
      <c r="A109" s="175" t="s">
        <v>81</v>
      </c>
      <c r="B109" s="13" t="s">
        <v>86</v>
      </c>
      <c r="C109" s="14">
        <v>112</v>
      </c>
      <c r="D109" s="14">
        <v>120</v>
      </c>
      <c r="E109" s="15">
        <v>-6.6666666666666693E-2</v>
      </c>
    </row>
    <row r="110" spans="1:5" x14ac:dyDescent="0.25">
      <c r="A110" s="177"/>
      <c r="B110" s="13" t="s">
        <v>85</v>
      </c>
      <c r="C110" s="14">
        <v>247</v>
      </c>
      <c r="D110" s="14">
        <v>222</v>
      </c>
      <c r="E110" s="15">
        <v>0.112612612612613</v>
      </c>
    </row>
    <row r="111" spans="1:5" x14ac:dyDescent="0.25">
      <c r="A111" s="12" t="s">
        <v>78</v>
      </c>
      <c r="B111" s="17"/>
      <c r="C111" s="14">
        <v>246</v>
      </c>
      <c r="D111" s="14">
        <v>1</v>
      </c>
      <c r="E111" s="15">
        <v>245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136</v>
      </c>
      <c r="D115" s="14">
        <v>74</v>
      </c>
      <c r="E115" s="15">
        <v>0.83783783783783805</v>
      </c>
    </row>
    <row r="116" spans="1:5" x14ac:dyDescent="0.25">
      <c r="A116" s="176"/>
      <c r="B116" s="13" t="s">
        <v>84</v>
      </c>
      <c r="C116" s="14">
        <v>63</v>
      </c>
      <c r="D116" s="14">
        <v>39</v>
      </c>
      <c r="E116" s="15">
        <v>0.61538461538461497</v>
      </c>
    </row>
    <row r="117" spans="1:5" x14ac:dyDescent="0.25">
      <c r="A117" s="177"/>
      <c r="B117" s="13" t="s">
        <v>85</v>
      </c>
      <c r="C117" s="14">
        <v>26</v>
      </c>
      <c r="D117" s="14">
        <v>9</v>
      </c>
      <c r="E117" s="15">
        <v>1.8888888888888899</v>
      </c>
    </row>
    <row r="118" spans="1:5" x14ac:dyDescent="0.25">
      <c r="A118" s="175" t="s">
        <v>81</v>
      </c>
      <c r="B118" s="13" t="s">
        <v>86</v>
      </c>
      <c r="C118" s="14">
        <v>12</v>
      </c>
      <c r="D118" s="14">
        <v>10</v>
      </c>
      <c r="E118" s="15">
        <v>0.2</v>
      </c>
    </row>
    <row r="119" spans="1:5" x14ac:dyDescent="0.25">
      <c r="A119" s="177"/>
      <c r="B119" s="13" t="s">
        <v>85</v>
      </c>
      <c r="C119" s="14">
        <v>19</v>
      </c>
      <c r="D119" s="14">
        <v>8</v>
      </c>
      <c r="E119" s="15">
        <v>1.375</v>
      </c>
    </row>
    <row r="120" spans="1:5" x14ac:dyDescent="0.25">
      <c r="A120" s="12" t="s">
        <v>78</v>
      </c>
      <c r="B120" s="17"/>
      <c r="C120" s="14">
        <v>32</v>
      </c>
      <c r="D120" s="14">
        <v>28</v>
      </c>
      <c r="E120" s="15">
        <v>0.14285714285714299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243</v>
      </c>
      <c r="D126" s="14">
        <v>509</v>
      </c>
      <c r="E126" s="15">
        <v>-0.522593320235756</v>
      </c>
    </row>
    <row r="127" spans="1:5" x14ac:dyDescent="0.25">
      <c r="A127" s="177"/>
      <c r="B127" s="13" t="s">
        <v>91</v>
      </c>
      <c r="C127" s="14">
        <v>0</v>
      </c>
      <c r="D127" s="14">
        <v>0</v>
      </c>
      <c r="E127" s="15">
        <v>0</v>
      </c>
    </row>
    <row r="128" spans="1:5" x14ac:dyDescent="0.25">
      <c r="A128" s="175" t="s">
        <v>93</v>
      </c>
      <c r="B128" s="13" t="s">
        <v>90</v>
      </c>
      <c r="C128" s="14">
        <v>7849</v>
      </c>
      <c r="D128" s="14">
        <v>5866</v>
      </c>
      <c r="E128" s="15">
        <v>0.33804977838390698</v>
      </c>
    </row>
    <row r="129" spans="1:5" x14ac:dyDescent="0.25">
      <c r="A129" s="177"/>
      <c r="B129" s="13" t="s">
        <v>91</v>
      </c>
      <c r="C129" s="14">
        <v>5642</v>
      </c>
      <c r="D129" s="14">
        <v>0</v>
      </c>
      <c r="E129" s="15">
        <v>0</v>
      </c>
    </row>
    <row r="130" spans="1:5" x14ac:dyDescent="0.25">
      <c r="A130" s="175" t="s">
        <v>94</v>
      </c>
      <c r="B130" s="13" t="s">
        <v>90</v>
      </c>
      <c r="C130" s="14">
        <v>0</v>
      </c>
      <c r="D130" s="14">
        <v>0</v>
      </c>
      <c r="E130" s="15">
        <v>0</v>
      </c>
    </row>
    <row r="131" spans="1:5" x14ac:dyDescent="0.25">
      <c r="A131" s="177"/>
      <c r="B131" s="13" t="s">
        <v>91</v>
      </c>
      <c r="C131" s="14">
        <v>0</v>
      </c>
      <c r="D131" s="14">
        <v>0</v>
      </c>
      <c r="E131" s="15">
        <v>0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328</v>
      </c>
      <c r="D135" s="14">
        <v>264</v>
      </c>
      <c r="E135" s="15">
        <v>0.24242424242424199</v>
      </c>
    </row>
    <row r="136" spans="1:5" x14ac:dyDescent="0.25">
      <c r="A136" s="177"/>
      <c r="B136" s="13" t="s">
        <v>98</v>
      </c>
      <c r="C136" s="14">
        <v>15</v>
      </c>
      <c r="D136" s="14">
        <v>18</v>
      </c>
      <c r="E136" s="15">
        <v>-0.16666666666666699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1</v>
      </c>
      <c r="E137" s="15">
        <v>-1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12</v>
      </c>
      <c r="D139" s="14">
        <v>5</v>
      </c>
      <c r="E139" s="15">
        <v>1.4</v>
      </c>
    </row>
    <row r="140" spans="1:5" x14ac:dyDescent="0.25">
      <c r="A140" s="177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364</v>
      </c>
      <c r="D144" s="14">
        <v>257</v>
      </c>
      <c r="E144" s="15">
        <v>0.416342412451362</v>
      </c>
    </row>
    <row r="145" spans="1:5" x14ac:dyDescent="0.25">
      <c r="A145" s="175" t="s">
        <v>104</v>
      </c>
      <c r="B145" s="13" t="s">
        <v>105</v>
      </c>
      <c r="C145" s="14">
        <v>14</v>
      </c>
      <c r="D145" s="14">
        <v>11</v>
      </c>
      <c r="E145" s="15">
        <v>0.27272727272727298</v>
      </c>
    </row>
    <row r="146" spans="1:5" x14ac:dyDescent="0.25">
      <c r="A146" s="176"/>
      <c r="B146" s="13" t="s">
        <v>106</v>
      </c>
      <c r="C146" s="14">
        <v>133</v>
      </c>
      <c r="D146" s="14">
        <v>104</v>
      </c>
      <c r="E146" s="15">
        <v>0.27884615384615402</v>
      </c>
    </row>
    <row r="147" spans="1:5" x14ac:dyDescent="0.25">
      <c r="A147" s="176"/>
      <c r="B147" s="13" t="s">
        <v>107</v>
      </c>
      <c r="C147" s="14">
        <v>49</v>
      </c>
      <c r="D147" s="14">
        <v>24</v>
      </c>
      <c r="E147" s="15">
        <v>1.0416666666666701</v>
      </c>
    </row>
    <row r="148" spans="1:5" x14ac:dyDescent="0.25">
      <c r="A148" s="176"/>
      <c r="B148" s="13" t="s">
        <v>108</v>
      </c>
      <c r="C148" s="14">
        <v>9</v>
      </c>
      <c r="D148" s="14">
        <v>7</v>
      </c>
      <c r="E148" s="15">
        <v>0.28571428571428598</v>
      </c>
    </row>
    <row r="149" spans="1:5" x14ac:dyDescent="0.25">
      <c r="A149" s="176"/>
      <c r="B149" s="13" t="s">
        <v>109</v>
      </c>
      <c r="C149" s="14">
        <v>150</v>
      </c>
      <c r="D149" s="14">
        <v>111</v>
      </c>
      <c r="E149" s="15">
        <v>0.35135135135135098</v>
      </c>
    </row>
    <row r="150" spans="1:5" x14ac:dyDescent="0.25">
      <c r="A150" s="177"/>
      <c r="B150" s="13" t="s">
        <v>110</v>
      </c>
      <c r="C150" s="14">
        <v>9</v>
      </c>
      <c r="D150" s="14">
        <v>0</v>
      </c>
      <c r="E150" s="15">
        <v>0</v>
      </c>
    </row>
    <row r="151" spans="1:5" x14ac:dyDescent="0.25">
      <c r="A151" s="175" t="s">
        <v>111</v>
      </c>
      <c r="B151" s="13" t="s">
        <v>112</v>
      </c>
      <c r="C151" s="14">
        <v>107</v>
      </c>
      <c r="D151" s="14">
        <v>74</v>
      </c>
      <c r="E151" s="15">
        <v>0.445945945945946</v>
      </c>
    </row>
    <row r="152" spans="1:5" x14ac:dyDescent="0.25">
      <c r="A152" s="177"/>
      <c r="B152" s="13" t="s">
        <v>113</v>
      </c>
      <c r="C152" s="14">
        <v>224</v>
      </c>
      <c r="D152" s="14">
        <v>191</v>
      </c>
      <c r="E152" s="15">
        <v>0.17277486910994799</v>
      </c>
    </row>
    <row r="153" spans="1:5" x14ac:dyDescent="0.25">
      <c r="A153" s="175" t="s">
        <v>114</v>
      </c>
      <c r="B153" s="13" t="s">
        <v>18</v>
      </c>
      <c r="C153" s="14">
        <v>69</v>
      </c>
      <c r="D153" s="14">
        <v>77</v>
      </c>
      <c r="E153" s="15">
        <v>-0.103896103896104</v>
      </c>
    </row>
    <row r="154" spans="1:5" x14ac:dyDescent="0.25">
      <c r="A154" s="177"/>
      <c r="B154" s="13" t="s">
        <v>22</v>
      </c>
      <c r="C154" s="14">
        <v>102</v>
      </c>
      <c r="D154" s="14">
        <v>69</v>
      </c>
      <c r="E154" s="15">
        <v>0.47826086956521702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954</v>
      </c>
      <c r="D159" s="14">
        <v>532</v>
      </c>
      <c r="E159" s="15">
        <v>0.79323308270676696</v>
      </c>
    </row>
    <row r="160" spans="1:5" x14ac:dyDescent="0.25">
      <c r="A160" s="176"/>
      <c r="B160" s="13" t="s">
        <v>119</v>
      </c>
      <c r="C160" s="14">
        <v>319</v>
      </c>
      <c r="D160" s="14">
        <v>419</v>
      </c>
      <c r="E160" s="15">
        <v>-0.238663484486873</v>
      </c>
    </row>
    <row r="161" spans="1:5" x14ac:dyDescent="0.25">
      <c r="A161" s="176"/>
      <c r="B161" s="13" t="s">
        <v>120</v>
      </c>
      <c r="C161" s="14">
        <v>659</v>
      </c>
      <c r="D161" s="14">
        <v>678</v>
      </c>
      <c r="E161" s="15">
        <v>-2.8023598820059E-2</v>
      </c>
    </row>
    <row r="162" spans="1:5" x14ac:dyDescent="0.25">
      <c r="A162" s="176"/>
      <c r="B162" s="13" t="s">
        <v>121</v>
      </c>
      <c r="C162" s="14">
        <v>0</v>
      </c>
      <c r="D162" s="14">
        <v>436</v>
      </c>
      <c r="E162" s="15">
        <v>-1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15</v>
      </c>
      <c r="D164" s="14">
        <v>36</v>
      </c>
      <c r="E164" s="15">
        <v>-0.58333333333333304</v>
      </c>
    </row>
    <row r="165" spans="1:5" x14ac:dyDescent="0.25">
      <c r="A165" s="176"/>
      <c r="B165" s="13" t="s">
        <v>124</v>
      </c>
      <c r="C165" s="14">
        <v>1898</v>
      </c>
      <c r="D165" s="14">
        <v>1462</v>
      </c>
      <c r="E165" s="15">
        <v>0.29822161422708598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424</v>
      </c>
      <c r="D167" s="14">
        <v>366</v>
      </c>
      <c r="E167" s="15">
        <v>0.15846994535519099</v>
      </c>
    </row>
    <row r="168" spans="1:5" x14ac:dyDescent="0.25">
      <c r="A168" s="176"/>
      <c r="B168" s="13" t="s">
        <v>127</v>
      </c>
      <c r="C168" s="14">
        <v>835</v>
      </c>
      <c r="D168" s="14">
        <v>1905</v>
      </c>
      <c r="E168" s="15">
        <v>-0.56167979002624702</v>
      </c>
    </row>
    <row r="169" spans="1:5" x14ac:dyDescent="0.25">
      <c r="A169" s="176"/>
      <c r="B169" s="13" t="s">
        <v>128</v>
      </c>
      <c r="C169" s="14">
        <v>49</v>
      </c>
      <c r="D169" s="14">
        <v>36</v>
      </c>
      <c r="E169" s="15">
        <v>0.36111111111111099</v>
      </c>
    </row>
    <row r="170" spans="1:5" x14ac:dyDescent="0.25">
      <c r="A170" s="176"/>
      <c r="B170" s="13" t="s">
        <v>129</v>
      </c>
      <c r="C170" s="14">
        <v>566</v>
      </c>
      <c r="D170" s="14">
        <v>441</v>
      </c>
      <c r="E170" s="15">
        <v>0.28344671201813998</v>
      </c>
    </row>
    <row r="171" spans="1:5" x14ac:dyDescent="0.25">
      <c r="A171" s="176"/>
      <c r="B171" s="13" t="s">
        <v>130</v>
      </c>
      <c r="C171" s="14">
        <v>0</v>
      </c>
      <c r="D171" s="14">
        <v>9</v>
      </c>
      <c r="E171" s="15">
        <v>-1</v>
      </c>
    </row>
    <row r="172" spans="1:5" x14ac:dyDescent="0.25">
      <c r="A172" s="176"/>
      <c r="B172" s="13" t="s">
        <v>131</v>
      </c>
      <c r="C172" s="14">
        <v>1</v>
      </c>
      <c r="D172" s="14">
        <v>1</v>
      </c>
      <c r="E172" s="15">
        <v>0</v>
      </c>
    </row>
    <row r="173" spans="1:5" x14ac:dyDescent="0.25">
      <c r="A173" s="176"/>
      <c r="B173" s="13" t="s">
        <v>132</v>
      </c>
      <c r="C173" s="14">
        <v>13</v>
      </c>
      <c r="D173" s="14">
        <v>12</v>
      </c>
      <c r="E173" s="15">
        <v>8.3333333333333301E-2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29</v>
      </c>
      <c r="D175" s="14">
        <v>24</v>
      </c>
      <c r="E175" s="15">
        <v>0.20833333333333301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1523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8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2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1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7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13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28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319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25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1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173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87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158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777</v>
      </c>
      <c r="D201" s="14">
        <v>990</v>
      </c>
      <c r="E201" s="15">
        <v>-0.21515151515151501</v>
      </c>
    </row>
    <row r="202" spans="1:5" x14ac:dyDescent="0.25">
      <c r="A202" s="176"/>
      <c r="B202" s="13" t="s">
        <v>119</v>
      </c>
      <c r="C202" s="14">
        <v>382</v>
      </c>
      <c r="D202" s="14">
        <v>275</v>
      </c>
      <c r="E202" s="15">
        <v>0.38909090909090899</v>
      </c>
    </row>
    <row r="203" spans="1:5" x14ac:dyDescent="0.25">
      <c r="A203" s="176"/>
      <c r="B203" s="13" t="s">
        <v>162</v>
      </c>
      <c r="C203" s="14">
        <v>774</v>
      </c>
      <c r="D203" s="14">
        <v>828</v>
      </c>
      <c r="E203" s="15">
        <v>-6.5217391304347797E-2</v>
      </c>
    </row>
    <row r="204" spans="1:5" x14ac:dyDescent="0.25">
      <c r="A204" s="176"/>
      <c r="B204" s="13" t="s">
        <v>121</v>
      </c>
      <c r="C204" s="14">
        <v>181</v>
      </c>
      <c r="D204" s="14">
        <v>287</v>
      </c>
      <c r="E204" s="15">
        <v>-0.36933797909407701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31</v>
      </c>
      <c r="E206" s="15">
        <v>-1</v>
      </c>
    </row>
    <row r="207" spans="1:5" x14ac:dyDescent="0.25">
      <c r="A207" s="176"/>
      <c r="B207" s="13" t="s">
        <v>124</v>
      </c>
      <c r="C207" s="14">
        <v>190</v>
      </c>
      <c r="D207" s="14">
        <v>474</v>
      </c>
      <c r="E207" s="15">
        <v>-0.59915611814346004</v>
      </c>
    </row>
    <row r="208" spans="1:5" x14ac:dyDescent="0.25">
      <c r="A208" s="176"/>
      <c r="B208" s="13" t="s">
        <v>163</v>
      </c>
      <c r="C208" s="14">
        <v>0</v>
      </c>
      <c r="D208" s="14">
        <v>11</v>
      </c>
      <c r="E208" s="15">
        <v>-1</v>
      </c>
    </row>
    <row r="209" spans="1:5" x14ac:dyDescent="0.25">
      <c r="A209" s="176"/>
      <c r="B209" s="13" t="s">
        <v>126</v>
      </c>
      <c r="C209" s="14">
        <v>449</v>
      </c>
      <c r="D209" s="14">
        <v>439</v>
      </c>
      <c r="E209" s="15">
        <v>2.2779043280182199E-2</v>
      </c>
    </row>
    <row r="210" spans="1:5" x14ac:dyDescent="0.25">
      <c r="A210" s="176"/>
      <c r="B210" s="13" t="s">
        <v>164</v>
      </c>
      <c r="C210" s="14">
        <v>1482</v>
      </c>
      <c r="D210" s="14">
        <v>1358</v>
      </c>
      <c r="E210" s="15">
        <v>9.1310751104565505E-2</v>
      </c>
    </row>
    <row r="211" spans="1:5" x14ac:dyDescent="0.25">
      <c r="A211" s="176"/>
      <c r="B211" s="13" t="s">
        <v>128</v>
      </c>
      <c r="C211" s="14">
        <v>57</v>
      </c>
      <c r="D211" s="14">
        <v>39</v>
      </c>
      <c r="E211" s="15">
        <v>0.46153846153846101</v>
      </c>
    </row>
    <row r="212" spans="1:5" x14ac:dyDescent="0.25">
      <c r="A212" s="176"/>
      <c r="B212" s="13" t="s">
        <v>129</v>
      </c>
      <c r="C212" s="14">
        <v>172</v>
      </c>
      <c r="D212" s="14">
        <v>196</v>
      </c>
      <c r="E212" s="15">
        <v>-0.122448979591837</v>
      </c>
    </row>
    <row r="213" spans="1:5" x14ac:dyDescent="0.25">
      <c r="A213" s="176"/>
      <c r="B213" s="13" t="s">
        <v>130</v>
      </c>
      <c r="C213" s="14">
        <v>1</v>
      </c>
      <c r="D213" s="14">
        <v>10</v>
      </c>
      <c r="E213" s="15">
        <v>-0.9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6</v>
      </c>
      <c r="D215" s="14">
        <v>4</v>
      </c>
      <c r="E215" s="15">
        <v>0.5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9</v>
      </c>
      <c r="D217" s="14">
        <v>10</v>
      </c>
      <c r="E217" s="15">
        <v>-0.1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145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44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13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181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137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6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55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1434</v>
      </c>
      <c r="D246" s="14">
        <v>2237</v>
      </c>
      <c r="E246" s="15">
        <v>-0.35896289673670101</v>
      </c>
    </row>
    <row r="247" spans="1:5" x14ac:dyDescent="0.25">
      <c r="A247" s="12" t="s">
        <v>169</v>
      </c>
      <c r="B247" s="17"/>
      <c r="C247" s="14">
        <v>957</v>
      </c>
      <c r="D247" s="14">
        <v>998</v>
      </c>
      <c r="E247" s="15">
        <v>-4.10821643286573E-2</v>
      </c>
    </row>
    <row r="248" spans="1:5" x14ac:dyDescent="0.25">
      <c r="A248" s="12" t="s">
        <v>170</v>
      </c>
      <c r="B248" s="17"/>
      <c r="C248" s="14">
        <v>670</v>
      </c>
      <c r="D248" s="14">
        <v>928</v>
      </c>
      <c r="E248" s="15">
        <v>-0.27801724137931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435</v>
      </c>
      <c r="D252" s="14">
        <v>317</v>
      </c>
      <c r="E252" s="15">
        <v>0.37223974763406897</v>
      </c>
    </row>
    <row r="253" spans="1:5" x14ac:dyDescent="0.25">
      <c r="A253" s="176"/>
      <c r="B253" s="13" t="s">
        <v>18</v>
      </c>
      <c r="C253" s="14">
        <v>104</v>
      </c>
      <c r="D253" s="14">
        <v>131</v>
      </c>
      <c r="E253" s="15">
        <v>-0.206106870229008</v>
      </c>
    </row>
    <row r="254" spans="1:5" x14ac:dyDescent="0.25">
      <c r="A254" s="177"/>
      <c r="B254" s="13" t="s">
        <v>22</v>
      </c>
      <c r="C254" s="14">
        <v>143</v>
      </c>
      <c r="D254" s="14">
        <v>104</v>
      </c>
      <c r="E254" s="15">
        <v>0.375</v>
      </c>
    </row>
    <row r="255" spans="1:5" x14ac:dyDescent="0.25">
      <c r="A255" s="175" t="s">
        <v>174</v>
      </c>
      <c r="B255" s="13" t="s">
        <v>175</v>
      </c>
      <c r="C255" s="14">
        <v>171</v>
      </c>
      <c r="D255" s="14">
        <v>124</v>
      </c>
      <c r="E255" s="15">
        <v>0.37903225806451601</v>
      </c>
    </row>
    <row r="256" spans="1:5" x14ac:dyDescent="0.25">
      <c r="A256" s="176"/>
      <c r="B256" s="13" t="s">
        <v>176</v>
      </c>
      <c r="C256" s="14">
        <v>4</v>
      </c>
      <c r="D256" s="14">
        <v>4</v>
      </c>
      <c r="E256" s="15">
        <v>0</v>
      </c>
    </row>
    <row r="257" spans="1:5" x14ac:dyDescent="0.25">
      <c r="A257" s="177"/>
      <c r="B257" s="13" t="s">
        <v>177</v>
      </c>
      <c r="C257" s="14">
        <v>0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0</v>
      </c>
      <c r="D258" s="14">
        <v>82</v>
      </c>
      <c r="E258" s="15">
        <v>-1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154</v>
      </c>
      <c r="D262" s="14">
        <v>122</v>
      </c>
      <c r="E262" s="15">
        <v>0.26229508196721302</v>
      </c>
    </row>
    <row r="263" spans="1:5" x14ac:dyDescent="0.25">
      <c r="A263" s="175" t="s">
        <v>181</v>
      </c>
      <c r="B263" s="13" t="s">
        <v>182</v>
      </c>
      <c r="C263" s="14">
        <v>36</v>
      </c>
      <c r="D263" s="14">
        <v>6</v>
      </c>
      <c r="E263" s="15">
        <v>5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1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2</v>
      </c>
      <c r="D267" s="14">
        <v>8</v>
      </c>
      <c r="E267" s="15">
        <v>-0.75</v>
      </c>
    </row>
    <row r="268" spans="1:5" x14ac:dyDescent="0.25">
      <c r="A268" s="12" t="s">
        <v>110</v>
      </c>
      <c r="B268" s="17"/>
      <c r="C268" s="14">
        <v>44</v>
      </c>
      <c r="D268" s="14">
        <v>40</v>
      </c>
      <c r="E268" s="15">
        <v>0.1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76</v>
      </c>
      <c r="D272" s="14">
        <v>79</v>
      </c>
      <c r="E272" s="15">
        <v>-3.7974683544303799E-2</v>
      </c>
    </row>
    <row r="273" spans="1:5" x14ac:dyDescent="0.25">
      <c r="A273" s="175" t="s">
        <v>68</v>
      </c>
      <c r="B273" s="13" t="s">
        <v>189</v>
      </c>
      <c r="C273" s="14">
        <v>164</v>
      </c>
      <c r="D273" s="14">
        <v>129</v>
      </c>
      <c r="E273" s="15">
        <v>0.27131782945736399</v>
      </c>
    </row>
    <row r="274" spans="1:5" x14ac:dyDescent="0.25">
      <c r="A274" s="177"/>
      <c r="B274" s="13" t="s">
        <v>110</v>
      </c>
      <c r="C274" s="14">
        <v>107</v>
      </c>
      <c r="D274" s="14">
        <v>264</v>
      </c>
      <c r="E274" s="15">
        <v>-0.59469696969696995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4</v>
      </c>
      <c r="D276" s="14">
        <v>3</v>
      </c>
      <c r="E276" s="15">
        <v>0.33333333333333298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0</v>
      </c>
      <c r="D281" s="14">
        <v>90</v>
      </c>
      <c r="E281" s="15">
        <v>-1</v>
      </c>
    </row>
    <row r="282" spans="1:5" x14ac:dyDescent="0.25">
      <c r="A282" s="177"/>
      <c r="B282" s="13" t="s">
        <v>196</v>
      </c>
      <c r="C282" s="14">
        <v>73</v>
      </c>
      <c r="D282" s="14">
        <v>0</v>
      </c>
      <c r="E282" s="15">
        <v>0</v>
      </c>
    </row>
    <row r="283" spans="1:5" x14ac:dyDescent="0.25">
      <c r="A283" s="12" t="s">
        <v>197</v>
      </c>
      <c r="B283" s="17"/>
      <c r="C283" s="14">
        <v>10</v>
      </c>
      <c r="D283" s="14">
        <v>8</v>
      </c>
      <c r="E283" s="15">
        <v>0.25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1115</v>
      </c>
      <c r="D294" s="14">
        <v>1310</v>
      </c>
      <c r="E294" s="22">
        <v>1749</v>
      </c>
    </row>
    <row r="295" spans="1:5" x14ac:dyDescent="0.25">
      <c r="A295" s="174"/>
      <c r="B295" s="13" t="s">
        <v>208</v>
      </c>
      <c r="C295" s="14">
        <v>0</v>
      </c>
      <c r="D295" s="14">
        <v>0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2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2">
        <v>0</v>
      </c>
    </row>
    <row r="299" spans="1:5" x14ac:dyDescent="0.25">
      <c r="A299" s="21" t="s">
        <v>213</v>
      </c>
      <c r="B299" s="13" t="s">
        <v>214</v>
      </c>
      <c r="C299" s="14">
        <v>92</v>
      </c>
      <c r="D299" s="14">
        <v>89</v>
      </c>
      <c r="E299" s="22">
        <v>63</v>
      </c>
    </row>
    <row r="300" spans="1:5" x14ac:dyDescent="0.25">
      <c r="A300" s="172" t="s">
        <v>215</v>
      </c>
      <c r="B300" s="13" t="s">
        <v>216</v>
      </c>
      <c r="C300" s="14">
        <v>102</v>
      </c>
      <c r="D300" s="14">
        <v>131</v>
      </c>
      <c r="E300" s="22">
        <v>3040</v>
      </c>
    </row>
    <row r="301" spans="1:5" x14ac:dyDescent="0.25">
      <c r="A301" s="173"/>
      <c r="B301" s="13" t="s">
        <v>217</v>
      </c>
      <c r="C301" s="14">
        <v>36</v>
      </c>
      <c r="D301" s="14">
        <v>41</v>
      </c>
      <c r="E301" s="22">
        <v>2</v>
      </c>
    </row>
    <row r="302" spans="1:5" x14ac:dyDescent="0.25">
      <c r="A302" s="174"/>
      <c r="B302" s="13" t="s">
        <v>218</v>
      </c>
      <c r="C302" s="14">
        <v>0</v>
      </c>
      <c r="D302" s="14">
        <v>0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0</v>
      </c>
      <c r="D303" s="14">
        <v>0</v>
      </c>
      <c r="E303" s="22">
        <v>0</v>
      </c>
    </row>
    <row r="304" spans="1:5" x14ac:dyDescent="0.25">
      <c r="A304" s="172" t="s">
        <v>221</v>
      </c>
      <c r="B304" s="13" t="s">
        <v>212</v>
      </c>
      <c r="C304" s="14">
        <v>0</v>
      </c>
      <c r="D304" s="14">
        <v>0</v>
      </c>
      <c r="E304" s="22">
        <v>0</v>
      </c>
    </row>
    <row r="305" spans="1:5" x14ac:dyDescent="0.25">
      <c r="A305" s="173"/>
      <c r="B305" s="13" t="s">
        <v>222</v>
      </c>
      <c r="C305" s="14">
        <v>159</v>
      </c>
      <c r="D305" s="14">
        <v>220</v>
      </c>
      <c r="E305" s="22">
        <v>130</v>
      </c>
    </row>
    <row r="306" spans="1:5" x14ac:dyDescent="0.25">
      <c r="A306" s="174"/>
      <c r="B306" s="13" t="s">
        <v>223</v>
      </c>
      <c r="C306" s="14">
        <v>0</v>
      </c>
      <c r="D306" s="14">
        <v>0</v>
      </c>
      <c r="E306" s="22">
        <v>0</v>
      </c>
    </row>
    <row r="307" spans="1:5" x14ac:dyDescent="0.25">
      <c r="A307" s="172" t="s">
        <v>224</v>
      </c>
      <c r="B307" s="13" t="s">
        <v>225</v>
      </c>
      <c r="C307" s="14">
        <v>0</v>
      </c>
      <c r="D307" s="14">
        <v>0</v>
      </c>
      <c r="E307" s="22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823</v>
      </c>
      <c r="D309" s="14">
        <v>1261</v>
      </c>
      <c r="E309" s="22">
        <v>1963</v>
      </c>
    </row>
    <row r="310" spans="1:5" x14ac:dyDescent="0.25">
      <c r="A310" s="173"/>
      <c r="B310" s="13" t="s">
        <v>228</v>
      </c>
      <c r="C310" s="14">
        <v>854</v>
      </c>
      <c r="D310" s="14">
        <v>1022</v>
      </c>
      <c r="E310" s="22">
        <v>55</v>
      </c>
    </row>
    <row r="311" spans="1:5" x14ac:dyDescent="0.25">
      <c r="A311" s="173"/>
      <c r="B311" s="13" t="s">
        <v>229</v>
      </c>
      <c r="C311" s="14">
        <v>51</v>
      </c>
      <c r="D311" s="14">
        <v>78</v>
      </c>
      <c r="E311" s="22">
        <v>690</v>
      </c>
    </row>
    <row r="312" spans="1:5" x14ac:dyDescent="0.25">
      <c r="A312" s="173"/>
      <c r="B312" s="13" t="s">
        <v>230</v>
      </c>
      <c r="C312" s="14">
        <v>1488</v>
      </c>
      <c r="D312" s="14">
        <v>2341</v>
      </c>
      <c r="E312" s="22">
        <v>2867</v>
      </c>
    </row>
    <row r="313" spans="1:5" x14ac:dyDescent="0.25">
      <c r="A313" s="173"/>
      <c r="B313" s="13" t="s">
        <v>231</v>
      </c>
      <c r="C313" s="14">
        <v>302</v>
      </c>
      <c r="D313" s="14">
        <v>381</v>
      </c>
      <c r="E313" s="22">
        <v>101</v>
      </c>
    </row>
    <row r="314" spans="1:5" x14ac:dyDescent="0.25">
      <c r="A314" s="173"/>
      <c r="B314" s="13" t="s">
        <v>232</v>
      </c>
      <c r="C314" s="14">
        <v>0</v>
      </c>
      <c r="D314" s="14">
        <v>0</v>
      </c>
      <c r="E314" s="22">
        <v>29</v>
      </c>
    </row>
    <row r="315" spans="1:5" x14ac:dyDescent="0.25">
      <c r="A315" s="173"/>
      <c r="B315" s="13" t="s">
        <v>233</v>
      </c>
      <c r="C315" s="14">
        <v>26</v>
      </c>
      <c r="D315" s="14">
        <v>41</v>
      </c>
      <c r="E315" s="22">
        <v>139</v>
      </c>
    </row>
    <row r="316" spans="1:5" x14ac:dyDescent="0.25">
      <c r="A316" s="173"/>
      <c r="B316" s="13" t="s">
        <v>234</v>
      </c>
      <c r="C316" s="14">
        <v>3</v>
      </c>
      <c r="D316" s="14">
        <v>4</v>
      </c>
      <c r="E316" s="22">
        <v>2</v>
      </c>
    </row>
    <row r="317" spans="1:5" x14ac:dyDescent="0.25">
      <c r="A317" s="173"/>
      <c r="B317" s="13" t="s">
        <v>235</v>
      </c>
      <c r="C317" s="14">
        <v>1</v>
      </c>
      <c r="D317" s="14">
        <v>1</v>
      </c>
      <c r="E317" s="22">
        <v>0</v>
      </c>
    </row>
    <row r="318" spans="1:5" x14ac:dyDescent="0.25">
      <c r="A318" s="173"/>
      <c r="B318" s="13" t="s">
        <v>236</v>
      </c>
      <c r="C318" s="14">
        <v>1578</v>
      </c>
      <c r="D318" s="14">
        <v>2370</v>
      </c>
      <c r="E318" s="22">
        <v>2443</v>
      </c>
    </row>
    <row r="319" spans="1:5" x14ac:dyDescent="0.25">
      <c r="A319" s="173"/>
      <c r="B319" s="13" t="s">
        <v>237</v>
      </c>
      <c r="C319" s="14">
        <v>1483</v>
      </c>
      <c r="D319" s="14">
        <v>1767</v>
      </c>
      <c r="E319" s="22">
        <v>166</v>
      </c>
    </row>
    <row r="320" spans="1:5" x14ac:dyDescent="0.25">
      <c r="A320" s="173"/>
      <c r="B320" s="13" t="s">
        <v>238</v>
      </c>
      <c r="C320" s="14">
        <v>7</v>
      </c>
      <c r="D320" s="14">
        <v>7</v>
      </c>
      <c r="E320" s="22">
        <v>81</v>
      </c>
    </row>
    <row r="321" spans="1:5" x14ac:dyDescent="0.25">
      <c r="A321" s="174"/>
      <c r="B321" s="13" t="s">
        <v>239</v>
      </c>
      <c r="C321" s="14">
        <v>27</v>
      </c>
      <c r="D321" s="14">
        <v>34</v>
      </c>
      <c r="E321" s="22">
        <v>2</v>
      </c>
    </row>
    <row r="322" spans="1:5" x14ac:dyDescent="0.25">
      <c r="A322" s="172" t="s">
        <v>240</v>
      </c>
      <c r="B322" s="13" t="s">
        <v>241</v>
      </c>
      <c r="C322" s="14">
        <v>1</v>
      </c>
      <c r="D322" s="14">
        <v>3</v>
      </c>
      <c r="E322" s="22">
        <v>1</v>
      </c>
    </row>
    <row r="323" spans="1:5" x14ac:dyDescent="0.25">
      <c r="A323" s="173"/>
      <c r="B323" s="13" t="s">
        <v>242</v>
      </c>
      <c r="C323" s="14">
        <v>6</v>
      </c>
      <c r="D323" s="14">
        <v>3</v>
      </c>
      <c r="E323" s="22">
        <v>25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50</v>
      </c>
      <c r="D326" s="14">
        <v>34</v>
      </c>
      <c r="E326" s="22">
        <v>4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3</v>
      </c>
      <c r="D329" s="14">
        <v>5</v>
      </c>
      <c r="E329" s="22">
        <v>3</v>
      </c>
    </row>
    <row r="330" spans="1:5" x14ac:dyDescent="0.25">
      <c r="A330" s="173"/>
      <c r="B330" s="13" t="s">
        <v>249</v>
      </c>
      <c r="C330" s="14">
        <v>0</v>
      </c>
      <c r="D330" s="14">
        <v>0</v>
      </c>
      <c r="E330" s="22">
        <v>0</v>
      </c>
    </row>
    <row r="331" spans="1:5" x14ac:dyDescent="0.25">
      <c r="A331" s="173"/>
      <c r="B331" s="13" t="s">
        <v>250</v>
      </c>
      <c r="C331" s="14">
        <v>0</v>
      </c>
      <c r="D331" s="14">
        <v>0</v>
      </c>
      <c r="E331" s="22">
        <v>0</v>
      </c>
    </row>
    <row r="332" spans="1:5" x14ac:dyDescent="0.25">
      <c r="A332" s="173"/>
      <c r="B332" s="13" t="s">
        <v>251</v>
      </c>
      <c r="C332" s="14">
        <v>0</v>
      </c>
      <c r="D332" s="14">
        <v>0</v>
      </c>
      <c r="E332" s="22">
        <v>0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3</v>
      </c>
      <c r="D335" s="14">
        <v>3</v>
      </c>
      <c r="E335" s="22">
        <v>1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2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0</v>
      </c>
      <c r="D339" s="14">
        <v>0</v>
      </c>
      <c r="E339" s="22">
        <v>0</v>
      </c>
    </row>
    <row r="340" spans="1:5" x14ac:dyDescent="0.25">
      <c r="A340" s="173"/>
      <c r="B340" s="13" t="s">
        <v>259</v>
      </c>
      <c r="C340" s="14">
        <v>0</v>
      </c>
      <c r="D340" s="14">
        <v>0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35</v>
      </c>
      <c r="D343" s="14">
        <v>44</v>
      </c>
      <c r="E343" s="22">
        <v>59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2">
        <v>0</v>
      </c>
    </row>
    <row r="345" spans="1:5" x14ac:dyDescent="0.25">
      <c r="A345" s="173"/>
      <c r="B345" s="13" t="s">
        <v>264</v>
      </c>
      <c r="C345" s="14">
        <v>0</v>
      </c>
      <c r="D345" s="14">
        <v>0</v>
      </c>
      <c r="E345" s="22">
        <v>0</v>
      </c>
    </row>
    <row r="346" spans="1:5" x14ac:dyDescent="0.25">
      <c r="A346" s="173"/>
      <c r="B346" s="13" t="s">
        <v>265</v>
      </c>
      <c r="C346" s="14">
        <v>0</v>
      </c>
      <c r="D346" s="14">
        <v>0</v>
      </c>
      <c r="E346" s="22">
        <v>0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2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2</v>
      </c>
      <c r="D353" s="14">
        <v>2</v>
      </c>
      <c r="E353" s="22">
        <v>3</v>
      </c>
    </row>
    <row r="354" spans="1:5" x14ac:dyDescent="0.25">
      <c r="A354" s="174"/>
      <c r="B354" s="13" t="s">
        <v>273</v>
      </c>
      <c r="C354" s="14">
        <v>0</v>
      </c>
      <c r="D354" s="14">
        <v>0</v>
      </c>
      <c r="E354" s="22">
        <v>0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3</v>
      </c>
      <c r="D356" s="14">
        <v>4</v>
      </c>
      <c r="E356" s="22">
        <v>2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4</v>
      </c>
      <c r="D360" s="14">
        <v>4</v>
      </c>
      <c r="E360" s="22">
        <v>3</v>
      </c>
    </row>
    <row r="361" spans="1:5" x14ac:dyDescent="0.25">
      <c r="A361" s="173"/>
      <c r="B361" s="13" t="s">
        <v>281</v>
      </c>
      <c r="C361" s="14">
        <v>9</v>
      </c>
      <c r="D361" s="14">
        <v>13</v>
      </c>
      <c r="E361" s="22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2">
        <v>0</v>
      </c>
    </row>
    <row r="363" spans="1:5" x14ac:dyDescent="0.25">
      <c r="A363" s="173"/>
      <c r="B363" s="13" t="s">
        <v>283</v>
      </c>
      <c r="C363" s="14">
        <v>48</v>
      </c>
      <c r="D363" s="14">
        <v>68</v>
      </c>
      <c r="E363" s="22">
        <v>77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0</v>
      </c>
      <c r="D366" s="14">
        <v>0</v>
      </c>
      <c r="E366" s="22">
        <v>0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0</v>
      </c>
      <c r="D369" s="14">
        <v>0</v>
      </c>
      <c r="E369" s="22">
        <v>50</v>
      </c>
    </row>
    <row r="370" spans="1:5" x14ac:dyDescent="0.25">
      <c r="A370" s="173"/>
      <c r="B370" s="13" t="s">
        <v>291</v>
      </c>
      <c r="C370" s="14">
        <v>0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78</v>
      </c>
      <c r="D376" s="14">
        <v>0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14</v>
      </c>
      <c r="D378" s="14">
        <v>0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0</v>
      </c>
      <c r="D382" s="14">
        <v>0</v>
      </c>
      <c r="E382" s="22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97</v>
      </c>
      <c r="D389" s="14">
        <v>120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0</v>
      </c>
      <c r="D391" s="14">
        <v>0</v>
      </c>
      <c r="E391" s="22">
        <v>0</v>
      </c>
    </row>
    <row r="392" spans="1:5" x14ac:dyDescent="0.25">
      <c r="A392" s="173"/>
      <c r="B392" s="13" t="s">
        <v>249</v>
      </c>
      <c r="C392" s="14">
        <v>1732</v>
      </c>
      <c r="D392" s="14">
        <v>2766</v>
      </c>
      <c r="E392" s="22">
        <v>1177</v>
      </c>
    </row>
    <row r="393" spans="1:5" x14ac:dyDescent="0.25">
      <c r="A393" s="173"/>
      <c r="B393" s="13" t="s">
        <v>250</v>
      </c>
      <c r="C393" s="14">
        <v>0</v>
      </c>
      <c r="D393" s="14">
        <v>0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0</v>
      </c>
      <c r="D396" s="14">
        <v>0</v>
      </c>
      <c r="E396" s="22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2621</v>
      </c>
      <c r="D401" s="14">
        <v>3237</v>
      </c>
      <c r="E401" s="22">
        <v>265</v>
      </c>
    </row>
    <row r="402" spans="1:5" x14ac:dyDescent="0.25">
      <c r="A402" s="173"/>
      <c r="B402" s="13" t="s">
        <v>317</v>
      </c>
      <c r="C402" s="14">
        <v>0</v>
      </c>
      <c r="D402" s="14">
        <v>0</v>
      </c>
      <c r="E402" s="22">
        <v>0</v>
      </c>
    </row>
    <row r="403" spans="1:5" x14ac:dyDescent="0.25">
      <c r="A403" s="173"/>
      <c r="B403" s="13" t="s">
        <v>318</v>
      </c>
      <c r="C403" s="14">
        <v>0</v>
      </c>
      <c r="D403" s="14">
        <v>0</v>
      </c>
      <c r="E403" s="22">
        <v>0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2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2">
        <v>0</v>
      </c>
    </row>
    <row r="406" spans="1:5" x14ac:dyDescent="0.25">
      <c r="A406" s="173"/>
      <c r="B406" s="13" t="s">
        <v>320</v>
      </c>
      <c r="C406" s="14">
        <v>0</v>
      </c>
      <c r="D406" s="14">
        <v>0</v>
      </c>
      <c r="E406" s="22">
        <v>0</v>
      </c>
    </row>
    <row r="407" spans="1:5" x14ac:dyDescent="0.25">
      <c r="A407" s="173"/>
      <c r="B407" s="13" t="s">
        <v>321</v>
      </c>
      <c r="C407" s="14">
        <v>0</v>
      </c>
      <c r="D407" s="14">
        <v>0</v>
      </c>
      <c r="E407" s="22">
        <v>0</v>
      </c>
    </row>
    <row r="408" spans="1:5" x14ac:dyDescent="0.25">
      <c r="A408" s="173"/>
      <c r="B408" s="13" t="s">
        <v>270</v>
      </c>
      <c r="C408" s="14">
        <v>0</v>
      </c>
      <c r="D408" s="14">
        <v>0</v>
      </c>
      <c r="E408" s="22">
        <v>0</v>
      </c>
    </row>
    <row r="409" spans="1:5" x14ac:dyDescent="0.25">
      <c r="A409" s="174"/>
      <c r="B409" s="13" t="s">
        <v>322</v>
      </c>
      <c r="C409" s="14">
        <v>307</v>
      </c>
      <c r="D409" s="14">
        <v>708</v>
      </c>
      <c r="E409" s="22">
        <v>188</v>
      </c>
    </row>
  </sheetData>
  <sheetProtection algorithmName="SHA-512" hashValue="tNusForddvtDdzmZo6mzZf2iYCLxmA1GTZB6YWDwXHmhulsPCuqq58b5Fzvpcv76udPw8vQLhvUUTEgf7MfR0g==" saltValue="14QeKHWLj357d57wh6uh8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65</v>
      </c>
      <c r="D5" s="25">
        <v>54</v>
      </c>
      <c r="E5" s="26">
        <v>0.203703703703704</v>
      </c>
      <c r="F5" s="25">
        <v>6</v>
      </c>
      <c r="G5" s="25">
        <v>0</v>
      </c>
      <c r="H5" s="25">
        <v>17</v>
      </c>
      <c r="I5" s="25">
        <v>22</v>
      </c>
      <c r="J5" s="25">
        <v>20</v>
      </c>
      <c r="K5" s="25">
        <v>5</v>
      </c>
      <c r="L5" s="25">
        <v>3</v>
      </c>
      <c r="M5" s="25">
        <v>3</v>
      </c>
      <c r="N5" s="25">
        <v>0</v>
      </c>
      <c r="O5" s="25">
        <v>14</v>
      </c>
      <c r="P5" s="27">
        <v>15</v>
      </c>
    </row>
    <row r="6" spans="1:16" x14ac:dyDescent="0.25">
      <c r="A6" s="28" t="s">
        <v>340</v>
      </c>
      <c r="B6" s="28" t="s">
        <v>341</v>
      </c>
      <c r="C6" s="14">
        <v>31</v>
      </c>
      <c r="D6" s="14">
        <v>44</v>
      </c>
      <c r="E6" s="29">
        <v>-0.29545454545454503</v>
      </c>
      <c r="F6" s="14">
        <v>3</v>
      </c>
      <c r="G6" s="14">
        <v>0</v>
      </c>
      <c r="H6" s="14">
        <v>0</v>
      </c>
      <c r="I6" s="14">
        <v>0</v>
      </c>
      <c r="J6" s="14">
        <v>19</v>
      </c>
      <c r="K6" s="14">
        <v>0</v>
      </c>
      <c r="L6" s="14">
        <v>2</v>
      </c>
      <c r="M6" s="14">
        <v>1</v>
      </c>
      <c r="N6" s="14">
        <v>0</v>
      </c>
      <c r="O6" s="14">
        <v>14</v>
      </c>
      <c r="P6" s="22">
        <v>13</v>
      </c>
    </row>
    <row r="7" spans="1:16" x14ac:dyDescent="0.25">
      <c r="A7" s="28" t="s">
        <v>342</v>
      </c>
      <c r="B7" s="28" t="s">
        <v>343</v>
      </c>
      <c r="C7" s="14">
        <v>0</v>
      </c>
      <c r="D7" s="14">
        <v>1</v>
      </c>
      <c r="E7" s="29">
        <v>-1</v>
      </c>
      <c r="F7" s="14">
        <v>3</v>
      </c>
      <c r="G7" s="14">
        <v>0</v>
      </c>
      <c r="H7" s="14">
        <v>0</v>
      </c>
      <c r="I7" s="14">
        <v>0</v>
      </c>
      <c r="J7" s="14">
        <v>1</v>
      </c>
      <c r="K7" s="14">
        <v>5</v>
      </c>
      <c r="L7" s="14">
        <v>0</v>
      </c>
      <c r="M7" s="14">
        <v>1</v>
      </c>
      <c r="N7" s="14">
        <v>0</v>
      </c>
      <c r="O7" s="14">
        <v>0</v>
      </c>
      <c r="P7" s="22">
        <v>2</v>
      </c>
    </row>
    <row r="8" spans="1:16" x14ac:dyDescent="0.25">
      <c r="A8" s="28" t="s">
        <v>344</v>
      </c>
      <c r="B8" s="28" t="s">
        <v>345</v>
      </c>
      <c r="C8" s="14">
        <v>33</v>
      </c>
      <c r="D8" s="14">
        <v>9</v>
      </c>
      <c r="E8" s="29">
        <v>2.6666666666666701</v>
      </c>
      <c r="F8" s="14">
        <v>0</v>
      </c>
      <c r="G8" s="14">
        <v>0</v>
      </c>
      <c r="H8" s="14">
        <v>17</v>
      </c>
      <c r="I8" s="14">
        <v>22</v>
      </c>
      <c r="J8" s="14">
        <v>0</v>
      </c>
      <c r="K8" s="14">
        <v>0</v>
      </c>
      <c r="L8" s="14">
        <v>1</v>
      </c>
      <c r="M8" s="14">
        <v>1</v>
      </c>
      <c r="N8" s="14">
        <v>0</v>
      </c>
      <c r="O8" s="14">
        <v>0</v>
      </c>
      <c r="P8" s="22">
        <v>0</v>
      </c>
    </row>
    <row r="9" spans="1:16" x14ac:dyDescent="0.25">
      <c r="A9" s="28" t="s">
        <v>346</v>
      </c>
      <c r="B9" s="28" t="s">
        <v>347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99</v>
      </c>
      <c r="D10" s="25">
        <v>7</v>
      </c>
      <c r="E10" s="26">
        <v>13.1428571428571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95</v>
      </c>
      <c r="D11" s="14">
        <v>4</v>
      </c>
      <c r="E11" s="29">
        <v>22.75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4</v>
      </c>
      <c r="D12" s="14">
        <v>3</v>
      </c>
      <c r="E12" s="29">
        <v>0.33333333333333298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28678</v>
      </c>
      <c r="D13" s="25">
        <v>33142</v>
      </c>
      <c r="E13" s="26">
        <v>-0.13469313861565399</v>
      </c>
      <c r="F13" s="25">
        <v>2512</v>
      </c>
      <c r="G13" s="25">
        <v>1195</v>
      </c>
      <c r="H13" s="25">
        <v>689</v>
      </c>
      <c r="I13" s="25">
        <v>544</v>
      </c>
      <c r="J13" s="25">
        <v>28</v>
      </c>
      <c r="K13" s="25">
        <v>1</v>
      </c>
      <c r="L13" s="25">
        <v>2</v>
      </c>
      <c r="M13" s="25">
        <v>0</v>
      </c>
      <c r="N13" s="25">
        <v>29</v>
      </c>
      <c r="O13" s="25">
        <v>30</v>
      </c>
      <c r="P13" s="27">
        <v>703</v>
      </c>
    </row>
    <row r="14" spans="1:16" x14ac:dyDescent="0.25">
      <c r="A14" s="28" t="s">
        <v>353</v>
      </c>
      <c r="B14" s="28" t="s">
        <v>354</v>
      </c>
      <c r="C14" s="14">
        <v>24848</v>
      </c>
      <c r="D14" s="14">
        <v>29665</v>
      </c>
      <c r="E14" s="29">
        <v>-0.16237990898365101</v>
      </c>
      <c r="F14" s="14">
        <v>596</v>
      </c>
      <c r="G14" s="14">
        <v>312</v>
      </c>
      <c r="H14" s="14">
        <v>438</v>
      </c>
      <c r="I14" s="14">
        <v>303</v>
      </c>
      <c r="J14" s="14">
        <v>16</v>
      </c>
      <c r="K14" s="14">
        <v>0</v>
      </c>
      <c r="L14" s="14">
        <v>0</v>
      </c>
      <c r="M14" s="14">
        <v>0</v>
      </c>
      <c r="N14" s="14">
        <v>13</v>
      </c>
      <c r="O14" s="14">
        <v>12</v>
      </c>
      <c r="P14" s="22">
        <v>197</v>
      </c>
    </row>
    <row r="15" spans="1:16" x14ac:dyDescent="0.25">
      <c r="A15" s="28" t="s">
        <v>355</v>
      </c>
      <c r="B15" s="28" t="s">
        <v>356</v>
      </c>
      <c r="C15" s="14">
        <v>170</v>
      </c>
      <c r="D15" s="14">
        <v>162</v>
      </c>
      <c r="E15" s="29">
        <v>4.9382716049382699E-2</v>
      </c>
      <c r="F15" s="14">
        <v>43</v>
      </c>
      <c r="G15" s="14">
        <v>23</v>
      </c>
      <c r="H15" s="14">
        <v>47</v>
      </c>
      <c r="I15" s="14">
        <v>54</v>
      </c>
      <c r="J15" s="14">
        <v>3</v>
      </c>
      <c r="K15" s="14">
        <v>1</v>
      </c>
      <c r="L15" s="14">
        <v>0</v>
      </c>
      <c r="M15" s="14">
        <v>0</v>
      </c>
      <c r="N15" s="14">
        <v>0</v>
      </c>
      <c r="O15" s="14">
        <v>3</v>
      </c>
      <c r="P15" s="22">
        <v>0</v>
      </c>
    </row>
    <row r="16" spans="1:16" x14ac:dyDescent="0.25">
      <c r="A16" s="28" t="s">
        <v>357</v>
      </c>
      <c r="B16" s="28" t="s">
        <v>358</v>
      </c>
      <c r="C16" s="14">
        <v>1340</v>
      </c>
      <c r="D16" s="14">
        <v>1521</v>
      </c>
      <c r="E16" s="29">
        <v>-0.119000657462196</v>
      </c>
      <c r="F16" s="14">
        <v>2</v>
      </c>
      <c r="G16" s="14">
        <v>19</v>
      </c>
      <c r="H16" s="14">
        <v>30</v>
      </c>
      <c r="I16" s="14">
        <v>34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2">
        <v>22</v>
      </c>
    </row>
    <row r="17" spans="1:16" ht="33.75" x14ac:dyDescent="0.25">
      <c r="A17" s="28" t="s">
        <v>359</v>
      </c>
      <c r="B17" s="28" t="s">
        <v>360</v>
      </c>
      <c r="C17" s="14">
        <v>2319</v>
      </c>
      <c r="D17" s="14">
        <v>1791</v>
      </c>
      <c r="E17" s="29">
        <v>0.29480737018425501</v>
      </c>
      <c r="F17" s="14">
        <v>1870</v>
      </c>
      <c r="G17" s="14">
        <v>837</v>
      </c>
      <c r="H17" s="14">
        <v>172</v>
      </c>
      <c r="I17" s="14">
        <v>153</v>
      </c>
      <c r="J17" s="14">
        <v>9</v>
      </c>
      <c r="K17" s="14">
        <v>0</v>
      </c>
      <c r="L17" s="14">
        <v>2</v>
      </c>
      <c r="M17" s="14">
        <v>0</v>
      </c>
      <c r="N17" s="14">
        <v>15</v>
      </c>
      <c r="O17" s="14">
        <v>15</v>
      </c>
      <c r="P17" s="22">
        <v>484</v>
      </c>
    </row>
    <row r="18" spans="1:16" x14ac:dyDescent="0.25">
      <c r="A18" s="28" t="s">
        <v>361</v>
      </c>
      <c r="B18" s="28" t="s">
        <v>362</v>
      </c>
      <c r="C18" s="14">
        <v>1</v>
      </c>
      <c r="D18" s="14">
        <v>3</v>
      </c>
      <c r="E18" s="29">
        <v>-0.66666666666666696</v>
      </c>
      <c r="F18" s="14">
        <v>1</v>
      </c>
      <c r="G18" s="14">
        <v>4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25</v>
      </c>
      <c r="D20" s="25">
        <v>17</v>
      </c>
      <c r="E20" s="26">
        <v>0.47058823529411797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13</v>
      </c>
      <c r="D21" s="14">
        <v>10</v>
      </c>
      <c r="E21" s="29">
        <v>0.3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12</v>
      </c>
      <c r="D22" s="14">
        <v>7</v>
      </c>
      <c r="E22" s="29">
        <v>0.71428571428571397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6658</v>
      </c>
      <c r="D30" s="25">
        <v>6764</v>
      </c>
      <c r="E30" s="26">
        <v>-1.5671200473092801E-2</v>
      </c>
      <c r="F30" s="25">
        <v>1382</v>
      </c>
      <c r="G30" s="25">
        <v>580</v>
      </c>
      <c r="H30" s="25">
        <v>300</v>
      </c>
      <c r="I30" s="25">
        <v>159</v>
      </c>
      <c r="J30" s="25">
        <v>4</v>
      </c>
      <c r="K30" s="25">
        <v>1</v>
      </c>
      <c r="L30" s="25">
        <v>1</v>
      </c>
      <c r="M30" s="25">
        <v>2</v>
      </c>
      <c r="N30" s="25">
        <v>21</v>
      </c>
      <c r="O30" s="25">
        <v>11</v>
      </c>
      <c r="P30" s="27">
        <v>425</v>
      </c>
    </row>
    <row r="31" spans="1:16" x14ac:dyDescent="0.25">
      <c r="A31" s="28" t="s">
        <v>384</v>
      </c>
      <c r="B31" s="28" t="s">
        <v>385</v>
      </c>
      <c r="C31" s="14">
        <v>31</v>
      </c>
      <c r="D31" s="14">
        <v>46</v>
      </c>
      <c r="E31" s="29">
        <v>-0.32608695652173902</v>
      </c>
      <c r="F31" s="14">
        <v>6</v>
      </c>
      <c r="G31" s="14">
        <v>0</v>
      </c>
      <c r="H31" s="14">
        <v>8</v>
      </c>
      <c r="I31" s="14">
        <v>5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2">
        <v>4</v>
      </c>
    </row>
    <row r="32" spans="1:16" x14ac:dyDescent="0.25">
      <c r="A32" s="28" t="s">
        <v>386</v>
      </c>
      <c r="B32" s="28" t="s">
        <v>387</v>
      </c>
      <c r="C32" s="14">
        <v>3</v>
      </c>
      <c r="D32" s="14">
        <v>5</v>
      </c>
      <c r="E32" s="29">
        <v>-0.4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3855</v>
      </c>
      <c r="D33" s="14">
        <v>3975</v>
      </c>
      <c r="E33" s="29">
        <v>-3.0188679245282998E-2</v>
      </c>
      <c r="F33" s="14">
        <v>356</v>
      </c>
      <c r="G33" s="14">
        <v>257</v>
      </c>
      <c r="H33" s="14">
        <v>131</v>
      </c>
      <c r="I33" s="14">
        <v>58</v>
      </c>
      <c r="J33" s="14">
        <v>1</v>
      </c>
      <c r="K33" s="14">
        <v>0</v>
      </c>
      <c r="L33" s="14">
        <v>1</v>
      </c>
      <c r="M33" s="14">
        <v>0</v>
      </c>
      <c r="N33" s="14">
        <v>15</v>
      </c>
      <c r="O33" s="14">
        <v>5</v>
      </c>
      <c r="P33" s="22">
        <v>191</v>
      </c>
    </row>
    <row r="34" spans="1:16" x14ac:dyDescent="0.25">
      <c r="A34" s="28" t="s">
        <v>390</v>
      </c>
      <c r="B34" s="28" t="s">
        <v>391</v>
      </c>
      <c r="C34" s="14">
        <v>342</v>
      </c>
      <c r="D34" s="14">
        <v>307</v>
      </c>
      <c r="E34" s="29">
        <v>0.11400651465797999</v>
      </c>
      <c r="F34" s="14">
        <v>31</v>
      </c>
      <c r="G34" s="14">
        <v>6</v>
      </c>
      <c r="H34" s="14">
        <v>5</v>
      </c>
      <c r="I34" s="14">
        <v>1</v>
      </c>
      <c r="J34" s="14">
        <v>1</v>
      </c>
      <c r="K34" s="14">
        <v>0</v>
      </c>
      <c r="L34" s="14">
        <v>0</v>
      </c>
      <c r="M34" s="14">
        <v>2</v>
      </c>
      <c r="N34" s="14">
        <v>0</v>
      </c>
      <c r="O34" s="14">
        <v>0</v>
      </c>
      <c r="P34" s="22">
        <v>2</v>
      </c>
    </row>
    <row r="35" spans="1:16" x14ac:dyDescent="0.25">
      <c r="A35" s="28" t="s">
        <v>392</v>
      </c>
      <c r="B35" s="28" t="s">
        <v>393</v>
      </c>
      <c r="C35" s="14">
        <v>1261</v>
      </c>
      <c r="D35" s="14">
        <v>1444</v>
      </c>
      <c r="E35" s="29">
        <v>-0.12673130193905799</v>
      </c>
      <c r="F35" s="14">
        <v>109</v>
      </c>
      <c r="G35" s="14">
        <v>23</v>
      </c>
      <c r="H35" s="14">
        <v>51</v>
      </c>
      <c r="I35" s="14">
        <v>30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2">
        <v>20</v>
      </c>
    </row>
    <row r="36" spans="1:16" ht="22.5" x14ac:dyDescent="0.25">
      <c r="A36" s="28" t="s">
        <v>394</v>
      </c>
      <c r="B36" s="28" t="s">
        <v>395</v>
      </c>
      <c r="C36" s="14">
        <v>600</v>
      </c>
      <c r="D36" s="14">
        <v>529</v>
      </c>
      <c r="E36" s="29">
        <v>0.13421550094518001</v>
      </c>
      <c r="F36" s="14">
        <v>640</v>
      </c>
      <c r="G36" s="14">
        <v>191</v>
      </c>
      <c r="H36" s="14">
        <v>73</v>
      </c>
      <c r="I36" s="14">
        <v>45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22">
        <v>132</v>
      </c>
    </row>
    <row r="37" spans="1:16" ht="22.5" x14ac:dyDescent="0.25">
      <c r="A37" s="28" t="s">
        <v>396</v>
      </c>
      <c r="B37" s="28" t="s">
        <v>397</v>
      </c>
      <c r="C37" s="14">
        <v>164</v>
      </c>
      <c r="D37" s="14">
        <v>85</v>
      </c>
      <c r="E37" s="29">
        <v>0.92941176470588205</v>
      </c>
      <c r="F37" s="14">
        <v>129</v>
      </c>
      <c r="G37" s="14">
        <v>34</v>
      </c>
      <c r="H37" s="14">
        <v>6</v>
      </c>
      <c r="I37" s="14">
        <v>1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21</v>
      </c>
    </row>
    <row r="38" spans="1:16" ht="22.5" x14ac:dyDescent="0.25">
      <c r="A38" s="28" t="s">
        <v>398</v>
      </c>
      <c r="B38" s="28" t="s">
        <v>399</v>
      </c>
      <c r="C38" s="14">
        <v>78</v>
      </c>
      <c r="D38" s="14">
        <v>81</v>
      </c>
      <c r="E38" s="29">
        <v>-3.7037037037037E-2</v>
      </c>
      <c r="F38" s="14">
        <v>68</v>
      </c>
      <c r="G38" s="14">
        <v>0</v>
      </c>
      <c r="H38" s="14">
        <v>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</v>
      </c>
      <c r="P38" s="22">
        <v>0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404</v>
      </c>
      <c r="B41" s="28" t="s">
        <v>405</v>
      </c>
      <c r="C41" s="14">
        <v>324</v>
      </c>
      <c r="D41" s="14">
        <v>292</v>
      </c>
      <c r="E41" s="29">
        <v>0.10958904109589</v>
      </c>
      <c r="F41" s="14">
        <v>43</v>
      </c>
      <c r="G41" s="14">
        <v>69</v>
      </c>
      <c r="H41" s="14">
        <v>17</v>
      </c>
      <c r="I41" s="14">
        <v>19</v>
      </c>
      <c r="J41" s="14">
        <v>0</v>
      </c>
      <c r="K41" s="14">
        <v>0</v>
      </c>
      <c r="L41" s="14">
        <v>0</v>
      </c>
      <c r="M41" s="14">
        <v>0</v>
      </c>
      <c r="N41" s="14">
        <v>3</v>
      </c>
      <c r="O41" s="14">
        <v>0</v>
      </c>
      <c r="P41" s="22">
        <v>55</v>
      </c>
    </row>
    <row r="42" spans="1:16" x14ac:dyDescent="0.25">
      <c r="A42" s="181" t="s">
        <v>406</v>
      </c>
      <c r="B42" s="182"/>
      <c r="C42" s="25">
        <v>1195</v>
      </c>
      <c r="D42" s="25">
        <v>1105</v>
      </c>
      <c r="E42" s="26">
        <v>8.1447963800904993E-2</v>
      </c>
      <c r="F42" s="25">
        <v>1218</v>
      </c>
      <c r="G42" s="25">
        <v>35</v>
      </c>
      <c r="H42" s="25">
        <v>95</v>
      </c>
      <c r="I42" s="25">
        <v>29</v>
      </c>
      <c r="J42" s="25">
        <v>3</v>
      </c>
      <c r="K42" s="25">
        <v>0</v>
      </c>
      <c r="L42" s="25">
        <v>0</v>
      </c>
      <c r="M42" s="25">
        <v>0</v>
      </c>
      <c r="N42" s="25">
        <v>6</v>
      </c>
      <c r="O42" s="25">
        <v>6</v>
      </c>
      <c r="P42" s="27">
        <v>31</v>
      </c>
    </row>
    <row r="43" spans="1:16" x14ac:dyDescent="0.25">
      <c r="A43" s="28" t="s">
        <v>407</v>
      </c>
      <c r="B43" s="28" t="s">
        <v>408</v>
      </c>
      <c r="C43" s="14">
        <v>6</v>
      </c>
      <c r="D43" s="14">
        <v>2</v>
      </c>
      <c r="E43" s="29">
        <v>2</v>
      </c>
      <c r="F43" s="14">
        <v>2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5</v>
      </c>
      <c r="O43" s="14">
        <v>0</v>
      </c>
      <c r="P43" s="22">
        <v>0</v>
      </c>
    </row>
    <row r="44" spans="1:16" ht="22.5" x14ac:dyDescent="0.25">
      <c r="A44" s="28" t="s">
        <v>409</v>
      </c>
      <c r="B44" s="28" t="s">
        <v>410</v>
      </c>
      <c r="C44" s="14">
        <v>1178</v>
      </c>
      <c r="D44" s="14">
        <v>1087</v>
      </c>
      <c r="E44" s="29">
        <v>8.3716651333946596E-2</v>
      </c>
      <c r="F44" s="14">
        <v>1215</v>
      </c>
      <c r="G44" s="14">
        <v>35</v>
      </c>
      <c r="H44" s="14">
        <v>92</v>
      </c>
      <c r="I44" s="14">
        <v>25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6</v>
      </c>
      <c r="P44" s="22">
        <v>29</v>
      </c>
    </row>
    <row r="45" spans="1:16" x14ac:dyDescent="0.25">
      <c r="A45" s="28" t="s">
        <v>411</v>
      </c>
      <c r="B45" s="28" t="s">
        <v>412</v>
      </c>
      <c r="C45" s="14">
        <v>0</v>
      </c>
      <c r="D45" s="14">
        <v>3</v>
      </c>
      <c r="E45" s="29">
        <v>-1</v>
      </c>
      <c r="F45" s="14">
        <v>1</v>
      </c>
      <c r="G45" s="14">
        <v>0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2</v>
      </c>
    </row>
    <row r="46" spans="1:16" ht="22.5" x14ac:dyDescent="0.25">
      <c r="A46" s="28" t="s">
        <v>413</v>
      </c>
      <c r="B46" s="28" t="s">
        <v>414</v>
      </c>
      <c r="C46" s="14">
        <v>0</v>
      </c>
      <c r="D46" s="14">
        <v>6</v>
      </c>
      <c r="E46" s="29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7</v>
      </c>
      <c r="D48" s="14">
        <v>0</v>
      </c>
      <c r="E48" s="29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4</v>
      </c>
      <c r="D49" s="14">
        <v>7</v>
      </c>
      <c r="E49" s="29">
        <v>-0.42857142857142799</v>
      </c>
      <c r="F49" s="14">
        <v>0</v>
      </c>
      <c r="G49" s="14">
        <v>0</v>
      </c>
      <c r="H49" s="14">
        <v>1</v>
      </c>
      <c r="I49" s="14">
        <v>2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1206</v>
      </c>
      <c r="D50" s="25">
        <v>1293</v>
      </c>
      <c r="E50" s="26">
        <v>-6.7285382830626503E-2</v>
      </c>
      <c r="F50" s="25">
        <v>96</v>
      </c>
      <c r="G50" s="25">
        <v>36</v>
      </c>
      <c r="H50" s="25">
        <v>166</v>
      </c>
      <c r="I50" s="25">
        <v>107</v>
      </c>
      <c r="J50" s="25">
        <v>147</v>
      </c>
      <c r="K50" s="25">
        <v>13</v>
      </c>
      <c r="L50" s="25">
        <v>0</v>
      </c>
      <c r="M50" s="25">
        <v>0</v>
      </c>
      <c r="N50" s="25">
        <v>4</v>
      </c>
      <c r="O50" s="25">
        <v>34</v>
      </c>
      <c r="P50" s="27">
        <v>78</v>
      </c>
    </row>
    <row r="51" spans="1:16" x14ac:dyDescent="0.25">
      <c r="A51" s="28" t="s">
        <v>422</v>
      </c>
      <c r="B51" s="28" t="s">
        <v>423</v>
      </c>
      <c r="C51" s="14">
        <v>337</v>
      </c>
      <c r="D51" s="14">
        <v>379</v>
      </c>
      <c r="E51" s="29">
        <v>-0.11081794195250599</v>
      </c>
      <c r="F51" s="14">
        <v>16</v>
      </c>
      <c r="G51" s="14">
        <v>3</v>
      </c>
      <c r="H51" s="14">
        <v>27</v>
      </c>
      <c r="I51" s="14">
        <v>15</v>
      </c>
      <c r="J51" s="14">
        <v>44</v>
      </c>
      <c r="K51" s="14">
        <v>0</v>
      </c>
      <c r="L51" s="14">
        <v>0</v>
      </c>
      <c r="M51" s="14">
        <v>0</v>
      </c>
      <c r="N51" s="14">
        <v>2</v>
      </c>
      <c r="O51" s="14">
        <v>18</v>
      </c>
      <c r="P51" s="22">
        <v>11</v>
      </c>
    </row>
    <row r="52" spans="1:16" x14ac:dyDescent="0.25">
      <c r="A52" s="28" t="s">
        <v>424</v>
      </c>
      <c r="B52" s="28" t="s">
        <v>425</v>
      </c>
      <c r="C52" s="14">
        <v>1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4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426</v>
      </c>
      <c r="B53" s="28" t="s">
        <v>427</v>
      </c>
      <c r="C53" s="14">
        <v>371</v>
      </c>
      <c r="D53" s="14">
        <v>371</v>
      </c>
      <c r="E53" s="29">
        <v>0</v>
      </c>
      <c r="F53" s="14">
        <v>55</v>
      </c>
      <c r="G53" s="14">
        <v>30</v>
      </c>
      <c r="H53" s="14">
        <v>62</v>
      </c>
      <c r="I53" s="14">
        <v>29</v>
      </c>
      <c r="J53" s="14">
        <v>43</v>
      </c>
      <c r="K53" s="14">
        <v>0</v>
      </c>
      <c r="L53" s="14">
        <v>0</v>
      </c>
      <c r="M53" s="14">
        <v>0</v>
      </c>
      <c r="N53" s="14">
        <v>0</v>
      </c>
      <c r="O53" s="14">
        <v>8</v>
      </c>
      <c r="P53" s="22">
        <v>37</v>
      </c>
    </row>
    <row r="54" spans="1:16" ht="22.5" x14ac:dyDescent="0.25">
      <c r="A54" s="28" t="s">
        <v>428</v>
      </c>
      <c r="B54" s="28" t="s">
        <v>429</v>
      </c>
      <c r="C54" s="14">
        <v>29</v>
      </c>
      <c r="D54" s="14">
        <v>28</v>
      </c>
      <c r="E54" s="29">
        <v>3.5714285714285698E-2</v>
      </c>
      <c r="F54" s="14">
        <v>1</v>
      </c>
      <c r="G54" s="14">
        <v>0</v>
      </c>
      <c r="H54" s="14">
        <v>0</v>
      </c>
      <c r="I54" s="14">
        <v>0</v>
      </c>
      <c r="J54" s="14">
        <v>7</v>
      </c>
      <c r="K54" s="14">
        <v>3</v>
      </c>
      <c r="L54" s="14">
        <v>0</v>
      </c>
      <c r="M54" s="14">
        <v>0</v>
      </c>
      <c r="N54" s="14">
        <v>0</v>
      </c>
      <c r="O54" s="14">
        <v>1</v>
      </c>
      <c r="P54" s="22">
        <v>1</v>
      </c>
    </row>
    <row r="55" spans="1:16" x14ac:dyDescent="0.25">
      <c r="A55" s="28" t="s">
        <v>430</v>
      </c>
      <c r="B55" s="28" t="s">
        <v>431</v>
      </c>
      <c r="C55" s="14">
        <v>4</v>
      </c>
      <c r="D55" s="14">
        <v>18</v>
      </c>
      <c r="E55" s="29">
        <v>-0.77777777777777801</v>
      </c>
      <c r="F55" s="14">
        <v>0</v>
      </c>
      <c r="G55" s="14">
        <v>0</v>
      </c>
      <c r="H55" s="14">
        <v>0</v>
      </c>
      <c r="I55" s="14">
        <v>0</v>
      </c>
      <c r="J55" s="14">
        <v>3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21</v>
      </c>
      <c r="D56" s="14">
        <v>19</v>
      </c>
      <c r="E56" s="29">
        <v>0.105263157894737</v>
      </c>
      <c r="F56" s="14">
        <v>7</v>
      </c>
      <c r="G56" s="14">
        <v>0</v>
      </c>
      <c r="H56" s="14">
        <v>8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434</v>
      </c>
      <c r="B57" s="28" t="s">
        <v>435</v>
      </c>
      <c r="C57" s="14">
        <v>30</v>
      </c>
      <c r="D57" s="14">
        <v>33</v>
      </c>
      <c r="E57" s="29">
        <v>-9.0909090909090898E-2</v>
      </c>
      <c r="F57" s="14">
        <v>4</v>
      </c>
      <c r="G57" s="14">
        <v>2</v>
      </c>
      <c r="H57" s="14">
        <v>2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2</v>
      </c>
    </row>
    <row r="58" spans="1:16" ht="22.5" x14ac:dyDescent="0.25">
      <c r="A58" s="28" t="s">
        <v>436</v>
      </c>
      <c r="B58" s="28" t="s">
        <v>437</v>
      </c>
      <c r="C58" s="14">
        <v>1</v>
      </c>
      <c r="D58" s="14">
        <v>11</v>
      </c>
      <c r="E58" s="29">
        <v>-0.90909090909090895</v>
      </c>
      <c r="F58" s="14">
        <v>0</v>
      </c>
      <c r="G58" s="14">
        <v>0</v>
      </c>
      <c r="H58" s="14">
        <v>2</v>
      </c>
      <c r="I58" s="14">
        <v>0</v>
      </c>
      <c r="J58" s="14">
        <v>2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22">
        <v>0</v>
      </c>
    </row>
    <row r="59" spans="1:16" ht="22.5" x14ac:dyDescent="0.25">
      <c r="A59" s="28" t="s">
        <v>438</v>
      </c>
      <c r="B59" s="28" t="s">
        <v>439</v>
      </c>
      <c r="C59" s="14">
        <v>2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</v>
      </c>
    </row>
    <row r="60" spans="1:16" ht="22.5" x14ac:dyDescent="0.25">
      <c r="A60" s="28" t="s">
        <v>440</v>
      </c>
      <c r="B60" s="28" t="s">
        <v>441</v>
      </c>
      <c r="C60" s="14">
        <v>0</v>
      </c>
      <c r="D60" s="14">
        <v>1</v>
      </c>
      <c r="E60" s="29">
        <v>-1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442</v>
      </c>
      <c r="B61" s="28" t="s">
        <v>443</v>
      </c>
      <c r="C61" s="14">
        <v>90</v>
      </c>
      <c r="D61" s="14">
        <v>84</v>
      </c>
      <c r="E61" s="29">
        <v>7.1428571428571397E-2</v>
      </c>
      <c r="F61" s="14">
        <v>0</v>
      </c>
      <c r="G61" s="14">
        <v>0</v>
      </c>
      <c r="H61" s="14">
        <v>24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25">
      <c r="A62" s="28" t="s">
        <v>444</v>
      </c>
      <c r="B62" s="28" t="s">
        <v>445</v>
      </c>
      <c r="C62" s="14">
        <v>0</v>
      </c>
      <c r="D62" s="14">
        <v>12</v>
      </c>
      <c r="E62" s="29">
        <v>-1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220</v>
      </c>
      <c r="D63" s="14">
        <v>256</v>
      </c>
      <c r="E63" s="29">
        <v>-0.140625</v>
      </c>
      <c r="F63" s="14">
        <v>4</v>
      </c>
      <c r="G63" s="14">
        <v>1</v>
      </c>
      <c r="H63" s="14">
        <v>38</v>
      </c>
      <c r="I63" s="14">
        <v>51</v>
      </c>
      <c r="J63" s="14">
        <v>38</v>
      </c>
      <c r="K63" s="14">
        <v>1</v>
      </c>
      <c r="L63" s="14">
        <v>0</v>
      </c>
      <c r="M63" s="14">
        <v>0</v>
      </c>
      <c r="N63" s="14">
        <v>0</v>
      </c>
      <c r="O63" s="14">
        <v>4</v>
      </c>
      <c r="P63" s="22">
        <v>15</v>
      </c>
    </row>
    <row r="64" spans="1:16" ht="22.5" x14ac:dyDescent="0.25">
      <c r="A64" s="28" t="s">
        <v>448</v>
      </c>
      <c r="B64" s="28" t="s">
        <v>449</v>
      </c>
      <c r="C64" s="14">
        <v>51</v>
      </c>
      <c r="D64" s="14">
        <v>46</v>
      </c>
      <c r="E64" s="29">
        <v>0.108695652173913</v>
      </c>
      <c r="F64" s="14">
        <v>1</v>
      </c>
      <c r="G64" s="14">
        <v>0</v>
      </c>
      <c r="H64" s="14">
        <v>1</v>
      </c>
      <c r="I64" s="14">
        <v>0</v>
      </c>
      <c r="J64" s="14">
        <v>10</v>
      </c>
      <c r="K64" s="14">
        <v>2</v>
      </c>
      <c r="L64" s="14">
        <v>0</v>
      </c>
      <c r="M64" s="14">
        <v>0</v>
      </c>
      <c r="N64" s="14">
        <v>0</v>
      </c>
      <c r="O64" s="14">
        <v>3</v>
      </c>
      <c r="P64" s="22">
        <v>11</v>
      </c>
    </row>
    <row r="65" spans="1:16" ht="33.75" x14ac:dyDescent="0.25">
      <c r="A65" s="28" t="s">
        <v>450</v>
      </c>
      <c r="B65" s="28" t="s">
        <v>451</v>
      </c>
      <c r="C65" s="14">
        <v>0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0</v>
      </c>
      <c r="E66" s="29">
        <v>0</v>
      </c>
      <c r="F66" s="14">
        <v>1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0</v>
      </c>
      <c r="D67" s="14">
        <v>18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49</v>
      </c>
      <c r="D69" s="14">
        <v>17</v>
      </c>
      <c r="E69" s="29">
        <v>1.8823529411764699</v>
      </c>
      <c r="F69" s="14">
        <v>6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460</v>
      </c>
      <c r="B70" s="28" t="s">
        <v>461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464</v>
      </c>
      <c r="B72" s="182"/>
      <c r="C72" s="25">
        <v>5</v>
      </c>
      <c r="D72" s="25">
        <v>2</v>
      </c>
      <c r="E72" s="26">
        <v>1.5</v>
      </c>
      <c r="F72" s="25">
        <v>0</v>
      </c>
      <c r="G72" s="25">
        <v>0</v>
      </c>
      <c r="H72" s="25">
        <v>2</v>
      </c>
      <c r="I72" s="25">
        <v>0</v>
      </c>
      <c r="J72" s="25">
        <v>0</v>
      </c>
      <c r="K72" s="25">
        <v>0</v>
      </c>
      <c r="L72" s="25">
        <v>3</v>
      </c>
      <c r="M72" s="25">
        <v>2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465</v>
      </c>
      <c r="B73" s="28" t="s">
        <v>466</v>
      </c>
      <c r="C73" s="14">
        <v>5</v>
      </c>
      <c r="D73" s="14">
        <v>2</v>
      </c>
      <c r="E73" s="29">
        <v>1.5</v>
      </c>
      <c r="F73" s="14">
        <v>0</v>
      </c>
      <c r="G73" s="14">
        <v>0</v>
      </c>
      <c r="H73" s="14">
        <v>2</v>
      </c>
      <c r="I73" s="14">
        <v>0</v>
      </c>
      <c r="J73" s="14">
        <v>0</v>
      </c>
      <c r="K73" s="14">
        <v>0</v>
      </c>
      <c r="L73" s="14">
        <v>3</v>
      </c>
      <c r="M73" s="14">
        <v>2</v>
      </c>
      <c r="N73" s="14">
        <v>0</v>
      </c>
      <c r="O73" s="14">
        <v>0</v>
      </c>
      <c r="P73" s="22">
        <v>1</v>
      </c>
    </row>
    <row r="74" spans="1:16" x14ac:dyDescent="0.25">
      <c r="A74" s="181" t="s">
        <v>467</v>
      </c>
      <c r="B74" s="182"/>
      <c r="C74" s="25">
        <v>232</v>
      </c>
      <c r="D74" s="25">
        <v>187</v>
      </c>
      <c r="E74" s="26">
        <v>0.24064171122994599</v>
      </c>
      <c r="F74" s="25">
        <v>25</v>
      </c>
      <c r="G74" s="25">
        <v>2</v>
      </c>
      <c r="H74" s="25">
        <v>16</v>
      </c>
      <c r="I74" s="25">
        <v>10</v>
      </c>
      <c r="J74" s="25">
        <v>4</v>
      </c>
      <c r="K74" s="25">
        <v>0</v>
      </c>
      <c r="L74" s="25">
        <v>5</v>
      </c>
      <c r="M74" s="25">
        <v>1</v>
      </c>
      <c r="N74" s="25">
        <v>3</v>
      </c>
      <c r="O74" s="25">
        <v>2</v>
      </c>
      <c r="P74" s="27">
        <v>4</v>
      </c>
    </row>
    <row r="75" spans="1:16" x14ac:dyDescent="0.25">
      <c r="A75" s="28" t="s">
        <v>468</v>
      </c>
      <c r="B75" s="28" t="s">
        <v>469</v>
      </c>
      <c r="C75" s="14">
        <v>97</v>
      </c>
      <c r="D75" s="14">
        <v>84</v>
      </c>
      <c r="E75" s="29">
        <v>0.15476190476190499</v>
      </c>
      <c r="F75" s="14">
        <v>9</v>
      </c>
      <c r="G75" s="14">
        <v>2</v>
      </c>
      <c r="H75" s="14">
        <v>8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2</v>
      </c>
    </row>
    <row r="76" spans="1:16" ht="33.75" x14ac:dyDescent="0.25">
      <c r="A76" s="28" t="s">
        <v>470</v>
      </c>
      <c r="B76" s="28" t="s">
        <v>471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51</v>
      </c>
      <c r="D77" s="14">
        <v>34</v>
      </c>
      <c r="E77" s="29">
        <v>0.5</v>
      </c>
      <c r="F77" s="14">
        <v>15</v>
      </c>
      <c r="G77" s="14">
        <v>0</v>
      </c>
      <c r="H77" s="14">
        <v>2</v>
      </c>
      <c r="I77" s="14">
        <v>0</v>
      </c>
      <c r="J77" s="14">
        <v>4</v>
      </c>
      <c r="K77" s="14">
        <v>0</v>
      </c>
      <c r="L77" s="14">
        <v>5</v>
      </c>
      <c r="M77" s="14">
        <v>1</v>
      </c>
      <c r="N77" s="14">
        <v>0</v>
      </c>
      <c r="O77" s="14">
        <v>2</v>
      </c>
      <c r="P77" s="22">
        <v>1</v>
      </c>
    </row>
    <row r="78" spans="1:16" x14ac:dyDescent="0.25">
      <c r="A78" s="28" t="s">
        <v>474</v>
      </c>
      <c r="B78" s="28" t="s">
        <v>475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2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47</v>
      </c>
      <c r="D79" s="14">
        <v>44</v>
      </c>
      <c r="E79" s="29">
        <v>6.8181818181818205E-2</v>
      </c>
      <c r="F79" s="14">
        <v>1</v>
      </c>
      <c r="G79" s="14">
        <v>0</v>
      </c>
      <c r="H79" s="14">
        <v>2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1</v>
      </c>
    </row>
    <row r="80" spans="1:16" ht="33.75" x14ac:dyDescent="0.25">
      <c r="A80" s="28" t="s">
        <v>478</v>
      </c>
      <c r="B80" s="28" t="s">
        <v>479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37</v>
      </c>
      <c r="D81" s="14">
        <v>25</v>
      </c>
      <c r="E81" s="29">
        <v>0.48</v>
      </c>
      <c r="F81" s="14">
        <v>0</v>
      </c>
      <c r="G81" s="14">
        <v>0</v>
      </c>
      <c r="H81" s="14">
        <v>4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3</v>
      </c>
      <c r="O81" s="14">
        <v>0</v>
      </c>
      <c r="P81" s="22">
        <v>0</v>
      </c>
    </row>
    <row r="82" spans="1:16" x14ac:dyDescent="0.25">
      <c r="A82" s="181" t="s">
        <v>482</v>
      </c>
      <c r="B82" s="182"/>
      <c r="C82" s="25">
        <v>229</v>
      </c>
      <c r="D82" s="25">
        <v>316</v>
      </c>
      <c r="E82" s="26">
        <v>-0.275316455696203</v>
      </c>
      <c r="F82" s="25">
        <v>68</v>
      </c>
      <c r="G82" s="25">
        <v>6</v>
      </c>
      <c r="H82" s="25">
        <v>25</v>
      </c>
      <c r="I82" s="25">
        <v>3</v>
      </c>
      <c r="J82" s="25">
        <v>0</v>
      </c>
      <c r="K82" s="25">
        <v>0</v>
      </c>
      <c r="L82" s="25">
        <v>0</v>
      </c>
      <c r="M82" s="25">
        <v>0</v>
      </c>
      <c r="N82" s="25">
        <v>5</v>
      </c>
      <c r="O82" s="25">
        <v>0</v>
      </c>
      <c r="P82" s="27">
        <v>0</v>
      </c>
    </row>
    <row r="83" spans="1:16" x14ac:dyDescent="0.25">
      <c r="A83" s="28" t="s">
        <v>483</v>
      </c>
      <c r="B83" s="28" t="s">
        <v>484</v>
      </c>
      <c r="C83" s="14">
        <v>37</v>
      </c>
      <c r="D83" s="14">
        <v>55</v>
      </c>
      <c r="E83" s="29">
        <v>-0.32727272727272699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2">
        <v>0</v>
      </c>
    </row>
    <row r="84" spans="1:16" x14ac:dyDescent="0.25">
      <c r="A84" s="28" t="s">
        <v>485</v>
      </c>
      <c r="B84" s="28" t="s">
        <v>486</v>
      </c>
      <c r="C84" s="14">
        <v>192</v>
      </c>
      <c r="D84" s="14">
        <v>261</v>
      </c>
      <c r="E84" s="29">
        <v>-0.26436781609195398</v>
      </c>
      <c r="F84" s="14">
        <v>68</v>
      </c>
      <c r="G84" s="14">
        <v>6</v>
      </c>
      <c r="H84" s="14">
        <v>19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2">
        <v>0</v>
      </c>
    </row>
    <row r="85" spans="1:16" x14ac:dyDescent="0.25">
      <c r="A85" s="181" t="s">
        <v>487</v>
      </c>
      <c r="B85" s="182"/>
      <c r="C85" s="25">
        <v>1211</v>
      </c>
      <c r="D85" s="25">
        <v>1062</v>
      </c>
      <c r="E85" s="26">
        <v>0.14030131826742001</v>
      </c>
      <c r="F85" s="25">
        <v>121</v>
      </c>
      <c r="G85" s="25">
        <v>35</v>
      </c>
      <c r="H85" s="25">
        <v>334</v>
      </c>
      <c r="I85" s="25">
        <v>244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26</v>
      </c>
    </row>
    <row r="86" spans="1:16" x14ac:dyDescent="0.25">
      <c r="A86" s="28" t="s">
        <v>488</v>
      </c>
      <c r="B86" s="28" t="s">
        <v>489</v>
      </c>
      <c r="C86" s="14">
        <v>0</v>
      </c>
      <c r="D86" s="14">
        <v>2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80</v>
      </c>
      <c r="D89" s="14">
        <v>6</v>
      </c>
      <c r="E89" s="29">
        <v>12.3333333333333</v>
      </c>
      <c r="F89" s="14">
        <v>2</v>
      </c>
      <c r="G89" s="14">
        <v>4</v>
      </c>
      <c r="H89" s="14">
        <v>3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4</v>
      </c>
    </row>
    <row r="90" spans="1:16" ht="22.5" x14ac:dyDescent="0.25">
      <c r="A90" s="28" t="s">
        <v>496</v>
      </c>
      <c r="B90" s="28" t="s">
        <v>497</v>
      </c>
      <c r="C90" s="14">
        <v>0</v>
      </c>
      <c r="D90" s="14">
        <v>1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53</v>
      </c>
      <c r="D91" s="14">
        <v>37</v>
      </c>
      <c r="E91" s="29">
        <v>0.43243243243243201</v>
      </c>
      <c r="F91" s="14">
        <v>4</v>
      </c>
      <c r="G91" s="14">
        <v>0</v>
      </c>
      <c r="H91" s="14">
        <v>6</v>
      </c>
      <c r="I91" s="14">
        <v>6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143</v>
      </c>
      <c r="D92" s="14">
        <v>120</v>
      </c>
      <c r="E92" s="29">
        <v>0.19166666666666701</v>
      </c>
      <c r="F92" s="14">
        <v>5</v>
      </c>
      <c r="G92" s="14">
        <v>14</v>
      </c>
      <c r="H92" s="14">
        <v>46</v>
      </c>
      <c r="I92" s="14">
        <v>79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10</v>
      </c>
    </row>
    <row r="93" spans="1:16" x14ac:dyDescent="0.25">
      <c r="A93" s="28" t="s">
        <v>502</v>
      </c>
      <c r="B93" s="28" t="s">
        <v>503</v>
      </c>
      <c r="C93" s="14">
        <v>40</v>
      </c>
      <c r="D93" s="14">
        <v>60</v>
      </c>
      <c r="E93" s="29">
        <v>-0.33333333333333298</v>
      </c>
      <c r="F93" s="14">
        <v>4</v>
      </c>
      <c r="G93" s="14">
        <v>2</v>
      </c>
      <c r="H93" s="14">
        <v>3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1</v>
      </c>
    </row>
    <row r="94" spans="1:16" x14ac:dyDescent="0.25">
      <c r="A94" s="28" t="s">
        <v>504</v>
      </c>
      <c r="B94" s="28" t="s">
        <v>505</v>
      </c>
      <c r="C94" s="14">
        <v>894</v>
      </c>
      <c r="D94" s="14">
        <v>836</v>
      </c>
      <c r="E94" s="29">
        <v>6.9377990430621997E-2</v>
      </c>
      <c r="F94" s="14">
        <v>106</v>
      </c>
      <c r="G94" s="14">
        <v>15</v>
      </c>
      <c r="H94" s="14">
        <v>275</v>
      </c>
      <c r="I94" s="14">
        <v>156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11</v>
      </c>
    </row>
    <row r="95" spans="1:16" ht="22.5" x14ac:dyDescent="0.25">
      <c r="A95" s="28" t="s">
        <v>506</v>
      </c>
      <c r="B95" s="28" t="s">
        <v>507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508</v>
      </c>
      <c r="B96" s="28" t="s">
        <v>509</v>
      </c>
      <c r="C96" s="14">
        <v>1</v>
      </c>
      <c r="D96" s="14">
        <v>0</v>
      </c>
      <c r="E96" s="29">
        <v>0</v>
      </c>
      <c r="F96" s="14">
        <v>0</v>
      </c>
      <c r="G96" s="14">
        <v>0</v>
      </c>
      <c r="H96" s="14">
        <v>1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18630</v>
      </c>
      <c r="D97" s="25">
        <v>22762</v>
      </c>
      <c r="E97" s="26">
        <v>-0.18153062121079</v>
      </c>
      <c r="F97" s="25">
        <v>1327</v>
      </c>
      <c r="G97" s="25">
        <v>595</v>
      </c>
      <c r="H97" s="25">
        <v>2009</v>
      </c>
      <c r="I97" s="25">
        <v>1546</v>
      </c>
      <c r="J97" s="25">
        <v>1</v>
      </c>
      <c r="K97" s="25">
        <v>1</v>
      </c>
      <c r="L97" s="25">
        <v>2</v>
      </c>
      <c r="M97" s="25">
        <v>0</v>
      </c>
      <c r="N97" s="25">
        <v>33</v>
      </c>
      <c r="O97" s="25">
        <v>117</v>
      </c>
      <c r="P97" s="27">
        <v>334</v>
      </c>
    </row>
    <row r="98" spans="1:16" x14ac:dyDescent="0.25">
      <c r="A98" s="28" t="s">
        <v>511</v>
      </c>
      <c r="B98" s="28" t="s">
        <v>512</v>
      </c>
      <c r="C98" s="14">
        <v>5223</v>
      </c>
      <c r="D98" s="14">
        <v>5638</v>
      </c>
      <c r="E98" s="29">
        <v>-7.3607662291592796E-2</v>
      </c>
      <c r="F98" s="14">
        <v>299</v>
      </c>
      <c r="G98" s="14">
        <v>117</v>
      </c>
      <c r="H98" s="14">
        <v>254</v>
      </c>
      <c r="I98" s="14">
        <v>170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2">
        <v>97</v>
      </c>
    </row>
    <row r="99" spans="1:16" x14ac:dyDescent="0.25">
      <c r="A99" s="28" t="s">
        <v>513</v>
      </c>
      <c r="B99" s="28" t="s">
        <v>514</v>
      </c>
      <c r="C99" s="14">
        <v>2443</v>
      </c>
      <c r="D99" s="14">
        <v>4264</v>
      </c>
      <c r="E99" s="29">
        <v>-0.427063789868668</v>
      </c>
      <c r="F99" s="14">
        <v>290</v>
      </c>
      <c r="G99" s="14">
        <v>109</v>
      </c>
      <c r="H99" s="14">
        <v>484</v>
      </c>
      <c r="I99" s="14">
        <v>174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15</v>
      </c>
      <c r="P99" s="22">
        <v>76</v>
      </c>
    </row>
    <row r="100" spans="1:16" ht="33.75" x14ac:dyDescent="0.25">
      <c r="A100" s="28" t="s">
        <v>515</v>
      </c>
      <c r="B100" s="28" t="s">
        <v>516</v>
      </c>
      <c r="C100" s="14">
        <v>324</v>
      </c>
      <c r="D100" s="14">
        <v>454</v>
      </c>
      <c r="E100" s="29">
        <v>-0.28634361233480199</v>
      </c>
      <c r="F100" s="14">
        <v>82</v>
      </c>
      <c r="G100" s="14">
        <v>98</v>
      </c>
      <c r="H100" s="14">
        <v>136</v>
      </c>
      <c r="I100" s="14">
        <v>276</v>
      </c>
      <c r="J100" s="14">
        <v>1</v>
      </c>
      <c r="K100" s="14">
        <v>1</v>
      </c>
      <c r="L100" s="14">
        <v>0</v>
      </c>
      <c r="M100" s="14">
        <v>0</v>
      </c>
      <c r="N100" s="14">
        <v>0</v>
      </c>
      <c r="O100" s="14">
        <v>12</v>
      </c>
      <c r="P100" s="22">
        <v>43</v>
      </c>
    </row>
    <row r="101" spans="1:16" ht="22.5" x14ac:dyDescent="0.25">
      <c r="A101" s="28" t="s">
        <v>517</v>
      </c>
      <c r="B101" s="28" t="s">
        <v>518</v>
      </c>
      <c r="C101" s="14">
        <v>993</v>
      </c>
      <c r="D101" s="14">
        <v>1136</v>
      </c>
      <c r="E101" s="29">
        <v>-0.12588028169014101</v>
      </c>
      <c r="F101" s="14">
        <v>194</v>
      </c>
      <c r="G101" s="14">
        <v>105</v>
      </c>
      <c r="H101" s="14">
        <v>174</v>
      </c>
      <c r="I101" s="14">
        <v>143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44</v>
      </c>
      <c r="P101" s="22">
        <v>14</v>
      </c>
    </row>
    <row r="102" spans="1:16" x14ac:dyDescent="0.25">
      <c r="A102" s="28" t="s">
        <v>519</v>
      </c>
      <c r="B102" s="28" t="s">
        <v>520</v>
      </c>
      <c r="C102" s="14">
        <v>43</v>
      </c>
      <c r="D102" s="14">
        <v>51</v>
      </c>
      <c r="E102" s="29">
        <v>-0.15686274509803899</v>
      </c>
      <c r="F102" s="14">
        <v>2</v>
      </c>
      <c r="G102" s="14">
        <v>1</v>
      </c>
      <c r="H102" s="14">
        <v>4</v>
      </c>
      <c r="I102" s="14">
        <v>3</v>
      </c>
      <c r="J102" s="14">
        <v>0</v>
      </c>
      <c r="K102" s="14">
        <v>0</v>
      </c>
      <c r="L102" s="14">
        <v>2</v>
      </c>
      <c r="M102" s="14">
        <v>0</v>
      </c>
      <c r="N102" s="14">
        <v>1</v>
      </c>
      <c r="O102" s="14">
        <v>0</v>
      </c>
      <c r="P102" s="22">
        <v>2</v>
      </c>
    </row>
    <row r="103" spans="1:16" ht="22.5" x14ac:dyDescent="0.25">
      <c r="A103" s="28" t="s">
        <v>521</v>
      </c>
      <c r="B103" s="28" t="s">
        <v>522</v>
      </c>
      <c r="C103" s="14">
        <v>173</v>
      </c>
      <c r="D103" s="14">
        <v>416</v>
      </c>
      <c r="E103" s="29">
        <v>-0.58413461538461497</v>
      </c>
      <c r="F103" s="14">
        <v>29</v>
      </c>
      <c r="G103" s="14">
        <v>24</v>
      </c>
      <c r="H103" s="14">
        <v>41</v>
      </c>
      <c r="I103" s="14">
        <v>22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21</v>
      </c>
    </row>
    <row r="104" spans="1:16" x14ac:dyDescent="0.25">
      <c r="A104" s="28" t="s">
        <v>523</v>
      </c>
      <c r="B104" s="28" t="s">
        <v>524</v>
      </c>
      <c r="C104" s="14">
        <v>576</v>
      </c>
      <c r="D104" s="14">
        <v>881</v>
      </c>
      <c r="E104" s="29">
        <v>-0.34619750283768402</v>
      </c>
      <c r="F104" s="14">
        <v>10</v>
      </c>
      <c r="G104" s="14">
        <v>0</v>
      </c>
      <c r="H104" s="14">
        <v>6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25">
      <c r="A105" s="28" t="s">
        <v>525</v>
      </c>
      <c r="B105" s="28" t="s">
        <v>526</v>
      </c>
      <c r="C105" s="14">
        <v>5471</v>
      </c>
      <c r="D105" s="14">
        <v>6138</v>
      </c>
      <c r="E105" s="29">
        <v>-0.108667318344738</v>
      </c>
      <c r="F105" s="14">
        <v>73</v>
      </c>
      <c r="G105" s="14">
        <v>39</v>
      </c>
      <c r="H105" s="14">
        <v>432</v>
      </c>
      <c r="I105" s="14">
        <v>341</v>
      </c>
      <c r="J105" s="14">
        <v>0</v>
      </c>
      <c r="K105" s="14">
        <v>0</v>
      </c>
      <c r="L105" s="14">
        <v>0</v>
      </c>
      <c r="M105" s="14">
        <v>0</v>
      </c>
      <c r="N105" s="14">
        <v>12</v>
      </c>
      <c r="O105" s="14">
        <v>2</v>
      </c>
      <c r="P105" s="22">
        <v>41</v>
      </c>
    </row>
    <row r="106" spans="1:16" ht="22.5" x14ac:dyDescent="0.25">
      <c r="A106" s="28" t="s">
        <v>527</v>
      </c>
      <c r="B106" s="28" t="s">
        <v>528</v>
      </c>
      <c r="C106" s="14">
        <v>1025</v>
      </c>
      <c r="D106" s="14">
        <v>1232</v>
      </c>
      <c r="E106" s="29">
        <v>-0.16801948051948001</v>
      </c>
      <c r="F106" s="14">
        <v>33</v>
      </c>
      <c r="G106" s="14">
        <v>11</v>
      </c>
      <c r="H106" s="14">
        <v>154</v>
      </c>
      <c r="I106" s="14">
        <v>129</v>
      </c>
      <c r="J106" s="14">
        <v>0</v>
      </c>
      <c r="K106" s="14">
        <v>0</v>
      </c>
      <c r="L106" s="14">
        <v>0</v>
      </c>
      <c r="M106" s="14">
        <v>0</v>
      </c>
      <c r="N106" s="14">
        <v>6</v>
      </c>
      <c r="O106" s="14">
        <v>0</v>
      </c>
      <c r="P106" s="22">
        <v>10</v>
      </c>
    </row>
    <row r="107" spans="1:16" ht="22.5" x14ac:dyDescent="0.25">
      <c r="A107" s="28" t="s">
        <v>529</v>
      </c>
      <c r="B107" s="28" t="s">
        <v>530</v>
      </c>
      <c r="C107" s="14">
        <v>88</v>
      </c>
      <c r="D107" s="14">
        <v>91</v>
      </c>
      <c r="E107" s="29">
        <v>-3.2967032967033003E-2</v>
      </c>
      <c r="F107" s="14">
        <v>0</v>
      </c>
      <c r="G107" s="14">
        <v>0</v>
      </c>
      <c r="H107" s="14">
        <v>6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0</v>
      </c>
    </row>
    <row r="108" spans="1:16" x14ac:dyDescent="0.25">
      <c r="A108" s="28" t="s">
        <v>531</v>
      </c>
      <c r="B108" s="28" t="s">
        <v>532</v>
      </c>
      <c r="C108" s="14">
        <v>12</v>
      </c>
      <c r="D108" s="14">
        <v>20</v>
      </c>
      <c r="E108" s="29">
        <v>-0.4</v>
      </c>
      <c r="F108" s="14">
        <v>1</v>
      </c>
      <c r="G108" s="14">
        <v>0</v>
      </c>
      <c r="H108" s="14">
        <v>11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2">
        <v>0</v>
      </c>
    </row>
    <row r="109" spans="1:16" x14ac:dyDescent="0.25">
      <c r="A109" s="28" t="s">
        <v>533</v>
      </c>
      <c r="B109" s="28" t="s">
        <v>534</v>
      </c>
      <c r="C109" s="14">
        <v>13</v>
      </c>
      <c r="D109" s="14">
        <v>11</v>
      </c>
      <c r="E109" s="29">
        <v>0.18181818181818199</v>
      </c>
      <c r="F109" s="14">
        <v>0</v>
      </c>
      <c r="G109" s="14">
        <v>0</v>
      </c>
      <c r="H109" s="14">
        <v>6</v>
      </c>
      <c r="I109" s="14">
        <v>18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2">
        <v>0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2038</v>
      </c>
      <c r="D111" s="14">
        <v>2159</v>
      </c>
      <c r="E111" s="29">
        <v>-5.6044465030106502E-2</v>
      </c>
      <c r="F111" s="14">
        <v>301</v>
      </c>
      <c r="G111" s="14">
        <v>83</v>
      </c>
      <c r="H111" s="14">
        <v>179</v>
      </c>
      <c r="I111" s="14">
        <v>108</v>
      </c>
      <c r="J111" s="14">
        <v>0</v>
      </c>
      <c r="K111" s="14">
        <v>0</v>
      </c>
      <c r="L111" s="14">
        <v>0</v>
      </c>
      <c r="M111" s="14">
        <v>0</v>
      </c>
      <c r="N111" s="14">
        <v>3</v>
      </c>
      <c r="O111" s="14">
        <v>43</v>
      </c>
      <c r="P111" s="22">
        <v>18</v>
      </c>
    </row>
    <row r="112" spans="1:16" ht="22.5" x14ac:dyDescent="0.25">
      <c r="A112" s="28" t="s">
        <v>539</v>
      </c>
      <c r="B112" s="28" t="s">
        <v>540</v>
      </c>
      <c r="C112" s="14">
        <v>1</v>
      </c>
      <c r="D112" s="14">
        <v>2</v>
      </c>
      <c r="E112" s="29">
        <v>-0.5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23</v>
      </c>
      <c r="D114" s="14">
        <v>6</v>
      </c>
      <c r="E114" s="29">
        <v>2.8333333333333299</v>
      </c>
      <c r="F114" s="14">
        <v>3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7</v>
      </c>
      <c r="D115" s="14">
        <v>3</v>
      </c>
      <c r="E115" s="29">
        <v>1.3333333333333299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547</v>
      </c>
      <c r="B116" s="28" t="s">
        <v>548</v>
      </c>
      <c r="C116" s="14">
        <v>7</v>
      </c>
      <c r="D116" s="14">
        <v>1</v>
      </c>
      <c r="E116" s="29">
        <v>6</v>
      </c>
      <c r="F116" s="14">
        <v>0</v>
      </c>
      <c r="G116" s="14">
        <v>0</v>
      </c>
      <c r="H116" s="14">
        <v>5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1</v>
      </c>
      <c r="D117" s="14">
        <v>3</v>
      </c>
      <c r="E117" s="29">
        <v>-0.66666666666666696</v>
      </c>
      <c r="F117" s="14">
        <v>0</v>
      </c>
      <c r="G117" s="14">
        <v>0</v>
      </c>
      <c r="H117" s="14">
        <v>1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2">
        <v>0</v>
      </c>
    </row>
    <row r="119" spans="1:16" ht="22.5" x14ac:dyDescent="0.25">
      <c r="A119" s="28" t="s">
        <v>553</v>
      </c>
      <c r="B119" s="28" t="s">
        <v>554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17</v>
      </c>
      <c r="D120" s="14">
        <v>38</v>
      </c>
      <c r="E120" s="29">
        <v>-0.55263157894736803</v>
      </c>
      <c r="F120" s="14">
        <v>0</v>
      </c>
      <c r="G120" s="14">
        <v>0</v>
      </c>
      <c r="H120" s="14">
        <v>3</v>
      </c>
      <c r="I120" s="14">
        <v>8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93</v>
      </c>
      <c r="D121" s="14">
        <v>108</v>
      </c>
      <c r="E121" s="29">
        <v>-0.13888888888888901</v>
      </c>
      <c r="F121" s="14">
        <v>10</v>
      </c>
      <c r="G121" s="14">
        <v>8</v>
      </c>
      <c r="H121" s="14">
        <v>30</v>
      </c>
      <c r="I121" s="14">
        <v>41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10</v>
      </c>
    </row>
    <row r="122" spans="1:16" x14ac:dyDescent="0.25">
      <c r="A122" s="28" t="s">
        <v>559</v>
      </c>
      <c r="B122" s="28" t="s">
        <v>560</v>
      </c>
      <c r="C122" s="14">
        <v>9</v>
      </c>
      <c r="D122" s="14">
        <v>25</v>
      </c>
      <c r="E122" s="29">
        <v>-0.64</v>
      </c>
      <c r="F122" s="14">
        <v>0</v>
      </c>
      <c r="G122" s="14">
        <v>0</v>
      </c>
      <c r="H122" s="14">
        <v>7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2">
        <v>2</v>
      </c>
    </row>
    <row r="123" spans="1:16" x14ac:dyDescent="0.25">
      <c r="A123" s="28" t="s">
        <v>561</v>
      </c>
      <c r="B123" s="28" t="s">
        <v>562</v>
      </c>
      <c r="C123" s="14">
        <v>6</v>
      </c>
      <c r="D123" s="14">
        <v>11</v>
      </c>
      <c r="E123" s="29">
        <v>-0.45454545454545398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24</v>
      </c>
      <c r="D126" s="14">
        <v>29</v>
      </c>
      <c r="E126" s="29">
        <v>-0.17241379310344801</v>
      </c>
      <c r="F126" s="14">
        <v>0</v>
      </c>
      <c r="G126" s="14">
        <v>0</v>
      </c>
      <c r="H126" s="14">
        <v>8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2">
        <v>0</v>
      </c>
    </row>
    <row r="127" spans="1:16" ht="22.5" x14ac:dyDescent="0.25">
      <c r="A127" s="28" t="s">
        <v>569</v>
      </c>
      <c r="B127" s="28" t="s">
        <v>570</v>
      </c>
      <c r="C127" s="14">
        <v>1</v>
      </c>
      <c r="D127" s="14">
        <v>1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18</v>
      </c>
      <c r="D128" s="14">
        <v>40</v>
      </c>
      <c r="E128" s="29">
        <v>-0.55000000000000004</v>
      </c>
      <c r="F128" s="14">
        <v>0</v>
      </c>
      <c r="G128" s="14">
        <v>0</v>
      </c>
      <c r="H128" s="14">
        <v>63</v>
      </c>
      <c r="I128" s="14">
        <v>91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1</v>
      </c>
      <c r="D130" s="14">
        <v>4</v>
      </c>
      <c r="E130" s="29">
        <v>-0.75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32</v>
      </c>
      <c r="D131" s="25">
        <v>59</v>
      </c>
      <c r="E131" s="26">
        <v>-0.45762711864406802</v>
      </c>
      <c r="F131" s="25">
        <v>0</v>
      </c>
      <c r="G131" s="25">
        <v>0</v>
      </c>
      <c r="H131" s="25">
        <v>32</v>
      </c>
      <c r="I131" s="25">
        <v>23</v>
      </c>
      <c r="J131" s="25">
        <v>0</v>
      </c>
      <c r="K131" s="25">
        <v>0</v>
      </c>
      <c r="L131" s="25">
        <v>0</v>
      </c>
      <c r="M131" s="25">
        <v>0</v>
      </c>
      <c r="N131" s="25">
        <v>14</v>
      </c>
      <c r="O131" s="25">
        <v>0</v>
      </c>
      <c r="P131" s="27">
        <v>0</v>
      </c>
    </row>
    <row r="132" spans="1:16" x14ac:dyDescent="0.25">
      <c r="A132" s="28" t="s">
        <v>578</v>
      </c>
      <c r="B132" s="28" t="s">
        <v>579</v>
      </c>
      <c r="C132" s="14">
        <v>15</v>
      </c>
      <c r="D132" s="14">
        <v>7</v>
      </c>
      <c r="E132" s="29">
        <v>1.1428571428571399</v>
      </c>
      <c r="F132" s="14">
        <v>0</v>
      </c>
      <c r="G132" s="14">
        <v>0</v>
      </c>
      <c r="H132" s="14">
        <v>16</v>
      </c>
      <c r="I132" s="14">
        <v>8</v>
      </c>
      <c r="J132" s="14">
        <v>0</v>
      </c>
      <c r="K132" s="14">
        <v>0</v>
      </c>
      <c r="L132" s="14">
        <v>0</v>
      </c>
      <c r="M132" s="14">
        <v>0</v>
      </c>
      <c r="N132" s="14">
        <v>6</v>
      </c>
      <c r="O132" s="14">
        <v>0</v>
      </c>
      <c r="P132" s="22">
        <v>0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1</v>
      </c>
      <c r="E133" s="29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17</v>
      </c>
      <c r="D134" s="14">
        <v>49</v>
      </c>
      <c r="E134" s="29">
        <v>-0.65306122448979598</v>
      </c>
      <c r="F134" s="14">
        <v>0</v>
      </c>
      <c r="G134" s="14">
        <v>0</v>
      </c>
      <c r="H134" s="14">
        <v>16</v>
      </c>
      <c r="I134" s="14">
        <v>15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2">
        <v>0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1</v>
      </c>
      <c r="E135" s="29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5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495</v>
      </c>
      <c r="D137" s="25">
        <v>158</v>
      </c>
      <c r="E137" s="26">
        <v>2.13291139240506</v>
      </c>
      <c r="F137" s="25">
        <v>0</v>
      </c>
      <c r="G137" s="25">
        <v>0</v>
      </c>
      <c r="H137" s="25">
        <v>10</v>
      </c>
      <c r="I137" s="25">
        <v>10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1</v>
      </c>
      <c r="P137" s="27">
        <v>0</v>
      </c>
    </row>
    <row r="138" spans="1:16" ht="22.5" x14ac:dyDescent="0.25">
      <c r="A138" s="28" t="s">
        <v>589</v>
      </c>
      <c r="B138" s="28" t="s">
        <v>590</v>
      </c>
      <c r="C138" s="14">
        <v>1</v>
      </c>
      <c r="D138" s="14">
        <v>11</v>
      </c>
      <c r="E138" s="29">
        <v>-0.90909090909090895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2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478</v>
      </c>
      <c r="D142" s="14">
        <v>144</v>
      </c>
      <c r="E142" s="29">
        <v>2.3194444444444402</v>
      </c>
      <c r="F142" s="14">
        <v>0</v>
      </c>
      <c r="G142" s="14">
        <v>0</v>
      </c>
      <c r="H142" s="14">
        <v>10</v>
      </c>
      <c r="I142" s="14">
        <v>9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1</v>
      </c>
      <c r="P142" s="22">
        <v>0</v>
      </c>
    </row>
    <row r="143" spans="1:16" ht="33.75" x14ac:dyDescent="0.25">
      <c r="A143" s="28" t="s">
        <v>599</v>
      </c>
      <c r="B143" s="28" t="s">
        <v>600</v>
      </c>
      <c r="C143" s="14">
        <v>14</v>
      </c>
      <c r="D143" s="14">
        <v>3</v>
      </c>
      <c r="E143" s="29">
        <v>3.6666666666666701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1" t="s">
        <v>601</v>
      </c>
      <c r="B144" s="182"/>
      <c r="C144" s="25">
        <v>189</v>
      </c>
      <c r="D144" s="25">
        <v>136</v>
      </c>
      <c r="E144" s="26">
        <v>0.38970588235294101</v>
      </c>
      <c r="F144" s="25">
        <v>0</v>
      </c>
      <c r="G144" s="25">
        <v>0</v>
      </c>
      <c r="H144" s="25">
        <v>89</v>
      </c>
      <c r="I144" s="25">
        <v>72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171</v>
      </c>
      <c r="P144" s="27">
        <v>6</v>
      </c>
    </row>
    <row r="145" spans="1:16" ht="33.75" x14ac:dyDescent="0.25">
      <c r="A145" s="28" t="s">
        <v>602</v>
      </c>
      <c r="B145" s="28" t="s">
        <v>603</v>
      </c>
      <c r="C145" s="14">
        <v>185</v>
      </c>
      <c r="D145" s="14">
        <v>104</v>
      </c>
      <c r="E145" s="29">
        <v>0.77884615384615397</v>
      </c>
      <c r="F145" s="14">
        <v>0</v>
      </c>
      <c r="G145" s="14">
        <v>0</v>
      </c>
      <c r="H145" s="14">
        <v>89</v>
      </c>
      <c r="I145" s="14">
        <v>72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171</v>
      </c>
      <c r="P145" s="22">
        <v>6</v>
      </c>
    </row>
    <row r="146" spans="1:16" ht="22.5" x14ac:dyDescent="0.25">
      <c r="A146" s="28" t="s">
        <v>604</v>
      </c>
      <c r="B146" s="28" t="s">
        <v>605</v>
      </c>
      <c r="C146" s="14">
        <v>4</v>
      </c>
      <c r="D146" s="14">
        <v>32</v>
      </c>
      <c r="E146" s="29">
        <v>-0.875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1" t="s">
        <v>606</v>
      </c>
      <c r="B147" s="182"/>
      <c r="C147" s="25">
        <v>178</v>
      </c>
      <c r="D147" s="25">
        <v>138</v>
      </c>
      <c r="E147" s="26">
        <v>0.28985507246376802</v>
      </c>
      <c r="F147" s="25">
        <v>2</v>
      </c>
      <c r="G147" s="25">
        <v>0</v>
      </c>
      <c r="H147" s="25">
        <v>66</v>
      </c>
      <c r="I147" s="25">
        <v>56</v>
      </c>
      <c r="J147" s="25">
        <v>0</v>
      </c>
      <c r="K147" s="25">
        <v>0</v>
      </c>
      <c r="L147" s="25">
        <v>0</v>
      </c>
      <c r="M147" s="25">
        <v>0</v>
      </c>
      <c r="N147" s="25">
        <v>84</v>
      </c>
      <c r="O147" s="25">
        <v>0</v>
      </c>
      <c r="P147" s="27">
        <v>14</v>
      </c>
    </row>
    <row r="148" spans="1:16" ht="22.5" x14ac:dyDescent="0.25">
      <c r="A148" s="28" t="s">
        <v>607</v>
      </c>
      <c r="B148" s="28" t="s">
        <v>608</v>
      </c>
      <c r="C148" s="14">
        <v>74</v>
      </c>
      <c r="D148" s="14">
        <v>64</v>
      </c>
      <c r="E148" s="29">
        <v>0.15625</v>
      </c>
      <c r="F148" s="14">
        <v>0</v>
      </c>
      <c r="G148" s="14">
        <v>0</v>
      </c>
      <c r="H148" s="14">
        <v>50</v>
      </c>
      <c r="I148" s="14">
        <v>39</v>
      </c>
      <c r="J148" s="14">
        <v>0</v>
      </c>
      <c r="K148" s="14">
        <v>0</v>
      </c>
      <c r="L148" s="14">
        <v>0</v>
      </c>
      <c r="M148" s="14">
        <v>0</v>
      </c>
      <c r="N148" s="14">
        <v>43</v>
      </c>
      <c r="O148" s="14">
        <v>0</v>
      </c>
      <c r="P148" s="22">
        <v>1</v>
      </c>
    </row>
    <row r="149" spans="1:16" ht="22.5" x14ac:dyDescent="0.25">
      <c r="A149" s="28" t="s">
        <v>609</v>
      </c>
      <c r="B149" s="28" t="s">
        <v>610</v>
      </c>
      <c r="C149" s="14">
        <v>1</v>
      </c>
      <c r="D149" s="14">
        <v>12</v>
      </c>
      <c r="E149" s="29">
        <v>-0.91666666666666696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2">
        <v>0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9</v>
      </c>
    </row>
    <row r="151" spans="1:16" ht="33.75" x14ac:dyDescent="0.25">
      <c r="A151" s="28" t="s">
        <v>613</v>
      </c>
      <c r="B151" s="28" t="s">
        <v>614</v>
      </c>
      <c r="C151" s="14">
        <v>18</v>
      </c>
      <c r="D151" s="14">
        <v>13</v>
      </c>
      <c r="E151" s="29">
        <v>0.38461538461538503</v>
      </c>
      <c r="F151" s="14">
        <v>0</v>
      </c>
      <c r="G151" s="14">
        <v>0</v>
      </c>
      <c r="H151" s="14">
        <v>6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18</v>
      </c>
      <c r="O151" s="14">
        <v>0</v>
      </c>
      <c r="P151" s="22">
        <v>0</v>
      </c>
    </row>
    <row r="152" spans="1:16" ht="33.75" x14ac:dyDescent="0.25">
      <c r="A152" s="28" t="s">
        <v>615</v>
      </c>
      <c r="B152" s="28" t="s">
        <v>616</v>
      </c>
      <c r="C152" s="14">
        <v>1</v>
      </c>
      <c r="D152" s="14">
        <v>0</v>
      </c>
      <c r="E152" s="29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6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10</v>
      </c>
      <c r="D153" s="14">
        <v>7</v>
      </c>
      <c r="E153" s="29">
        <v>0.42857142857142799</v>
      </c>
      <c r="F153" s="14">
        <v>0</v>
      </c>
      <c r="G153" s="14">
        <v>0</v>
      </c>
      <c r="H153" s="14">
        <v>0</v>
      </c>
      <c r="I153" s="14">
        <v>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9</v>
      </c>
      <c r="D154" s="14">
        <v>1</v>
      </c>
      <c r="E154" s="29">
        <v>8</v>
      </c>
      <c r="F154" s="14">
        <v>2</v>
      </c>
      <c r="G154" s="14">
        <v>0</v>
      </c>
      <c r="H154" s="14">
        <v>6</v>
      </c>
      <c r="I154" s="14">
        <v>6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2">
        <v>0</v>
      </c>
    </row>
    <row r="155" spans="1:16" ht="22.5" x14ac:dyDescent="0.25">
      <c r="A155" s="28" t="s">
        <v>621</v>
      </c>
      <c r="B155" s="28" t="s">
        <v>622</v>
      </c>
      <c r="C155" s="14">
        <v>65</v>
      </c>
      <c r="D155" s="14">
        <v>41</v>
      </c>
      <c r="E155" s="29">
        <v>0.585365853658536</v>
      </c>
      <c r="F155" s="14">
        <v>0</v>
      </c>
      <c r="G155" s="14">
        <v>0</v>
      </c>
      <c r="H155" s="14">
        <v>3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10</v>
      </c>
      <c r="O155" s="14">
        <v>0</v>
      </c>
      <c r="P155" s="22">
        <v>4</v>
      </c>
    </row>
    <row r="156" spans="1:16" x14ac:dyDescent="0.25">
      <c r="A156" s="181" t="s">
        <v>623</v>
      </c>
      <c r="B156" s="182"/>
      <c r="C156" s="25">
        <v>39</v>
      </c>
      <c r="D156" s="25">
        <v>156</v>
      </c>
      <c r="E156" s="26">
        <v>-0.75</v>
      </c>
      <c r="F156" s="25">
        <v>6</v>
      </c>
      <c r="G156" s="25">
        <v>0</v>
      </c>
      <c r="H156" s="25">
        <v>5</v>
      </c>
      <c r="I156" s="25">
        <v>0</v>
      </c>
      <c r="J156" s="25">
        <v>3</v>
      </c>
      <c r="K156" s="25">
        <v>0</v>
      </c>
      <c r="L156" s="25">
        <v>0</v>
      </c>
      <c r="M156" s="25">
        <v>0</v>
      </c>
      <c r="N156" s="25">
        <v>3</v>
      </c>
      <c r="O156" s="25">
        <v>1</v>
      </c>
      <c r="P156" s="27">
        <v>1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6</v>
      </c>
      <c r="D158" s="14">
        <v>0</v>
      </c>
      <c r="E158" s="29">
        <v>0</v>
      </c>
      <c r="F158" s="14">
        <v>2</v>
      </c>
      <c r="G158" s="14">
        <v>0</v>
      </c>
      <c r="H158" s="14">
        <v>2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9</v>
      </c>
      <c r="D161" s="14">
        <v>18</v>
      </c>
      <c r="E161" s="29">
        <v>-0.5</v>
      </c>
      <c r="F161" s="14">
        <v>3</v>
      </c>
      <c r="G161" s="14">
        <v>0</v>
      </c>
      <c r="H161" s="14">
        <v>2</v>
      </c>
      <c r="I161" s="14">
        <v>0</v>
      </c>
      <c r="J161" s="14">
        <v>3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1</v>
      </c>
    </row>
    <row r="162" spans="1:16" x14ac:dyDescent="0.25">
      <c r="A162" s="28" t="s">
        <v>634</v>
      </c>
      <c r="B162" s="28" t="s">
        <v>635</v>
      </c>
      <c r="C162" s="14">
        <v>6</v>
      </c>
      <c r="D162" s="14">
        <v>13</v>
      </c>
      <c r="E162" s="29">
        <v>-0.53846153846153799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3</v>
      </c>
      <c r="O162" s="14">
        <v>0</v>
      </c>
      <c r="P162" s="22">
        <v>0</v>
      </c>
    </row>
    <row r="163" spans="1:16" ht="22.5" x14ac:dyDescent="0.25">
      <c r="A163" s="28" t="s">
        <v>636</v>
      </c>
      <c r="B163" s="28" t="s">
        <v>637</v>
      </c>
      <c r="C163" s="14">
        <v>3</v>
      </c>
      <c r="D163" s="14">
        <v>3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8</v>
      </c>
      <c r="D164" s="14">
        <v>18</v>
      </c>
      <c r="E164" s="29">
        <v>-0.55555555555555503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7</v>
      </c>
      <c r="D165" s="14">
        <v>104</v>
      </c>
      <c r="E165" s="29">
        <v>-0.93269230769230804</v>
      </c>
      <c r="F165" s="14">
        <v>1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936</v>
      </c>
      <c r="D166" s="25">
        <v>969</v>
      </c>
      <c r="E166" s="26">
        <v>-3.4055727554179599E-2</v>
      </c>
      <c r="F166" s="25">
        <v>30</v>
      </c>
      <c r="G166" s="25">
        <v>0</v>
      </c>
      <c r="H166" s="25">
        <v>323</v>
      </c>
      <c r="I166" s="25">
        <v>280</v>
      </c>
      <c r="J166" s="25">
        <v>1</v>
      </c>
      <c r="K166" s="25">
        <v>0</v>
      </c>
      <c r="L166" s="25">
        <v>0</v>
      </c>
      <c r="M166" s="25">
        <v>0</v>
      </c>
      <c r="N166" s="25">
        <v>34</v>
      </c>
      <c r="O166" s="25">
        <v>40</v>
      </c>
      <c r="P166" s="27">
        <v>12</v>
      </c>
    </row>
    <row r="167" spans="1:16" ht="22.5" x14ac:dyDescent="0.25">
      <c r="A167" s="28" t="s">
        <v>643</v>
      </c>
      <c r="B167" s="28" t="s">
        <v>644</v>
      </c>
      <c r="C167" s="14">
        <v>4</v>
      </c>
      <c r="D167" s="14">
        <v>3</v>
      </c>
      <c r="E167" s="29">
        <v>0.33333333333333298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2">
        <v>0</v>
      </c>
    </row>
    <row r="168" spans="1:16" ht="33.75" x14ac:dyDescent="0.25">
      <c r="A168" s="28" t="s">
        <v>645</v>
      </c>
      <c r="B168" s="28" t="s">
        <v>646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0</v>
      </c>
      <c r="D169" s="14">
        <v>2</v>
      </c>
      <c r="E169" s="29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358</v>
      </c>
      <c r="D173" s="14">
        <v>489</v>
      </c>
      <c r="E173" s="29">
        <v>-0.267893660531697</v>
      </c>
      <c r="F173" s="14">
        <v>8</v>
      </c>
      <c r="G173" s="14">
        <v>0</v>
      </c>
      <c r="H173" s="14">
        <v>150</v>
      </c>
      <c r="I173" s="14">
        <v>135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23</v>
      </c>
      <c r="P173" s="22">
        <v>6</v>
      </c>
    </row>
    <row r="174" spans="1:16" ht="22.5" x14ac:dyDescent="0.25">
      <c r="A174" s="28" t="s">
        <v>657</v>
      </c>
      <c r="B174" s="28" t="s">
        <v>658</v>
      </c>
      <c r="C174" s="14">
        <v>546</v>
      </c>
      <c r="D174" s="14">
        <v>444</v>
      </c>
      <c r="E174" s="29">
        <v>0.22972972972972999</v>
      </c>
      <c r="F174" s="14">
        <v>20</v>
      </c>
      <c r="G174" s="14">
        <v>0</v>
      </c>
      <c r="H174" s="14">
        <v>156</v>
      </c>
      <c r="I174" s="14">
        <v>129</v>
      </c>
      <c r="J174" s="14">
        <v>0</v>
      </c>
      <c r="K174" s="14">
        <v>0</v>
      </c>
      <c r="L174" s="14">
        <v>0</v>
      </c>
      <c r="M174" s="14">
        <v>0</v>
      </c>
      <c r="N174" s="14">
        <v>33</v>
      </c>
      <c r="O174" s="14">
        <v>0</v>
      </c>
      <c r="P174" s="22">
        <v>6</v>
      </c>
    </row>
    <row r="175" spans="1:16" x14ac:dyDescent="0.25">
      <c r="A175" s="28" t="s">
        <v>659</v>
      </c>
      <c r="B175" s="28" t="s">
        <v>660</v>
      </c>
      <c r="C175" s="14">
        <v>28</v>
      </c>
      <c r="D175" s="14">
        <v>28</v>
      </c>
      <c r="E175" s="29">
        <v>0</v>
      </c>
      <c r="F175" s="14">
        <v>2</v>
      </c>
      <c r="G175" s="14">
        <v>0</v>
      </c>
      <c r="H175" s="14">
        <v>17</v>
      </c>
      <c r="I175" s="14">
        <v>16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17</v>
      </c>
      <c r="P175" s="22">
        <v>0</v>
      </c>
    </row>
    <row r="176" spans="1:16" ht="22.5" x14ac:dyDescent="0.25">
      <c r="A176" s="28" t="s">
        <v>661</v>
      </c>
      <c r="B176" s="28" t="s">
        <v>662</v>
      </c>
      <c r="C176" s="14">
        <v>0</v>
      </c>
      <c r="D176" s="14">
        <v>2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1134</v>
      </c>
      <c r="D178" s="25">
        <v>1346</v>
      </c>
      <c r="E178" s="26">
        <v>-0.15750371471025301</v>
      </c>
      <c r="F178" s="25">
        <v>2802</v>
      </c>
      <c r="G178" s="25">
        <v>3056</v>
      </c>
      <c r="H178" s="25">
        <v>564</v>
      </c>
      <c r="I178" s="25">
        <v>221</v>
      </c>
      <c r="J178" s="25">
        <v>0</v>
      </c>
      <c r="K178" s="25">
        <v>0</v>
      </c>
      <c r="L178" s="25">
        <v>1</v>
      </c>
      <c r="M178" s="25">
        <v>0</v>
      </c>
      <c r="N178" s="25">
        <v>28</v>
      </c>
      <c r="O178" s="25">
        <v>0</v>
      </c>
      <c r="P178" s="27">
        <v>2835</v>
      </c>
    </row>
    <row r="179" spans="1:16" ht="22.5" x14ac:dyDescent="0.25">
      <c r="A179" s="28" t="s">
        <v>666</v>
      </c>
      <c r="B179" s="28" t="s">
        <v>667</v>
      </c>
      <c r="C179" s="14">
        <v>8</v>
      </c>
      <c r="D179" s="14">
        <v>59</v>
      </c>
      <c r="E179" s="29">
        <v>-0.86440677966101698</v>
      </c>
      <c r="F179" s="14">
        <v>17</v>
      </c>
      <c r="G179" s="14">
        <v>24</v>
      </c>
      <c r="H179" s="14">
        <v>4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20</v>
      </c>
    </row>
    <row r="180" spans="1:16" ht="22.5" x14ac:dyDescent="0.25">
      <c r="A180" s="28" t="s">
        <v>668</v>
      </c>
      <c r="B180" s="28" t="s">
        <v>669</v>
      </c>
      <c r="C180" s="14">
        <v>531</v>
      </c>
      <c r="D180" s="14">
        <v>595</v>
      </c>
      <c r="E180" s="29">
        <v>-0.107563025210084</v>
      </c>
      <c r="F180" s="14">
        <v>1229</v>
      </c>
      <c r="G180" s="14">
        <v>1583</v>
      </c>
      <c r="H180" s="14">
        <v>421</v>
      </c>
      <c r="I180" s="14">
        <v>90</v>
      </c>
      <c r="J180" s="14">
        <v>0</v>
      </c>
      <c r="K180" s="14">
        <v>0</v>
      </c>
      <c r="L180" s="14">
        <v>1</v>
      </c>
      <c r="M180" s="14">
        <v>0</v>
      </c>
      <c r="N180" s="14">
        <v>0</v>
      </c>
      <c r="O180" s="14">
        <v>0</v>
      </c>
      <c r="P180" s="22">
        <v>1655</v>
      </c>
    </row>
    <row r="181" spans="1:16" x14ac:dyDescent="0.25">
      <c r="A181" s="28" t="s">
        <v>670</v>
      </c>
      <c r="B181" s="28" t="s">
        <v>671</v>
      </c>
      <c r="C181" s="14">
        <v>46</v>
      </c>
      <c r="D181" s="14">
        <v>36</v>
      </c>
      <c r="E181" s="29">
        <v>0.27777777777777801</v>
      </c>
      <c r="F181" s="14">
        <v>42</v>
      </c>
      <c r="G181" s="14">
        <v>43</v>
      </c>
      <c r="H181" s="14">
        <v>21</v>
      </c>
      <c r="I181" s="14">
        <v>11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12</v>
      </c>
    </row>
    <row r="182" spans="1:16" ht="22.5" x14ac:dyDescent="0.25">
      <c r="A182" s="28" t="s">
        <v>672</v>
      </c>
      <c r="B182" s="28" t="s">
        <v>673</v>
      </c>
      <c r="C182" s="14">
        <v>1</v>
      </c>
      <c r="D182" s="14">
        <v>22</v>
      </c>
      <c r="E182" s="29">
        <v>-0.95454545454545403</v>
      </c>
      <c r="F182" s="14">
        <v>4</v>
      </c>
      <c r="G182" s="14">
        <v>4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2.5" x14ac:dyDescent="0.25">
      <c r="A183" s="28" t="s">
        <v>674</v>
      </c>
      <c r="B183" s="28" t="s">
        <v>675</v>
      </c>
      <c r="C183" s="14">
        <v>39</v>
      </c>
      <c r="D183" s="14">
        <v>87</v>
      </c>
      <c r="E183" s="29">
        <v>-0.55172413793103403</v>
      </c>
      <c r="F183" s="14">
        <v>61</v>
      </c>
      <c r="G183" s="14">
        <v>112</v>
      </c>
      <c r="H183" s="14">
        <v>25</v>
      </c>
      <c r="I183" s="14">
        <v>12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91</v>
      </c>
    </row>
    <row r="184" spans="1:16" ht="22.5" x14ac:dyDescent="0.25">
      <c r="A184" s="28" t="s">
        <v>676</v>
      </c>
      <c r="B184" s="28" t="s">
        <v>677</v>
      </c>
      <c r="C184" s="14">
        <v>507</v>
      </c>
      <c r="D184" s="14">
        <v>547</v>
      </c>
      <c r="E184" s="29">
        <v>-7.3126142595978105E-2</v>
      </c>
      <c r="F184" s="14">
        <v>1446</v>
      </c>
      <c r="G184" s="14">
        <v>1290</v>
      </c>
      <c r="H184" s="14">
        <v>93</v>
      </c>
      <c r="I184" s="14">
        <v>103</v>
      </c>
      <c r="J184" s="14">
        <v>0</v>
      </c>
      <c r="K184" s="14">
        <v>0</v>
      </c>
      <c r="L184" s="14">
        <v>0</v>
      </c>
      <c r="M184" s="14">
        <v>0</v>
      </c>
      <c r="N184" s="14">
        <v>28</v>
      </c>
      <c r="O184" s="14">
        <v>0</v>
      </c>
      <c r="P184" s="22">
        <v>1056</v>
      </c>
    </row>
    <row r="185" spans="1:16" ht="22.5" x14ac:dyDescent="0.25">
      <c r="A185" s="28" t="s">
        <v>678</v>
      </c>
      <c r="B185" s="28" t="s">
        <v>679</v>
      </c>
      <c r="C185" s="14">
        <v>2</v>
      </c>
      <c r="D185" s="14">
        <v>0</v>
      </c>
      <c r="E185" s="29">
        <v>0</v>
      </c>
      <c r="F185" s="14">
        <v>3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680</v>
      </c>
      <c r="B186" s="182"/>
      <c r="C186" s="25">
        <v>530</v>
      </c>
      <c r="D186" s="25">
        <v>702</v>
      </c>
      <c r="E186" s="26">
        <v>-0.24501424501424501</v>
      </c>
      <c r="F186" s="25">
        <v>215</v>
      </c>
      <c r="G186" s="25">
        <v>157</v>
      </c>
      <c r="H186" s="25">
        <v>139</v>
      </c>
      <c r="I186" s="25">
        <v>97</v>
      </c>
      <c r="J186" s="25">
        <v>0</v>
      </c>
      <c r="K186" s="25">
        <v>0</v>
      </c>
      <c r="L186" s="25">
        <v>0</v>
      </c>
      <c r="M186" s="25">
        <v>0</v>
      </c>
      <c r="N186" s="25">
        <v>24</v>
      </c>
      <c r="O186" s="25">
        <v>1</v>
      </c>
      <c r="P186" s="27">
        <v>167</v>
      </c>
    </row>
    <row r="187" spans="1:16" x14ac:dyDescent="0.25">
      <c r="A187" s="28" t="s">
        <v>681</v>
      </c>
      <c r="B187" s="28" t="s">
        <v>682</v>
      </c>
      <c r="C187" s="14">
        <v>32</v>
      </c>
      <c r="D187" s="14">
        <v>44</v>
      </c>
      <c r="E187" s="29">
        <v>-0.27272727272727298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6</v>
      </c>
      <c r="E188" s="29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160</v>
      </c>
      <c r="D189" s="14">
        <v>193</v>
      </c>
      <c r="E189" s="29">
        <v>-0.170984455958549</v>
      </c>
      <c r="F189" s="14">
        <v>101</v>
      </c>
      <c r="G189" s="14">
        <v>53</v>
      </c>
      <c r="H189" s="14">
        <v>45</v>
      </c>
      <c r="I189" s="14">
        <v>26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1</v>
      </c>
      <c r="P189" s="22">
        <v>46</v>
      </c>
    </row>
    <row r="190" spans="1:16" ht="22.5" x14ac:dyDescent="0.25">
      <c r="A190" s="28" t="s">
        <v>687</v>
      </c>
      <c r="B190" s="28" t="s">
        <v>688</v>
      </c>
      <c r="C190" s="14">
        <v>3</v>
      </c>
      <c r="D190" s="14">
        <v>4</v>
      </c>
      <c r="E190" s="29">
        <v>-0.25</v>
      </c>
      <c r="F190" s="14">
        <v>3</v>
      </c>
      <c r="G190" s="14">
        <v>3</v>
      </c>
      <c r="H190" s="14">
        <v>0</v>
      </c>
      <c r="I190" s="14">
        <v>4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4</v>
      </c>
    </row>
    <row r="191" spans="1:16" ht="33.75" x14ac:dyDescent="0.25">
      <c r="A191" s="28" t="s">
        <v>689</v>
      </c>
      <c r="B191" s="28" t="s">
        <v>690</v>
      </c>
      <c r="C191" s="14">
        <v>68</v>
      </c>
      <c r="D191" s="14">
        <v>227</v>
      </c>
      <c r="E191" s="29">
        <v>-0.70044052863436101</v>
      </c>
      <c r="F191" s="14">
        <v>63</v>
      </c>
      <c r="G191" s="14">
        <v>82</v>
      </c>
      <c r="H191" s="14">
        <v>34</v>
      </c>
      <c r="I191" s="14">
        <v>42</v>
      </c>
      <c r="J191" s="14">
        <v>0</v>
      </c>
      <c r="K191" s="14">
        <v>0</v>
      </c>
      <c r="L191" s="14">
        <v>0</v>
      </c>
      <c r="M191" s="14">
        <v>0</v>
      </c>
      <c r="N191" s="14">
        <v>20</v>
      </c>
      <c r="O191" s="14">
        <v>0</v>
      </c>
      <c r="P191" s="22">
        <v>97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2</v>
      </c>
      <c r="E192" s="29">
        <v>-1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88</v>
      </c>
      <c r="D193" s="14">
        <v>123</v>
      </c>
      <c r="E193" s="29">
        <v>-0.284552845528455</v>
      </c>
      <c r="F193" s="14">
        <v>12</v>
      </c>
      <c r="G193" s="14">
        <v>1</v>
      </c>
      <c r="H193" s="14">
        <v>28</v>
      </c>
      <c r="I193" s="14">
        <v>16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6</v>
      </c>
    </row>
    <row r="194" spans="1:16" x14ac:dyDescent="0.25">
      <c r="A194" s="28" t="s">
        <v>695</v>
      </c>
      <c r="B194" s="28" t="s">
        <v>696</v>
      </c>
      <c r="C194" s="14">
        <v>24</v>
      </c>
      <c r="D194" s="14">
        <v>6</v>
      </c>
      <c r="E194" s="29">
        <v>3</v>
      </c>
      <c r="F194" s="14">
        <v>1</v>
      </c>
      <c r="G194" s="14">
        <v>3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2">
        <v>1</v>
      </c>
    </row>
    <row r="195" spans="1:16" ht="22.5" x14ac:dyDescent="0.25">
      <c r="A195" s="28" t="s">
        <v>697</v>
      </c>
      <c r="B195" s="28" t="s">
        <v>698</v>
      </c>
      <c r="C195" s="14">
        <v>0</v>
      </c>
      <c r="D195" s="14">
        <v>1</v>
      </c>
      <c r="E195" s="29">
        <v>-1</v>
      </c>
      <c r="F195" s="14">
        <v>0</v>
      </c>
      <c r="G195" s="14">
        <v>0</v>
      </c>
      <c r="H195" s="14">
        <v>1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35</v>
      </c>
      <c r="D196" s="14">
        <v>26</v>
      </c>
      <c r="E196" s="29">
        <v>0.34615384615384598</v>
      </c>
      <c r="F196" s="14">
        <v>28</v>
      </c>
      <c r="G196" s="14">
        <v>13</v>
      </c>
      <c r="H196" s="14">
        <v>12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11</v>
      </c>
    </row>
    <row r="197" spans="1:16" x14ac:dyDescent="0.25">
      <c r="A197" s="28" t="s">
        <v>701</v>
      </c>
      <c r="B197" s="28" t="s">
        <v>702</v>
      </c>
      <c r="C197" s="14">
        <v>95</v>
      </c>
      <c r="D197" s="14">
        <v>69</v>
      </c>
      <c r="E197" s="29">
        <v>0.376811594202899</v>
      </c>
      <c r="F197" s="14">
        <v>5</v>
      </c>
      <c r="G197" s="14">
        <v>0</v>
      </c>
      <c r="H197" s="14">
        <v>8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2.5" x14ac:dyDescent="0.25">
      <c r="A198" s="28" t="s">
        <v>703</v>
      </c>
      <c r="B198" s="28" t="s">
        <v>704</v>
      </c>
      <c r="C198" s="14">
        <v>3</v>
      </c>
      <c r="D198" s="14">
        <v>1</v>
      </c>
      <c r="E198" s="29">
        <v>2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22</v>
      </c>
      <c r="D199" s="14">
        <v>0</v>
      </c>
      <c r="E199" s="29">
        <v>0</v>
      </c>
      <c r="F199" s="14">
        <v>2</v>
      </c>
      <c r="G199" s="14">
        <v>2</v>
      </c>
      <c r="H199" s="14">
        <v>11</v>
      </c>
      <c r="I199" s="14">
        <v>4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2">
        <v>2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709</v>
      </c>
      <c r="B201" s="182"/>
      <c r="C201" s="25">
        <v>197</v>
      </c>
      <c r="D201" s="25">
        <v>307</v>
      </c>
      <c r="E201" s="26">
        <v>-0.35830618892508098</v>
      </c>
      <c r="F201" s="25">
        <v>95</v>
      </c>
      <c r="G201" s="25">
        <v>57</v>
      </c>
      <c r="H201" s="25">
        <v>39</v>
      </c>
      <c r="I201" s="25">
        <v>25</v>
      </c>
      <c r="J201" s="25">
        <v>0</v>
      </c>
      <c r="K201" s="25">
        <v>0</v>
      </c>
      <c r="L201" s="25">
        <v>0</v>
      </c>
      <c r="M201" s="25">
        <v>2</v>
      </c>
      <c r="N201" s="25">
        <v>38</v>
      </c>
      <c r="O201" s="25">
        <v>0</v>
      </c>
      <c r="P201" s="27">
        <v>40</v>
      </c>
    </row>
    <row r="202" spans="1:16" x14ac:dyDescent="0.25">
      <c r="A202" s="28" t="s">
        <v>710</v>
      </c>
      <c r="B202" s="28" t="s">
        <v>711</v>
      </c>
      <c r="C202" s="14">
        <v>41</v>
      </c>
      <c r="D202" s="14">
        <v>50</v>
      </c>
      <c r="E202" s="29">
        <v>-0.18</v>
      </c>
      <c r="F202" s="14">
        <v>0</v>
      </c>
      <c r="G202" s="14">
        <v>0</v>
      </c>
      <c r="H202" s="14">
        <v>6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21</v>
      </c>
      <c r="O202" s="14">
        <v>0</v>
      </c>
      <c r="P202" s="22">
        <v>0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2</v>
      </c>
      <c r="D204" s="14">
        <v>20</v>
      </c>
      <c r="E204" s="29">
        <v>-0.9</v>
      </c>
      <c r="F204" s="14">
        <v>0</v>
      </c>
      <c r="G204" s="14">
        <v>1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0</v>
      </c>
      <c r="D205" s="14">
        <v>3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118</v>
      </c>
      <c r="D206" s="14">
        <v>214</v>
      </c>
      <c r="E206" s="29">
        <v>-0.44859813084112099</v>
      </c>
      <c r="F206" s="14">
        <v>95</v>
      </c>
      <c r="G206" s="14">
        <v>55</v>
      </c>
      <c r="H206" s="14">
        <v>31</v>
      </c>
      <c r="I206" s="14">
        <v>19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40</v>
      </c>
    </row>
    <row r="207" spans="1:16" ht="22.5" x14ac:dyDescent="0.25">
      <c r="A207" s="28" t="s">
        <v>720</v>
      </c>
      <c r="B207" s="28" t="s">
        <v>721</v>
      </c>
      <c r="C207" s="14">
        <v>1</v>
      </c>
      <c r="D207" s="14">
        <v>2</v>
      </c>
      <c r="E207" s="29">
        <v>-0.5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8</v>
      </c>
      <c r="D208" s="14">
        <v>1</v>
      </c>
      <c r="E208" s="29">
        <v>7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2</v>
      </c>
      <c r="D211" s="14">
        <v>2</v>
      </c>
      <c r="E211" s="29">
        <v>0</v>
      </c>
      <c r="F211" s="14">
        <v>0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2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4</v>
      </c>
      <c r="D212" s="14">
        <v>1</v>
      </c>
      <c r="E212" s="29">
        <v>3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5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7</v>
      </c>
      <c r="D214" s="14">
        <v>8</v>
      </c>
      <c r="E214" s="29">
        <v>-0.125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11</v>
      </c>
      <c r="O214" s="14">
        <v>0</v>
      </c>
      <c r="P214" s="22">
        <v>0</v>
      </c>
    </row>
    <row r="215" spans="1:16" ht="22.5" x14ac:dyDescent="0.25">
      <c r="A215" s="28" t="s">
        <v>736</v>
      </c>
      <c r="B215" s="28" t="s">
        <v>737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2</v>
      </c>
      <c r="E216" s="29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1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1</v>
      </c>
      <c r="D217" s="14">
        <v>1</v>
      </c>
      <c r="E217" s="29">
        <v>0</v>
      </c>
      <c r="F217" s="14">
        <v>0</v>
      </c>
      <c r="G217" s="14">
        <v>0</v>
      </c>
      <c r="H217" s="14">
        <v>2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2</v>
      </c>
      <c r="E218" s="29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1</v>
      </c>
      <c r="E219" s="29">
        <v>-1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8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1587</v>
      </c>
      <c r="D223" s="25">
        <v>1691</v>
      </c>
      <c r="E223" s="26">
        <v>-6.1502069781194602E-2</v>
      </c>
      <c r="F223" s="25">
        <v>970</v>
      </c>
      <c r="G223" s="25">
        <v>590</v>
      </c>
      <c r="H223" s="25">
        <v>410</v>
      </c>
      <c r="I223" s="25">
        <v>270</v>
      </c>
      <c r="J223" s="25">
        <v>0</v>
      </c>
      <c r="K223" s="25">
        <v>0</v>
      </c>
      <c r="L223" s="25">
        <v>0</v>
      </c>
      <c r="M223" s="25">
        <v>0</v>
      </c>
      <c r="N223" s="25">
        <v>13</v>
      </c>
      <c r="O223" s="25">
        <v>20</v>
      </c>
      <c r="P223" s="27">
        <v>463</v>
      </c>
    </row>
    <row r="224" spans="1:16" x14ac:dyDescent="0.25">
      <c r="A224" s="28" t="s">
        <v>753</v>
      </c>
      <c r="B224" s="28" t="s">
        <v>754</v>
      </c>
      <c r="C224" s="14">
        <v>7</v>
      </c>
      <c r="D224" s="14">
        <v>3</v>
      </c>
      <c r="E224" s="29">
        <v>1.3333333333333299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765</v>
      </c>
      <c r="B230" s="28" t="s">
        <v>766</v>
      </c>
      <c r="C230" s="14">
        <v>18</v>
      </c>
      <c r="D230" s="14">
        <v>2</v>
      </c>
      <c r="E230" s="29">
        <v>8</v>
      </c>
      <c r="F230" s="14">
        <v>4</v>
      </c>
      <c r="G230" s="14">
        <v>5</v>
      </c>
      <c r="H230" s="14">
        <v>2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4</v>
      </c>
    </row>
    <row r="231" spans="1:16" x14ac:dyDescent="0.25">
      <c r="A231" s="28" t="s">
        <v>767</v>
      </c>
      <c r="B231" s="28" t="s">
        <v>768</v>
      </c>
      <c r="C231" s="14">
        <v>43</v>
      </c>
      <c r="D231" s="14">
        <v>100</v>
      </c>
      <c r="E231" s="29">
        <v>-0.56999999999999995</v>
      </c>
      <c r="F231" s="14">
        <v>0</v>
      </c>
      <c r="G231" s="14">
        <v>0</v>
      </c>
      <c r="H231" s="14">
        <v>8</v>
      </c>
      <c r="I231" s="14">
        <v>6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2">
        <v>0</v>
      </c>
    </row>
    <row r="232" spans="1:16" x14ac:dyDescent="0.25">
      <c r="A232" s="28" t="s">
        <v>769</v>
      </c>
      <c r="B232" s="28" t="s">
        <v>770</v>
      </c>
      <c r="C232" s="14">
        <v>105</v>
      </c>
      <c r="D232" s="14">
        <v>111</v>
      </c>
      <c r="E232" s="29">
        <v>-5.4054054054054099E-2</v>
      </c>
      <c r="F232" s="14">
        <v>6</v>
      </c>
      <c r="G232" s="14">
        <v>4</v>
      </c>
      <c r="H232" s="14">
        <v>20</v>
      </c>
      <c r="I232" s="14">
        <v>11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2">
        <v>7</v>
      </c>
    </row>
    <row r="233" spans="1:16" x14ac:dyDescent="0.25">
      <c r="A233" s="28" t="s">
        <v>771</v>
      </c>
      <c r="B233" s="28" t="s">
        <v>772</v>
      </c>
      <c r="C233" s="14">
        <v>57</v>
      </c>
      <c r="D233" s="14">
        <v>6</v>
      </c>
      <c r="E233" s="29">
        <v>8.5</v>
      </c>
      <c r="F233" s="14">
        <v>2</v>
      </c>
      <c r="G233" s="14">
        <v>1</v>
      </c>
      <c r="H233" s="14">
        <v>11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6</v>
      </c>
      <c r="O233" s="14">
        <v>0</v>
      </c>
      <c r="P233" s="22">
        <v>2</v>
      </c>
    </row>
    <row r="234" spans="1:16" ht="22.5" x14ac:dyDescent="0.25">
      <c r="A234" s="28" t="s">
        <v>773</v>
      </c>
      <c r="B234" s="28" t="s">
        <v>774</v>
      </c>
      <c r="C234" s="14">
        <v>1</v>
      </c>
      <c r="D234" s="14">
        <v>4</v>
      </c>
      <c r="E234" s="29">
        <v>-0.75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2">
        <v>0</v>
      </c>
    </row>
    <row r="235" spans="1:16" ht="33.75" x14ac:dyDescent="0.25">
      <c r="A235" s="28" t="s">
        <v>775</v>
      </c>
      <c r="B235" s="28" t="s">
        <v>776</v>
      </c>
      <c r="C235" s="14">
        <v>19</v>
      </c>
      <c r="D235" s="14">
        <v>9</v>
      </c>
      <c r="E235" s="29">
        <v>1.1111111111111101</v>
      </c>
      <c r="F235" s="14">
        <v>0</v>
      </c>
      <c r="G235" s="14">
        <v>0</v>
      </c>
      <c r="H235" s="14">
        <v>3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777</v>
      </c>
      <c r="B236" s="28" t="s">
        <v>778</v>
      </c>
      <c r="C236" s="14">
        <v>7</v>
      </c>
      <c r="D236" s="14">
        <v>1</v>
      </c>
      <c r="E236" s="29">
        <v>6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1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1328</v>
      </c>
      <c r="D238" s="14">
        <v>1455</v>
      </c>
      <c r="E238" s="29">
        <v>-8.7285223367697604E-2</v>
      </c>
      <c r="F238" s="14">
        <v>958</v>
      </c>
      <c r="G238" s="14">
        <v>580</v>
      </c>
      <c r="H238" s="14">
        <v>365</v>
      </c>
      <c r="I238" s="14">
        <v>243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20</v>
      </c>
      <c r="P238" s="22">
        <v>450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1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10</v>
      </c>
      <c r="D244" s="25">
        <v>9</v>
      </c>
      <c r="E244" s="26">
        <v>0.11111111111111099</v>
      </c>
      <c r="F244" s="25">
        <v>2</v>
      </c>
      <c r="G244" s="25">
        <v>0</v>
      </c>
      <c r="H244" s="25">
        <v>2</v>
      </c>
      <c r="I244" s="25">
        <v>12</v>
      </c>
      <c r="J244" s="25">
        <v>0</v>
      </c>
      <c r="K244" s="25">
        <v>0</v>
      </c>
      <c r="L244" s="25">
        <v>0</v>
      </c>
      <c r="M244" s="25">
        <v>0</v>
      </c>
      <c r="N244" s="25">
        <v>9</v>
      </c>
      <c r="O244" s="25">
        <v>0</v>
      </c>
      <c r="P244" s="27">
        <v>0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5</v>
      </c>
      <c r="D248" s="14">
        <v>2</v>
      </c>
      <c r="E248" s="29">
        <v>1.5</v>
      </c>
      <c r="F248" s="14">
        <v>2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5</v>
      </c>
      <c r="D249" s="14">
        <v>5</v>
      </c>
      <c r="E249" s="29">
        <v>0</v>
      </c>
      <c r="F249" s="14">
        <v>0</v>
      </c>
      <c r="G249" s="14">
        <v>0</v>
      </c>
      <c r="H249" s="14">
        <v>1</v>
      </c>
      <c r="I249" s="14">
        <v>5</v>
      </c>
      <c r="J249" s="14">
        <v>0</v>
      </c>
      <c r="K249" s="14">
        <v>0</v>
      </c>
      <c r="L249" s="14">
        <v>0</v>
      </c>
      <c r="M249" s="14">
        <v>0</v>
      </c>
      <c r="N249" s="14">
        <v>7</v>
      </c>
      <c r="O249" s="14">
        <v>0</v>
      </c>
      <c r="P249" s="22">
        <v>0</v>
      </c>
    </row>
    <row r="250" spans="1:16" ht="22.5" x14ac:dyDescent="0.25">
      <c r="A250" s="28" t="s">
        <v>804</v>
      </c>
      <c r="B250" s="28" t="s">
        <v>805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6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1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2</v>
      </c>
      <c r="E258" s="29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1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845</v>
      </c>
      <c r="D271" s="25">
        <v>1166</v>
      </c>
      <c r="E271" s="26">
        <v>-0.27530017152658698</v>
      </c>
      <c r="F271" s="25">
        <v>747</v>
      </c>
      <c r="G271" s="25">
        <v>335</v>
      </c>
      <c r="H271" s="25">
        <v>159</v>
      </c>
      <c r="I271" s="25">
        <v>119</v>
      </c>
      <c r="J271" s="25">
        <v>3</v>
      </c>
      <c r="K271" s="25">
        <v>1</v>
      </c>
      <c r="L271" s="25">
        <v>0</v>
      </c>
      <c r="M271" s="25">
        <v>0</v>
      </c>
      <c r="N271" s="25">
        <v>10</v>
      </c>
      <c r="O271" s="25">
        <v>1</v>
      </c>
      <c r="P271" s="27">
        <v>281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1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184</v>
      </c>
      <c r="D273" s="14">
        <v>234</v>
      </c>
      <c r="E273" s="29">
        <v>-0.213675213675214</v>
      </c>
      <c r="F273" s="14">
        <v>204</v>
      </c>
      <c r="G273" s="14">
        <v>110</v>
      </c>
      <c r="H273" s="14">
        <v>81</v>
      </c>
      <c r="I273" s="14">
        <v>58</v>
      </c>
      <c r="J273" s="14">
        <v>2</v>
      </c>
      <c r="K273" s="14">
        <v>0</v>
      </c>
      <c r="L273" s="14">
        <v>0</v>
      </c>
      <c r="M273" s="14">
        <v>0</v>
      </c>
      <c r="N273" s="14">
        <v>2</v>
      </c>
      <c r="O273" s="14">
        <v>0</v>
      </c>
      <c r="P273" s="22">
        <v>82</v>
      </c>
    </row>
    <row r="274" spans="1:16" ht="33.75" x14ac:dyDescent="0.25">
      <c r="A274" s="28" t="s">
        <v>851</v>
      </c>
      <c r="B274" s="28" t="s">
        <v>852</v>
      </c>
      <c r="C274" s="14">
        <v>610</v>
      </c>
      <c r="D274" s="14">
        <v>880</v>
      </c>
      <c r="E274" s="29">
        <v>-0.30681818181818199</v>
      </c>
      <c r="F274" s="14">
        <v>539</v>
      </c>
      <c r="G274" s="14">
        <v>222</v>
      </c>
      <c r="H274" s="14">
        <v>70</v>
      </c>
      <c r="I274" s="14">
        <v>56</v>
      </c>
      <c r="J274" s="14">
        <v>0</v>
      </c>
      <c r="K274" s="14">
        <v>0</v>
      </c>
      <c r="L274" s="14">
        <v>0</v>
      </c>
      <c r="M274" s="14">
        <v>0</v>
      </c>
      <c r="N274" s="14">
        <v>8</v>
      </c>
      <c r="O274" s="14">
        <v>0</v>
      </c>
      <c r="P274" s="22">
        <v>196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855</v>
      </c>
      <c r="B276" s="28" t="s">
        <v>856</v>
      </c>
      <c r="C276" s="14">
        <v>5</v>
      </c>
      <c r="D276" s="14">
        <v>4</v>
      </c>
      <c r="E276" s="29">
        <v>0.25</v>
      </c>
      <c r="F276" s="14">
        <v>3</v>
      </c>
      <c r="G276" s="14">
        <v>3</v>
      </c>
      <c r="H276" s="14">
        <v>1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22">
        <v>1</v>
      </c>
    </row>
    <row r="277" spans="1:16" ht="22.5" x14ac:dyDescent="0.25">
      <c r="A277" s="28" t="s">
        <v>857</v>
      </c>
      <c r="B277" s="28" t="s">
        <v>858</v>
      </c>
      <c r="C277" s="14">
        <v>8</v>
      </c>
      <c r="D277" s="14">
        <v>14</v>
      </c>
      <c r="E277" s="29">
        <v>-0.42857142857142799</v>
      </c>
      <c r="F277" s="14">
        <v>0</v>
      </c>
      <c r="G277" s="14">
        <v>0</v>
      </c>
      <c r="H277" s="14">
        <v>1</v>
      </c>
      <c r="I277" s="14">
        <v>2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2">
        <v>1</v>
      </c>
    </row>
    <row r="278" spans="1:16" ht="22.5" x14ac:dyDescent="0.25">
      <c r="A278" s="28" t="s">
        <v>859</v>
      </c>
      <c r="B278" s="28" t="s">
        <v>860</v>
      </c>
      <c r="C278" s="14">
        <v>23</v>
      </c>
      <c r="D278" s="14">
        <v>27</v>
      </c>
      <c r="E278" s="29">
        <v>-0.148148148148148</v>
      </c>
      <c r="F278" s="14">
        <v>1</v>
      </c>
      <c r="G278" s="14">
        <v>0</v>
      </c>
      <c r="H278" s="14">
        <v>5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0</v>
      </c>
    </row>
    <row r="279" spans="1:16" ht="22.5" x14ac:dyDescent="0.25">
      <c r="A279" s="28" t="s">
        <v>861</v>
      </c>
      <c r="B279" s="28" t="s">
        <v>862</v>
      </c>
      <c r="C279" s="14">
        <v>10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2</v>
      </c>
      <c r="D280" s="14">
        <v>2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1</v>
      </c>
      <c r="E288" s="29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1</v>
      </c>
      <c r="D291" s="14">
        <v>2</v>
      </c>
      <c r="E291" s="29">
        <v>-0.5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8" t="s">
        <v>887</v>
      </c>
      <c r="B292" s="28" t="s">
        <v>888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2</v>
      </c>
      <c r="D294" s="14">
        <v>0</v>
      </c>
      <c r="E294" s="29">
        <v>0</v>
      </c>
      <c r="F294" s="14">
        <v>0</v>
      </c>
      <c r="G294" s="14">
        <v>0</v>
      </c>
      <c r="H294" s="14">
        <v>1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1</v>
      </c>
    </row>
    <row r="295" spans="1:16" ht="22.5" x14ac:dyDescent="0.25">
      <c r="A295" s="28" t="s">
        <v>893</v>
      </c>
      <c r="B295" s="28" t="s">
        <v>894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2</v>
      </c>
      <c r="E300" s="29">
        <v>-1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15</v>
      </c>
      <c r="D312" s="25">
        <v>17</v>
      </c>
      <c r="E312" s="26">
        <v>-0.11764705882352899</v>
      </c>
      <c r="F312" s="25">
        <v>1</v>
      </c>
      <c r="G312" s="25">
        <v>0</v>
      </c>
      <c r="H312" s="25">
        <v>3</v>
      </c>
      <c r="I312" s="25">
        <v>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3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13</v>
      </c>
      <c r="D313" s="14">
        <v>10</v>
      </c>
      <c r="E313" s="29">
        <v>0.3</v>
      </c>
      <c r="F313" s="14">
        <v>0</v>
      </c>
      <c r="G313" s="14">
        <v>0</v>
      </c>
      <c r="H313" s="14">
        <v>2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2</v>
      </c>
      <c r="D315" s="14">
        <v>5</v>
      </c>
      <c r="E315" s="29">
        <v>-0.6</v>
      </c>
      <c r="F315" s="14">
        <v>1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2</v>
      </c>
      <c r="E317" s="29">
        <v>-1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0</v>
      </c>
      <c r="D318" s="25">
        <v>2</v>
      </c>
      <c r="E318" s="26">
        <v>-1</v>
      </c>
      <c r="F318" s="25">
        <v>0</v>
      </c>
      <c r="G318" s="25">
        <v>0</v>
      </c>
      <c r="H318" s="25">
        <v>1</v>
      </c>
      <c r="I318" s="25">
        <v>4</v>
      </c>
      <c r="J318" s="25">
        <v>0</v>
      </c>
      <c r="K318" s="25">
        <v>0</v>
      </c>
      <c r="L318" s="25">
        <v>0</v>
      </c>
      <c r="M318" s="25">
        <v>0</v>
      </c>
      <c r="N318" s="25">
        <v>1</v>
      </c>
      <c r="O318" s="25">
        <v>0</v>
      </c>
      <c r="P318" s="27">
        <v>0</v>
      </c>
    </row>
    <row r="319" spans="1:16" x14ac:dyDescent="0.25">
      <c r="A319" s="28" t="s">
        <v>937</v>
      </c>
      <c r="B319" s="28" t="s">
        <v>938</v>
      </c>
      <c r="C319" s="14">
        <v>0</v>
      </c>
      <c r="D319" s="14">
        <v>2</v>
      </c>
      <c r="E319" s="29">
        <v>-1</v>
      </c>
      <c r="F319" s="14">
        <v>0</v>
      </c>
      <c r="G319" s="14">
        <v>0</v>
      </c>
      <c r="H319" s="14">
        <v>1</v>
      </c>
      <c r="I319" s="14">
        <v>4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2">
        <v>0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21091</v>
      </c>
      <c r="D323" s="25">
        <v>20533</v>
      </c>
      <c r="E323" s="26">
        <v>2.7175765840354599E-2</v>
      </c>
      <c r="F323" s="25">
        <v>126</v>
      </c>
      <c r="G323" s="25">
        <v>0</v>
      </c>
      <c r="H323" s="25">
        <v>148</v>
      </c>
      <c r="I323" s="25">
        <v>0</v>
      </c>
      <c r="J323" s="25">
        <v>4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25">
      <c r="A324" s="28" t="s">
        <v>945</v>
      </c>
      <c r="B324" s="28" t="s">
        <v>946</v>
      </c>
      <c r="C324" s="14">
        <v>21091</v>
      </c>
      <c r="D324" s="14">
        <v>20533</v>
      </c>
      <c r="E324" s="29">
        <v>2.7175765840354599E-2</v>
      </c>
      <c r="F324" s="14">
        <v>126</v>
      </c>
      <c r="G324" s="14">
        <v>0</v>
      </c>
      <c r="H324" s="14">
        <v>148</v>
      </c>
      <c r="I324" s="14">
        <v>0</v>
      </c>
      <c r="J324" s="14">
        <v>4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25">
      <c r="A325" s="181" t="s">
        <v>947</v>
      </c>
      <c r="B325" s="182"/>
      <c r="C325" s="25">
        <v>8</v>
      </c>
      <c r="D325" s="25">
        <v>7</v>
      </c>
      <c r="E325" s="26">
        <v>0.14285714285714299</v>
      </c>
      <c r="F325" s="25">
        <v>0</v>
      </c>
      <c r="G325" s="25">
        <v>0</v>
      </c>
      <c r="H325" s="25">
        <v>7</v>
      </c>
      <c r="I325" s="25">
        <v>3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1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8</v>
      </c>
      <c r="D328" s="14">
        <v>7</v>
      </c>
      <c r="E328" s="29">
        <v>0.14285714285714299</v>
      </c>
      <c r="F328" s="14">
        <v>0</v>
      </c>
      <c r="G328" s="14">
        <v>0</v>
      </c>
      <c r="H328" s="14">
        <v>7</v>
      </c>
      <c r="I328" s="14">
        <v>3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1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85519</v>
      </c>
      <c r="D341" s="30">
        <v>94107</v>
      </c>
      <c r="E341" s="31">
        <v>-9.1257823541288099E-2</v>
      </c>
      <c r="F341" s="30">
        <v>11752</v>
      </c>
      <c r="G341" s="30">
        <v>6679</v>
      </c>
      <c r="H341" s="30">
        <v>5650</v>
      </c>
      <c r="I341" s="30">
        <v>3858</v>
      </c>
      <c r="J341" s="30">
        <v>218</v>
      </c>
      <c r="K341" s="30">
        <v>22</v>
      </c>
      <c r="L341" s="30">
        <v>17</v>
      </c>
      <c r="M341" s="30">
        <v>10</v>
      </c>
      <c r="N341" s="30">
        <v>359</v>
      </c>
      <c r="O341" s="30">
        <v>452</v>
      </c>
      <c r="P341" s="30">
        <v>5437</v>
      </c>
    </row>
  </sheetData>
  <sheetProtection algorithmName="SHA-512" hashValue="MF5bUM3db+CdtgkT/cJp440Ha6ipnidr1YcJ9EzP0cWnWslZ1YsvTdKEyjgllsbmjM9KbYynD2CLrEnQ9KUDZg==" saltValue="AH2vDyLvEPO6W8XxtJpAD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1</v>
      </c>
    </row>
    <row r="6" spans="1:3" x14ac:dyDescent="0.25">
      <c r="A6" s="176"/>
      <c r="B6" s="13" t="s">
        <v>354</v>
      </c>
      <c r="C6" s="22">
        <v>400</v>
      </c>
    </row>
    <row r="7" spans="1:3" x14ac:dyDescent="0.25">
      <c r="A7" s="176"/>
      <c r="B7" s="13" t="s">
        <v>981</v>
      </c>
      <c r="C7" s="22">
        <v>24</v>
      </c>
    </row>
    <row r="8" spans="1:3" x14ac:dyDescent="0.25">
      <c r="A8" s="176"/>
      <c r="B8" s="13" t="s">
        <v>982</v>
      </c>
      <c r="C8" s="22">
        <v>141</v>
      </c>
    </row>
    <row r="9" spans="1:3" x14ac:dyDescent="0.25">
      <c r="A9" s="176"/>
      <c r="B9" s="13" t="s">
        <v>983</v>
      </c>
      <c r="C9" s="22">
        <v>94</v>
      </c>
    </row>
    <row r="10" spans="1:3" x14ac:dyDescent="0.25">
      <c r="A10" s="176"/>
      <c r="B10" s="13" t="s">
        <v>984</v>
      </c>
      <c r="C10" s="22">
        <v>52</v>
      </c>
    </row>
    <row r="11" spans="1:3" x14ac:dyDescent="0.25">
      <c r="A11" s="176"/>
      <c r="B11" s="13" t="s">
        <v>985</v>
      </c>
      <c r="C11" s="22">
        <v>99</v>
      </c>
    </row>
    <row r="12" spans="1:3" x14ac:dyDescent="0.25">
      <c r="A12" s="176"/>
      <c r="B12" s="13" t="s">
        <v>538</v>
      </c>
      <c r="C12" s="22">
        <v>150</v>
      </c>
    </row>
    <row r="13" spans="1:3" x14ac:dyDescent="0.25">
      <c r="A13" s="176"/>
      <c r="B13" s="13" t="s">
        <v>986</v>
      </c>
      <c r="C13" s="22">
        <v>32</v>
      </c>
    </row>
    <row r="14" spans="1:3" x14ac:dyDescent="0.25">
      <c r="A14" s="176"/>
      <c r="B14" s="13" t="s">
        <v>987</v>
      </c>
      <c r="C14" s="22">
        <v>0</v>
      </c>
    </row>
    <row r="15" spans="1:3" x14ac:dyDescent="0.25">
      <c r="A15" s="176"/>
      <c r="B15" s="13" t="s">
        <v>671</v>
      </c>
      <c r="C15" s="22">
        <v>1</v>
      </c>
    </row>
    <row r="16" spans="1:3" x14ac:dyDescent="0.25">
      <c r="A16" s="176"/>
      <c r="B16" s="13" t="s">
        <v>988</v>
      </c>
      <c r="C16" s="22">
        <v>41</v>
      </c>
    </row>
    <row r="17" spans="1:3" x14ac:dyDescent="0.25">
      <c r="A17" s="176"/>
      <c r="B17" s="13" t="s">
        <v>989</v>
      </c>
      <c r="C17" s="22">
        <v>158</v>
      </c>
    </row>
    <row r="18" spans="1:3" x14ac:dyDescent="0.25">
      <c r="A18" s="176"/>
      <c r="B18" s="13" t="s">
        <v>990</v>
      </c>
      <c r="C18" s="22">
        <v>47</v>
      </c>
    </row>
    <row r="19" spans="1:3" x14ac:dyDescent="0.25">
      <c r="A19" s="177"/>
      <c r="B19" s="13" t="s">
        <v>110</v>
      </c>
      <c r="C19" s="22">
        <v>606</v>
      </c>
    </row>
    <row r="20" spans="1:3" x14ac:dyDescent="0.25">
      <c r="A20" s="175" t="s">
        <v>991</v>
      </c>
      <c r="B20" s="13" t="s">
        <v>992</v>
      </c>
      <c r="C20" s="22">
        <v>65</v>
      </c>
    </row>
    <row r="21" spans="1:3" x14ac:dyDescent="0.25">
      <c r="A21" s="177"/>
      <c r="B21" s="13" t="s">
        <v>993</v>
      </c>
      <c r="C21" s="22">
        <v>1</v>
      </c>
    </row>
    <row r="22" spans="1:3" x14ac:dyDescent="0.25">
      <c r="A22" s="175" t="s">
        <v>994</v>
      </c>
      <c r="B22" s="13" t="s">
        <v>995</v>
      </c>
      <c r="C22" s="22">
        <v>372</v>
      </c>
    </row>
    <row r="23" spans="1:3" x14ac:dyDescent="0.25">
      <c r="A23" s="176"/>
      <c r="B23" s="13" t="s">
        <v>996</v>
      </c>
      <c r="C23" s="22">
        <v>780</v>
      </c>
    </row>
    <row r="24" spans="1:3" x14ac:dyDescent="0.25">
      <c r="A24" s="177"/>
      <c r="B24" s="13" t="s">
        <v>997</v>
      </c>
      <c r="C24" s="22">
        <v>1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658</v>
      </c>
    </row>
    <row r="29" spans="1:3" x14ac:dyDescent="0.25">
      <c r="A29" s="175" t="s">
        <v>316</v>
      </c>
      <c r="B29" s="13" t="s">
        <v>1000</v>
      </c>
      <c r="C29" s="22">
        <v>0</v>
      </c>
    </row>
    <row r="30" spans="1:3" x14ac:dyDescent="0.25">
      <c r="A30" s="176"/>
      <c r="B30" s="13" t="s">
        <v>1001</v>
      </c>
      <c r="C30" s="22">
        <v>5</v>
      </c>
    </row>
    <row r="31" spans="1:3" x14ac:dyDescent="0.25">
      <c r="A31" s="176"/>
      <c r="B31" s="13" t="s">
        <v>1002</v>
      </c>
      <c r="C31" s="22">
        <v>1</v>
      </c>
    </row>
    <row r="32" spans="1:3" x14ac:dyDescent="0.25">
      <c r="A32" s="177"/>
      <c r="B32" s="13" t="s">
        <v>1003</v>
      </c>
      <c r="C32" s="22">
        <v>68</v>
      </c>
    </row>
    <row r="33" spans="1:3" x14ac:dyDescent="0.25">
      <c r="A33" s="12" t="s">
        <v>1004</v>
      </c>
      <c r="B33" s="17"/>
      <c r="C33" s="22">
        <v>13</v>
      </c>
    </row>
    <row r="34" spans="1:3" x14ac:dyDescent="0.25">
      <c r="A34" s="12" t="s">
        <v>1005</v>
      </c>
      <c r="B34" s="17"/>
      <c r="C34" s="22">
        <v>397</v>
      </c>
    </row>
    <row r="35" spans="1:3" x14ac:dyDescent="0.25">
      <c r="A35" s="12" t="s">
        <v>1006</v>
      </c>
      <c r="B35" s="17"/>
      <c r="C35" s="22">
        <v>27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1</v>
      </c>
    </row>
    <row r="38" spans="1:3" x14ac:dyDescent="0.25">
      <c r="A38" s="12" t="s">
        <v>1009</v>
      </c>
      <c r="B38" s="17"/>
      <c r="C38" s="22">
        <v>12</v>
      </c>
    </row>
    <row r="39" spans="1:3" x14ac:dyDescent="0.25">
      <c r="A39" s="12" t="s">
        <v>997</v>
      </c>
      <c r="B39" s="17"/>
      <c r="C39" s="22">
        <v>116</v>
      </c>
    </row>
    <row r="40" spans="1:3" x14ac:dyDescent="0.25">
      <c r="A40" s="175" t="s">
        <v>1010</v>
      </c>
      <c r="B40" s="13" t="s">
        <v>1011</v>
      </c>
      <c r="C40" s="22">
        <v>0</v>
      </c>
    </row>
    <row r="41" spans="1:3" x14ac:dyDescent="0.25">
      <c r="A41" s="176"/>
      <c r="B41" s="13" t="s">
        <v>1012</v>
      </c>
      <c r="C41" s="22">
        <v>33</v>
      </c>
    </row>
    <row r="42" spans="1:3" x14ac:dyDescent="0.25">
      <c r="A42" s="176"/>
      <c r="B42" s="13" t="s">
        <v>1013</v>
      </c>
      <c r="C42" s="22">
        <v>56</v>
      </c>
    </row>
    <row r="43" spans="1:3" x14ac:dyDescent="0.25">
      <c r="A43" s="176"/>
      <c r="B43" s="13" t="s">
        <v>1014</v>
      </c>
      <c r="C43" s="22">
        <v>0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0</v>
      </c>
    </row>
    <row r="49" spans="1:3" x14ac:dyDescent="0.25">
      <c r="A49" s="175" t="s">
        <v>80</v>
      </c>
      <c r="B49" s="13" t="s">
        <v>1017</v>
      </c>
      <c r="C49" s="22">
        <v>167</v>
      </c>
    </row>
    <row r="50" spans="1:3" x14ac:dyDescent="0.25">
      <c r="A50" s="177"/>
      <c r="B50" s="13" t="s">
        <v>1018</v>
      </c>
      <c r="C50" s="22">
        <v>555</v>
      </c>
    </row>
    <row r="51" spans="1:3" x14ac:dyDescent="0.25">
      <c r="A51" s="175" t="s">
        <v>1019</v>
      </c>
      <c r="B51" s="13" t="s">
        <v>1020</v>
      </c>
      <c r="C51" s="22">
        <v>15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3094</v>
      </c>
    </row>
    <row r="57" spans="1:3" x14ac:dyDescent="0.25">
      <c r="A57" s="176"/>
      <c r="B57" s="13" t="s">
        <v>1023</v>
      </c>
      <c r="C57" s="22">
        <v>415</v>
      </c>
    </row>
    <row r="58" spans="1:3" x14ac:dyDescent="0.25">
      <c r="A58" s="176"/>
      <c r="B58" s="13" t="s">
        <v>1024</v>
      </c>
      <c r="C58" s="22">
        <v>324</v>
      </c>
    </row>
    <row r="59" spans="1:3" x14ac:dyDescent="0.25">
      <c r="A59" s="176"/>
      <c r="B59" s="13" t="s">
        <v>1025</v>
      </c>
      <c r="C59" s="22">
        <v>1089</v>
      </c>
    </row>
    <row r="60" spans="1:3" x14ac:dyDescent="0.25">
      <c r="A60" s="177"/>
      <c r="B60" s="13" t="s">
        <v>1026</v>
      </c>
      <c r="C60" s="22">
        <v>30</v>
      </c>
    </row>
    <row r="61" spans="1:3" x14ac:dyDescent="0.25">
      <c r="A61" s="175" t="s">
        <v>1027</v>
      </c>
      <c r="B61" s="13" t="s">
        <v>1028</v>
      </c>
      <c r="C61" s="22">
        <v>1236</v>
      </c>
    </row>
    <row r="62" spans="1:3" x14ac:dyDescent="0.25">
      <c r="A62" s="176"/>
      <c r="B62" s="13" t="s">
        <v>1029</v>
      </c>
      <c r="C62" s="22">
        <v>127</v>
      </c>
    </row>
    <row r="63" spans="1:3" x14ac:dyDescent="0.25">
      <c r="A63" s="176"/>
      <c r="B63" s="13" t="s">
        <v>1030</v>
      </c>
      <c r="C63" s="22">
        <v>70</v>
      </c>
    </row>
    <row r="64" spans="1:3" x14ac:dyDescent="0.25">
      <c r="A64" s="176"/>
      <c r="B64" s="13" t="s">
        <v>1031</v>
      </c>
      <c r="C64" s="22">
        <v>998</v>
      </c>
    </row>
    <row r="65" spans="1:3" x14ac:dyDescent="0.25">
      <c r="A65" s="177"/>
      <c r="B65" s="13" t="s">
        <v>1026</v>
      </c>
      <c r="C65" s="22">
        <v>317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2000</v>
      </c>
    </row>
    <row r="70" spans="1:3" ht="22.5" x14ac:dyDescent="0.25">
      <c r="A70" s="12" t="s">
        <v>1034</v>
      </c>
      <c r="B70" s="17"/>
      <c r="C70" s="22">
        <v>26</v>
      </c>
    </row>
    <row r="71" spans="1:3" ht="22.5" x14ac:dyDescent="0.25">
      <c r="A71" s="12" t="s">
        <v>1035</v>
      </c>
      <c r="B71" s="17"/>
      <c r="C71" s="22">
        <v>1873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23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19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8</v>
      </c>
    </row>
    <row r="78" spans="1:3" x14ac:dyDescent="0.25">
      <c r="A78" s="12" t="s">
        <v>1043</v>
      </c>
      <c r="B78" s="17"/>
      <c r="C78" s="22">
        <v>6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XBkNIkjOW/jHmLjKsSV6O8MACIOqS7OLFRgKA269FE7tX1n5jJvwaJjLWIt3Qny7svReBJjusZSO5br0L/hsWg==" saltValue="mVM09kL0G9g4PfWx/izgK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176</v>
      </c>
    </row>
    <row r="6" spans="1:3" x14ac:dyDescent="0.25">
      <c r="A6" s="188"/>
      <c r="B6" s="37" t="s">
        <v>325</v>
      </c>
      <c r="C6" s="38">
        <v>423</v>
      </c>
    </row>
    <row r="7" spans="1:3" x14ac:dyDescent="0.25">
      <c r="A7" s="188"/>
      <c r="B7" s="37" t="s">
        <v>1049</v>
      </c>
      <c r="C7" s="38">
        <v>21</v>
      </c>
    </row>
    <row r="8" spans="1:3" x14ac:dyDescent="0.25">
      <c r="A8" s="188"/>
      <c r="B8" s="37" t="s">
        <v>1050</v>
      </c>
      <c r="C8" s="38">
        <v>3</v>
      </c>
    </row>
    <row r="9" spans="1:3" x14ac:dyDescent="0.25">
      <c r="A9" s="188"/>
      <c r="B9" s="37" t="s">
        <v>1051</v>
      </c>
      <c r="C9" s="38">
        <v>1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1</v>
      </c>
    </row>
    <row r="12" spans="1:3" x14ac:dyDescent="0.25">
      <c r="A12" s="187" t="s">
        <v>1054</v>
      </c>
      <c r="B12" s="37" t="s">
        <v>64</v>
      </c>
      <c r="C12" s="38">
        <v>164</v>
      </c>
    </row>
    <row r="13" spans="1:3" x14ac:dyDescent="0.25">
      <c r="A13" s="188"/>
      <c r="B13" s="37" t="s">
        <v>1055</v>
      </c>
      <c r="C13" s="38">
        <v>40</v>
      </c>
    </row>
    <row r="14" spans="1:3" x14ac:dyDescent="0.25">
      <c r="A14" s="188"/>
      <c r="B14" s="37" t="s">
        <v>1056</v>
      </c>
      <c r="C14" s="38">
        <v>130</v>
      </c>
    </row>
    <row r="15" spans="1:3" x14ac:dyDescent="0.25">
      <c r="A15" s="189"/>
      <c r="B15" s="37" t="s">
        <v>1057</v>
      </c>
      <c r="C15" s="38">
        <v>14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6</v>
      </c>
    </row>
    <row r="20" spans="1:3" x14ac:dyDescent="0.25">
      <c r="A20" s="36" t="s">
        <v>1060</v>
      </c>
      <c r="B20" s="39"/>
      <c r="C20" s="38">
        <v>5</v>
      </c>
    </row>
    <row r="21" spans="1:3" x14ac:dyDescent="0.25">
      <c r="A21" s="36" t="s">
        <v>1061</v>
      </c>
      <c r="B21" s="39"/>
      <c r="C21" s="38">
        <v>7</v>
      </c>
    </row>
    <row r="22" spans="1:3" x14ac:dyDescent="0.25">
      <c r="A22" s="36" t="s">
        <v>1062</v>
      </c>
      <c r="B22" s="39"/>
      <c r="C22" s="38">
        <v>8</v>
      </c>
    </row>
    <row r="23" spans="1:3" x14ac:dyDescent="0.25">
      <c r="A23" s="36" t="s">
        <v>1063</v>
      </c>
      <c r="B23" s="39"/>
      <c r="C23" s="38">
        <v>49</v>
      </c>
    </row>
    <row r="24" spans="1:3" x14ac:dyDescent="0.25">
      <c r="A24" s="36" t="s">
        <v>1064</v>
      </c>
      <c r="B24" s="39"/>
      <c r="C24" s="38">
        <v>77</v>
      </c>
    </row>
    <row r="25" spans="1:3" x14ac:dyDescent="0.25">
      <c r="A25" s="36" t="s">
        <v>1065</v>
      </c>
      <c r="B25" s="39"/>
      <c r="C25" s="38">
        <v>3</v>
      </c>
    </row>
    <row r="26" spans="1:3" x14ac:dyDescent="0.25">
      <c r="A26" s="36" t="s">
        <v>1066</v>
      </c>
      <c r="B26" s="39"/>
      <c r="C26" s="38">
        <v>5</v>
      </c>
    </row>
    <row r="27" spans="1:3" x14ac:dyDescent="0.25">
      <c r="A27" s="36" t="s">
        <v>1067</v>
      </c>
      <c r="B27" s="39"/>
      <c r="C27" s="38">
        <v>7</v>
      </c>
    </row>
    <row r="28" spans="1:3" x14ac:dyDescent="0.25">
      <c r="A28" s="36" t="s">
        <v>1068</v>
      </c>
      <c r="B28" s="39"/>
      <c r="C28" s="38">
        <v>45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7</v>
      </c>
    </row>
    <row r="33" spans="1:6" x14ac:dyDescent="0.25">
      <c r="A33" s="36" t="s">
        <v>1071</v>
      </c>
      <c r="B33" s="39"/>
      <c r="C33" s="38">
        <v>59</v>
      </c>
    </row>
    <row r="34" spans="1:6" x14ac:dyDescent="0.25">
      <c r="A34" s="36" t="s">
        <v>1072</v>
      </c>
      <c r="B34" s="39"/>
      <c r="C34" s="38">
        <v>3</v>
      </c>
    </row>
    <row r="35" spans="1:6" x14ac:dyDescent="0.25">
      <c r="A35" s="36" t="s">
        <v>1073</v>
      </c>
      <c r="B35" s="39"/>
      <c r="C35" s="38">
        <v>28</v>
      </c>
    </row>
    <row r="36" spans="1:6" x14ac:dyDescent="0.25">
      <c r="A36" s="36" t="s">
        <v>1074</v>
      </c>
      <c r="B36" s="39"/>
      <c r="C36" s="38">
        <v>9</v>
      </c>
    </row>
    <row r="37" spans="1:6" x14ac:dyDescent="0.25">
      <c r="A37" s="36" t="s">
        <v>1075</v>
      </c>
      <c r="B37" s="39"/>
      <c r="C37" s="38">
        <v>10</v>
      </c>
    </row>
    <row r="38" spans="1:6" x14ac:dyDescent="0.25">
      <c r="A38" s="36" t="s">
        <v>1076</v>
      </c>
      <c r="B38" s="39"/>
      <c r="C38" s="38">
        <v>10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3</v>
      </c>
    </row>
    <row r="44" spans="1:6" x14ac:dyDescent="0.25">
      <c r="A44" s="36" t="s">
        <v>113</v>
      </c>
      <c r="B44" s="39"/>
      <c r="C44" s="38">
        <v>1</v>
      </c>
    </row>
    <row r="45" spans="1:6" x14ac:dyDescent="0.25">
      <c r="A45" s="36" t="s">
        <v>1079</v>
      </c>
      <c r="B45" s="39"/>
      <c r="C45" s="38">
        <v>1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1</v>
      </c>
      <c r="D48" s="42">
        <v>0</v>
      </c>
      <c r="E48" s="42">
        <v>0</v>
      </c>
      <c r="F48" s="38">
        <v>0</v>
      </c>
    </row>
    <row r="49" spans="1:6" x14ac:dyDescent="0.25">
      <c r="A49" s="191"/>
      <c r="B49" s="41" t="s">
        <v>1083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2</v>
      </c>
      <c r="D50" s="42">
        <v>1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13</v>
      </c>
      <c r="D52" s="42">
        <v>6</v>
      </c>
      <c r="E52" s="42">
        <v>6</v>
      </c>
      <c r="F52" s="38">
        <v>2</v>
      </c>
    </row>
    <row r="53" spans="1:6" x14ac:dyDescent="0.25">
      <c r="A53" s="191"/>
      <c r="B53" s="41" t="s">
        <v>1086</v>
      </c>
      <c r="C53" s="42">
        <v>285</v>
      </c>
      <c r="D53" s="42">
        <v>117</v>
      </c>
      <c r="E53" s="42">
        <v>94</v>
      </c>
      <c r="F53" s="38">
        <v>30</v>
      </c>
    </row>
    <row r="54" spans="1:6" x14ac:dyDescent="0.25">
      <c r="A54" s="191"/>
      <c r="B54" s="41" t="s">
        <v>1087</v>
      </c>
      <c r="C54" s="42">
        <v>94</v>
      </c>
      <c r="D54" s="42">
        <v>7</v>
      </c>
      <c r="E54" s="42">
        <v>4</v>
      </c>
      <c r="F54" s="38">
        <v>2</v>
      </c>
    </row>
    <row r="55" spans="1:6" x14ac:dyDescent="0.25">
      <c r="A55" s="191"/>
      <c r="B55" s="41" t="s">
        <v>1088</v>
      </c>
      <c r="C55" s="42">
        <v>4</v>
      </c>
      <c r="D55" s="42">
        <v>0</v>
      </c>
      <c r="E55" s="42">
        <v>0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143</v>
      </c>
      <c r="D57" s="42">
        <v>16</v>
      </c>
      <c r="E57" s="42">
        <v>13</v>
      </c>
      <c r="F57" s="38">
        <v>3</v>
      </c>
    </row>
    <row r="58" spans="1:6" x14ac:dyDescent="0.25">
      <c r="A58" s="191"/>
      <c r="B58" s="41" t="s">
        <v>1091</v>
      </c>
      <c r="C58" s="42">
        <v>25</v>
      </c>
      <c r="D58" s="42">
        <v>0</v>
      </c>
      <c r="E58" s="42">
        <v>0</v>
      </c>
      <c r="F58" s="38">
        <v>0</v>
      </c>
    </row>
    <row r="59" spans="1:6" x14ac:dyDescent="0.25">
      <c r="A59" s="191"/>
      <c r="B59" s="41" t="s">
        <v>1092</v>
      </c>
      <c r="C59" s="42">
        <v>12</v>
      </c>
      <c r="D59" s="42">
        <v>0</v>
      </c>
      <c r="E59" s="42">
        <v>0</v>
      </c>
      <c r="F59" s="38">
        <v>0</v>
      </c>
    </row>
    <row r="60" spans="1:6" x14ac:dyDescent="0.25">
      <c r="A60" s="191"/>
      <c r="B60" s="41" t="s">
        <v>425</v>
      </c>
      <c r="C60" s="42">
        <v>3</v>
      </c>
      <c r="D60" s="42">
        <v>2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20</v>
      </c>
      <c r="D61" s="42">
        <v>3</v>
      </c>
      <c r="E61" s="42">
        <v>1</v>
      </c>
      <c r="F61" s="38">
        <v>0</v>
      </c>
    </row>
    <row r="62" spans="1:6" x14ac:dyDescent="0.25">
      <c r="A62" s="191"/>
      <c r="B62" s="41" t="s">
        <v>1094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23</v>
      </c>
      <c r="D64" s="42">
        <v>12</v>
      </c>
      <c r="E64" s="42">
        <v>12</v>
      </c>
      <c r="F64" s="38">
        <v>3</v>
      </c>
    </row>
    <row r="65" spans="1:6" x14ac:dyDescent="0.25">
      <c r="A65" s="191"/>
      <c r="B65" s="41" t="s">
        <v>1097</v>
      </c>
      <c r="C65" s="42">
        <v>0</v>
      </c>
      <c r="D65" s="42">
        <v>0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625</v>
      </c>
      <c r="D67" s="43">
        <v>164</v>
      </c>
      <c r="E67" s="43">
        <v>130</v>
      </c>
      <c r="F67" s="43">
        <v>40</v>
      </c>
    </row>
    <row r="68" spans="1:6" x14ac:dyDescent="0.25">
      <c r="A68" s="190" t="s">
        <v>994</v>
      </c>
      <c r="B68" s="41" t="s">
        <v>1100</v>
      </c>
      <c r="C68" s="42">
        <v>94</v>
      </c>
      <c r="D68" s="42">
        <v>0</v>
      </c>
      <c r="E68" s="42">
        <v>5</v>
      </c>
      <c r="F68" s="38">
        <v>23</v>
      </c>
    </row>
    <row r="69" spans="1:6" x14ac:dyDescent="0.25">
      <c r="A69" s="191"/>
      <c r="B69" s="41" t="s">
        <v>1101</v>
      </c>
      <c r="C69" s="42">
        <v>8</v>
      </c>
      <c r="D69" s="42">
        <v>0</v>
      </c>
      <c r="E69" s="42">
        <v>0</v>
      </c>
      <c r="F69" s="38">
        <v>1</v>
      </c>
    </row>
    <row r="70" spans="1:6" x14ac:dyDescent="0.25">
      <c r="A70" s="192"/>
      <c r="B70" s="41" t="s">
        <v>110</v>
      </c>
      <c r="C70" s="42">
        <v>48</v>
      </c>
      <c r="D70" s="42">
        <v>0</v>
      </c>
      <c r="E70" s="42">
        <v>0</v>
      </c>
      <c r="F70" s="38">
        <v>18</v>
      </c>
    </row>
    <row r="71" spans="1:6" x14ac:dyDescent="0.25">
      <c r="A71" s="185" t="s">
        <v>1102</v>
      </c>
      <c r="B71" s="186"/>
      <c r="C71" s="43">
        <v>150</v>
      </c>
      <c r="D71" s="43">
        <v>0</v>
      </c>
      <c r="E71" s="43">
        <v>5</v>
      </c>
      <c r="F71" s="43">
        <v>42</v>
      </c>
    </row>
  </sheetData>
  <sheetProtection algorithmName="SHA-512" hashValue="KXGoHIq3pm0PtjQUr9Kzv2EZ1lvORrDboyo7OQJ2PHi/OQPOtebEaPLtUlkxPeCgpsu2dmuo73QjrEEP+VYxQg==" saltValue="YQ2FyrUNFyd8FruGtzDMN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751</v>
      </c>
    </row>
    <row r="6" spans="1:3" x14ac:dyDescent="0.25">
      <c r="A6" s="173"/>
      <c r="B6" s="13" t="s">
        <v>1048</v>
      </c>
      <c r="C6" s="22">
        <v>1302</v>
      </c>
    </row>
    <row r="7" spans="1:3" x14ac:dyDescent="0.25">
      <c r="A7" s="173"/>
      <c r="B7" s="13" t="s">
        <v>1107</v>
      </c>
      <c r="C7" s="22">
        <v>2974</v>
      </c>
    </row>
    <row r="8" spans="1:3" x14ac:dyDescent="0.25">
      <c r="A8" s="173"/>
      <c r="B8" s="13" t="s">
        <v>1108</v>
      </c>
      <c r="C8" s="22">
        <v>221</v>
      </c>
    </row>
    <row r="9" spans="1:3" x14ac:dyDescent="0.25">
      <c r="A9" s="173"/>
      <c r="B9" s="13" t="s">
        <v>1050</v>
      </c>
      <c r="C9" s="22">
        <v>2</v>
      </c>
    </row>
    <row r="10" spans="1:3" x14ac:dyDescent="0.25">
      <c r="A10" s="173"/>
      <c r="B10" s="13" t="s">
        <v>1051</v>
      </c>
      <c r="C10" s="22">
        <v>6</v>
      </c>
    </row>
    <row r="11" spans="1:3" x14ac:dyDescent="0.25">
      <c r="A11" s="173"/>
      <c r="B11" s="13" t="s">
        <v>1109</v>
      </c>
      <c r="C11" s="22">
        <v>0</v>
      </c>
    </row>
    <row r="12" spans="1:3" x14ac:dyDescent="0.25">
      <c r="A12" s="174"/>
      <c r="B12" s="13" t="s">
        <v>1110</v>
      </c>
      <c r="C12" s="22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1412</v>
      </c>
    </row>
    <row r="17" spans="1:3" x14ac:dyDescent="0.25">
      <c r="A17" s="21" t="s">
        <v>1113</v>
      </c>
      <c r="B17" s="17"/>
      <c r="C17" s="22">
        <v>81</v>
      </c>
    </row>
    <row r="18" spans="1:3" x14ac:dyDescent="0.25">
      <c r="A18" s="21" t="s">
        <v>1114</v>
      </c>
      <c r="B18" s="17"/>
      <c r="C18" s="22">
        <v>1273</v>
      </c>
    </row>
    <row r="19" spans="1:3" x14ac:dyDescent="0.25">
      <c r="A19" s="21" t="s">
        <v>1115</v>
      </c>
      <c r="B19" s="17"/>
      <c r="C19" s="22">
        <v>67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23</v>
      </c>
    </row>
    <row r="24" spans="1:3" x14ac:dyDescent="0.25">
      <c r="A24" s="21" t="s">
        <v>1118</v>
      </c>
      <c r="B24" s="17"/>
      <c r="C24" s="22">
        <v>103</v>
      </c>
    </row>
    <row r="25" spans="1:3" x14ac:dyDescent="0.25">
      <c r="A25" s="21" t="s">
        <v>1119</v>
      </c>
      <c r="B25" s="17"/>
      <c r="C25" s="22">
        <v>132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769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56</v>
      </c>
    </row>
    <row r="38" spans="1:3" x14ac:dyDescent="0.25">
      <c r="A38" s="21" t="s">
        <v>1127</v>
      </c>
      <c r="B38" s="17"/>
      <c r="C38" s="22">
        <v>206</v>
      </c>
    </row>
    <row r="39" spans="1:3" x14ac:dyDescent="0.25">
      <c r="A39" s="21" t="s">
        <v>1128</v>
      </c>
      <c r="B39" s="17"/>
      <c r="C39" s="22">
        <v>556</v>
      </c>
    </row>
    <row r="40" spans="1:3" x14ac:dyDescent="0.25">
      <c r="A40" s="21" t="s">
        <v>1129</v>
      </c>
      <c r="B40" s="17"/>
      <c r="C40" s="22">
        <v>61</v>
      </c>
    </row>
    <row r="41" spans="1:3" x14ac:dyDescent="0.25">
      <c r="A41" s="21" t="s">
        <v>1130</v>
      </c>
      <c r="B41" s="17"/>
      <c r="C41" s="22">
        <v>203</v>
      </c>
    </row>
    <row r="42" spans="1:3" x14ac:dyDescent="0.25">
      <c r="A42" s="21" t="s">
        <v>1131</v>
      </c>
      <c r="B42" s="17"/>
      <c r="C42" s="22">
        <v>292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15</v>
      </c>
    </row>
    <row r="47" spans="1:3" x14ac:dyDescent="0.25">
      <c r="A47" s="21" t="s">
        <v>1134</v>
      </c>
      <c r="B47" s="17"/>
      <c r="C47" s="22">
        <v>11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0</v>
      </c>
    </row>
    <row r="52" spans="1:6" x14ac:dyDescent="0.25">
      <c r="A52" s="173"/>
      <c r="B52" s="13" t="s">
        <v>1138</v>
      </c>
      <c r="C52" s="22">
        <v>0</v>
      </c>
    </row>
    <row r="53" spans="1:6" x14ac:dyDescent="0.25">
      <c r="A53" s="173"/>
      <c r="B53" s="13" t="s">
        <v>1139</v>
      </c>
      <c r="C53" s="22">
        <v>0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12</v>
      </c>
    </row>
    <row r="59" spans="1:6" x14ac:dyDescent="0.25">
      <c r="A59" s="21" t="s">
        <v>113</v>
      </c>
      <c r="B59" s="17"/>
      <c r="C59" s="22">
        <v>4</v>
      </c>
    </row>
    <row r="60" spans="1:6" x14ac:dyDescent="0.25">
      <c r="A60" s="21" t="s">
        <v>1079</v>
      </c>
      <c r="B60" s="17"/>
      <c r="C60" s="22">
        <v>7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1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1</v>
      </c>
      <c r="D64" s="14">
        <v>1</v>
      </c>
      <c r="E64" s="14">
        <v>3</v>
      </c>
      <c r="F64" s="22">
        <v>0</v>
      </c>
    </row>
    <row r="65" spans="1:6" x14ac:dyDescent="0.25">
      <c r="A65" s="173"/>
      <c r="B65" s="13" t="s">
        <v>1084</v>
      </c>
      <c r="C65" s="14">
        <v>1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1</v>
      </c>
      <c r="D66" s="14">
        <v>0</v>
      </c>
      <c r="E66" s="14">
        <v>0</v>
      </c>
      <c r="F66" s="22">
        <v>0</v>
      </c>
    </row>
    <row r="67" spans="1:6" x14ac:dyDescent="0.25">
      <c r="A67" s="173"/>
      <c r="B67" s="13" t="s">
        <v>354</v>
      </c>
      <c r="C67" s="14">
        <v>10</v>
      </c>
      <c r="D67" s="14">
        <v>10</v>
      </c>
      <c r="E67" s="14">
        <v>2</v>
      </c>
      <c r="F67" s="22">
        <v>7</v>
      </c>
    </row>
    <row r="68" spans="1:6" x14ac:dyDescent="0.25">
      <c r="A68" s="173"/>
      <c r="B68" s="13" t="s">
        <v>1141</v>
      </c>
      <c r="C68" s="14">
        <v>2620</v>
      </c>
      <c r="D68" s="14">
        <v>602</v>
      </c>
      <c r="E68" s="14">
        <v>36</v>
      </c>
      <c r="F68" s="22">
        <v>553</v>
      </c>
    </row>
    <row r="69" spans="1:6" x14ac:dyDescent="0.25">
      <c r="A69" s="173"/>
      <c r="B69" s="13" t="s">
        <v>1142</v>
      </c>
      <c r="C69" s="14">
        <v>762</v>
      </c>
      <c r="D69" s="14">
        <v>51</v>
      </c>
      <c r="E69" s="14">
        <v>3</v>
      </c>
      <c r="F69" s="22">
        <v>37</v>
      </c>
    </row>
    <row r="70" spans="1:6" x14ac:dyDescent="0.25">
      <c r="A70" s="173"/>
      <c r="B70" s="13" t="s">
        <v>1088</v>
      </c>
      <c r="C70" s="14">
        <v>96</v>
      </c>
      <c r="D70" s="14">
        <v>33</v>
      </c>
      <c r="E70" s="14">
        <v>2</v>
      </c>
      <c r="F70" s="22">
        <v>27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73"/>
      <c r="B72" s="13" t="s">
        <v>1144</v>
      </c>
      <c r="C72" s="14">
        <v>534</v>
      </c>
      <c r="D72" s="14">
        <v>296</v>
      </c>
      <c r="E72" s="14">
        <v>11</v>
      </c>
      <c r="F72" s="22">
        <v>280</v>
      </c>
    </row>
    <row r="73" spans="1:6" x14ac:dyDescent="0.25">
      <c r="A73" s="173"/>
      <c r="B73" s="13" t="s">
        <v>1145</v>
      </c>
      <c r="C73" s="14">
        <v>130</v>
      </c>
      <c r="D73" s="14">
        <v>39</v>
      </c>
      <c r="E73" s="14">
        <v>1</v>
      </c>
      <c r="F73" s="22">
        <v>36</v>
      </c>
    </row>
    <row r="74" spans="1:6" x14ac:dyDescent="0.25">
      <c r="A74" s="173"/>
      <c r="B74" s="13" t="s">
        <v>1092</v>
      </c>
      <c r="C74" s="14">
        <v>93</v>
      </c>
      <c r="D74" s="14">
        <v>7</v>
      </c>
      <c r="E74" s="14">
        <v>1</v>
      </c>
      <c r="F74" s="22">
        <v>3</v>
      </c>
    </row>
    <row r="75" spans="1:6" x14ac:dyDescent="0.25">
      <c r="A75" s="173"/>
      <c r="B75" s="13" t="s">
        <v>425</v>
      </c>
      <c r="C75" s="14">
        <v>20</v>
      </c>
      <c r="D75" s="14">
        <v>2</v>
      </c>
      <c r="E75" s="14">
        <v>0</v>
      </c>
      <c r="F75" s="22">
        <v>0</v>
      </c>
    </row>
    <row r="76" spans="1:6" x14ac:dyDescent="0.25">
      <c r="A76" s="173"/>
      <c r="B76" s="13" t="s">
        <v>1093</v>
      </c>
      <c r="C76" s="14">
        <v>23</v>
      </c>
      <c r="D76" s="14">
        <v>1</v>
      </c>
      <c r="E76" s="14">
        <v>0</v>
      </c>
      <c r="F76" s="22">
        <v>2</v>
      </c>
    </row>
    <row r="77" spans="1:6" x14ac:dyDescent="0.25">
      <c r="A77" s="173"/>
      <c r="B77" s="13" t="s">
        <v>1094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3"/>
      <c r="B79" s="13" t="s">
        <v>1096</v>
      </c>
      <c r="C79" s="14">
        <v>948</v>
      </c>
      <c r="D79" s="14">
        <v>366</v>
      </c>
      <c r="E79" s="14">
        <v>22</v>
      </c>
      <c r="F79" s="22">
        <v>326</v>
      </c>
    </row>
    <row r="80" spans="1:6" x14ac:dyDescent="0.25">
      <c r="A80" s="173"/>
      <c r="B80" s="13" t="s">
        <v>1097</v>
      </c>
      <c r="C80" s="14">
        <v>8</v>
      </c>
      <c r="D80" s="14">
        <v>0</v>
      </c>
      <c r="E80" s="14">
        <v>0</v>
      </c>
      <c r="F80" s="22">
        <v>0</v>
      </c>
    </row>
    <row r="81" spans="1:6" x14ac:dyDescent="0.25">
      <c r="A81" s="174"/>
      <c r="B81" s="13" t="s">
        <v>1098</v>
      </c>
      <c r="C81" s="14">
        <v>7</v>
      </c>
      <c r="D81" s="14">
        <v>3</v>
      </c>
      <c r="E81" s="14">
        <v>0</v>
      </c>
      <c r="F81" s="22">
        <v>2</v>
      </c>
    </row>
    <row r="82" spans="1:6" x14ac:dyDescent="0.25">
      <c r="A82" s="193" t="s">
        <v>1099</v>
      </c>
      <c r="B82" s="194"/>
      <c r="C82" s="30">
        <v>5254</v>
      </c>
      <c r="D82" s="30">
        <v>1412</v>
      </c>
      <c r="E82" s="30">
        <v>81</v>
      </c>
      <c r="F82" s="30">
        <v>1273</v>
      </c>
    </row>
    <row r="83" spans="1:6" x14ac:dyDescent="0.25">
      <c r="A83" s="172" t="s">
        <v>1146</v>
      </c>
      <c r="B83" s="13" t="s">
        <v>1100</v>
      </c>
      <c r="C83" s="14">
        <v>114</v>
      </c>
      <c r="D83" s="14">
        <v>0</v>
      </c>
      <c r="E83" s="14">
        <v>59</v>
      </c>
      <c r="F83" s="22">
        <v>0</v>
      </c>
    </row>
    <row r="84" spans="1:6" x14ac:dyDescent="0.25">
      <c r="A84" s="173"/>
      <c r="B84" s="13" t="s">
        <v>1101</v>
      </c>
      <c r="C84" s="14">
        <v>2700</v>
      </c>
      <c r="D84" s="14">
        <v>0</v>
      </c>
      <c r="E84" s="14">
        <v>224</v>
      </c>
      <c r="F84" s="22">
        <v>0</v>
      </c>
    </row>
    <row r="85" spans="1:6" x14ac:dyDescent="0.25">
      <c r="A85" s="174"/>
      <c r="B85" s="13" t="s">
        <v>110</v>
      </c>
      <c r="C85" s="14">
        <v>121</v>
      </c>
      <c r="D85" s="14">
        <v>0</v>
      </c>
      <c r="E85" s="14">
        <v>98</v>
      </c>
      <c r="F85" s="22">
        <v>22</v>
      </c>
    </row>
    <row r="86" spans="1:6" x14ac:dyDescent="0.25">
      <c r="A86" s="193" t="s">
        <v>1147</v>
      </c>
      <c r="B86" s="194"/>
      <c r="C86" s="30">
        <v>2935</v>
      </c>
      <c r="D86" s="30">
        <v>0</v>
      </c>
      <c r="E86" s="30">
        <v>381</v>
      </c>
      <c r="F86" s="30">
        <v>22</v>
      </c>
    </row>
  </sheetData>
  <sheetProtection algorithmName="SHA-512" hashValue="V47fEx+Bk0YJnpisypZMRvVzTwMNEHKDSyVdWI6iDeHjjppEWjbB4iwp4UEe9Fh5B5v0i9cTe58+w+sbMT5cJQ==" saltValue="I5V6Z+0NHWInQTMh/a2vh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6</v>
      </c>
    </row>
    <row r="6" spans="1:3" x14ac:dyDescent="0.25">
      <c r="A6" s="12" t="s">
        <v>1151</v>
      </c>
      <c r="B6" s="17"/>
      <c r="C6" s="22">
        <v>29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12</v>
      </c>
    </row>
    <row r="14" spans="1:3" x14ac:dyDescent="0.25">
      <c r="A14" s="12" t="s">
        <v>1151</v>
      </c>
      <c r="B14" s="17"/>
      <c r="C14" s="22">
        <v>18</v>
      </c>
    </row>
    <row r="15" spans="1:3" x14ac:dyDescent="0.25">
      <c r="A15" s="12" t="s">
        <v>1156</v>
      </c>
      <c r="B15" s="17"/>
      <c r="C15" s="22">
        <v>1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1</v>
      </c>
    </row>
    <row r="22" spans="1:3" x14ac:dyDescent="0.25">
      <c r="A22" s="12" t="s">
        <v>1158</v>
      </c>
      <c r="B22" s="17"/>
      <c r="C22" s="22">
        <v>1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10</v>
      </c>
    </row>
    <row r="29" spans="1:3" x14ac:dyDescent="0.25">
      <c r="A29" s="12" t="s">
        <v>1163</v>
      </c>
      <c r="B29" s="17"/>
      <c r="C29" s="22">
        <v>16</v>
      </c>
    </row>
    <row r="30" spans="1:3" x14ac:dyDescent="0.25">
      <c r="A30" s="12" t="s">
        <v>1164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7</v>
      </c>
    </row>
    <row r="36" spans="1:3" x14ac:dyDescent="0.25">
      <c r="A36" s="12" t="s">
        <v>1168</v>
      </c>
      <c r="B36" s="17"/>
      <c r="C36" s="22">
        <v>3</v>
      </c>
    </row>
  </sheetData>
  <sheetProtection algorithmName="SHA-512" hashValue="PNPDL4NSRtbD4HDMoQlh1lg3L++lTU4+MRvIz6cg+nazN6BzIl7CBKz1P9FE617D5bqMUoSroF7n2mhD61W+TA==" saltValue="FM4kp6ioLne4bQv46Vbf3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58</v>
      </c>
    </row>
    <row r="6" spans="1:3" x14ac:dyDescent="0.25">
      <c r="A6" s="12" t="s">
        <v>1172</v>
      </c>
      <c r="B6" s="17"/>
      <c r="C6" s="22">
        <v>0</v>
      </c>
    </row>
    <row r="7" spans="1:3" x14ac:dyDescent="0.25">
      <c r="A7" s="12" t="s">
        <v>1173</v>
      </c>
      <c r="B7" s="17"/>
      <c r="C7" s="22">
        <v>0</v>
      </c>
    </row>
    <row r="8" spans="1:3" x14ac:dyDescent="0.25">
      <c r="A8" s="12" t="s">
        <v>1174</v>
      </c>
      <c r="B8" s="17"/>
      <c r="C8" s="22">
        <v>0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0</v>
      </c>
    </row>
    <row r="15" spans="1:3" x14ac:dyDescent="0.25">
      <c r="A15" s="12" t="s">
        <v>1179</v>
      </c>
      <c r="B15" s="17"/>
      <c r="C15" s="22">
        <v>0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242</v>
      </c>
    </row>
    <row r="21" spans="1:3" x14ac:dyDescent="0.25">
      <c r="A21" s="12" t="s">
        <v>1183</v>
      </c>
      <c r="B21" s="17"/>
      <c r="C21" s="22">
        <v>238</v>
      </c>
    </row>
    <row r="22" spans="1:3" x14ac:dyDescent="0.25">
      <c r="A22" s="12" t="s">
        <v>1184</v>
      </c>
      <c r="B22" s="17"/>
      <c r="C22" s="22">
        <v>91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1</v>
      </c>
    </row>
    <row r="37" spans="1:3" x14ac:dyDescent="0.25">
      <c r="A37" s="12" t="s">
        <v>1112</v>
      </c>
      <c r="B37" s="17"/>
      <c r="C37" s="22">
        <v>4</v>
      </c>
    </row>
    <row r="38" spans="1:3" x14ac:dyDescent="0.25">
      <c r="A38" s="12" t="s">
        <v>1195</v>
      </c>
      <c r="B38" s="17"/>
      <c r="C38" s="22">
        <v>1</v>
      </c>
    </row>
    <row r="39" spans="1:3" x14ac:dyDescent="0.25">
      <c r="A39" s="12" t="s">
        <v>1196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68</v>
      </c>
    </row>
    <row r="46" spans="1:3" x14ac:dyDescent="0.25">
      <c r="A46" s="12" t="s">
        <v>1112</v>
      </c>
      <c r="B46" s="17"/>
      <c r="C46" s="22">
        <v>49</v>
      </c>
    </row>
    <row r="47" spans="1:3" x14ac:dyDescent="0.25">
      <c r="A47" s="12" t="s">
        <v>1195</v>
      </c>
      <c r="B47" s="17"/>
      <c r="C47" s="22">
        <v>25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0</v>
      </c>
    </row>
    <row r="52" spans="1:3" x14ac:dyDescent="0.25">
      <c r="A52" s="12" t="s">
        <v>1193</v>
      </c>
      <c r="B52" s="17"/>
      <c r="C52" s="22">
        <v>0</v>
      </c>
    </row>
    <row r="53" spans="1:3" x14ac:dyDescent="0.25">
      <c r="A53" s="12" t="s">
        <v>1194</v>
      </c>
      <c r="B53" s="17"/>
      <c r="C53" s="22">
        <v>21</v>
      </c>
    </row>
    <row r="54" spans="1:3" x14ac:dyDescent="0.25">
      <c r="A54" s="12" t="s">
        <v>1112</v>
      </c>
      <c r="B54" s="17"/>
      <c r="C54" s="22">
        <v>11</v>
      </c>
    </row>
    <row r="55" spans="1:3" x14ac:dyDescent="0.25">
      <c r="A55" s="12" t="s">
        <v>1195</v>
      </c>
      <c r="B55" s="17"/>
      <c r="C55" s="22">
        <v>3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xfA9Cpcz/3TytpktpFfAblmv7kqrKu8WJjyKyjjvkQLK01EjY2FHl1c3f0MZh2HySTlG3kiNp9U4xAIxYOIMrg==" saltValue="43U/A50LawMTG4SUkAYXm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1134</v>
      </c>
      <c r="D4" s="30">
        <v>1346</v>
      </c>
      <c r="E4" s="31">
        <v>-1</v>
      </c>
      <c r="F4" s="30">
        <v>2802</v>
      </c>
      <c r="G4" s="30">
        <v>3056</v>
      </c>
      <c r="H4" s="30">
        <v>564</v>
      </c>
      <c r="I4" s="30">
        <v>221</v>
      </c>
      <c r="J4" s="30">
        <v>0</v>
      </c>
      <c r="K4" s="30">
        <v>0</v>
      </c>
      <c r="L4" s="30">
        <v>1</v>
      </c>
      <c r="M4" s="30">
        <v>0</v>
      </c>
      <c r="N4" s="30">
        <v>28</v>
      </c>
      <c r="O4" s="30">
        <v>0</v>
      </c>
      <c r="P4" s="30">
        <v>2835</v>
      </c>
    </row>
    <row r="5" spans="1:16" ht="45" x14ac:dyDescent="0.25">
      <c r="A5" s="45" t="s">
        <v>666</v>
      </c>
      <c r="B5" s="45" t="s">
        <v>667</v>
      </c>
      <c r="C5" s="14">
        <v>8</v>
      </c>
      <c r="D5" s="14">
        <v>59</v>
      </c>
      <c r="E5" s="29">
        <v>-1</v>
      </c>
      <c r="F5" s="14">
        <v>17</v>
      </c>
      <c r="G5" s="14">
        <v>24</v>
      </c>
      <c r="H5" s="14">
        <v>4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20</v>
      </c>
    </row>
    <row r="6" spans="1:16" ht="33.75" x14ac:dyDescent="0.25">
      <c r="A6" s="45" t="s">
        <v>668</v>
      </c>
      <c r="B6" s="45" t="s">
        <v>669</v>
      </c>
      <c r="C6" s="14">
        <v>531</v>
      </c>
      <c r="D6" s="14">
        <v>595</v>
      </c>
      <c r="E6" s="29">
        <v>-1</v>
      </c>
      <c r="F6" s="14">
        <v>1229</v>
      </c>
      <c r="G6" s="14">
        <v>1583</v>
      </c>
      <c r="H6" s="14">
        <v>421</v>
      </c>
      <c r="I6" s="14">
        <v>90</v>
      </c>
      <c r="J6" s="14">
        <v>0</v>
      </c>
      <c r="K6" s="14">
        <v>0</v>
      </c>
      <c r="L6" s="14">
        <v>1</v>
      </c>
      <c r="M6" s="14">
        <v>0</v>
      </c>
      <c r="N6" s="14">
        <v>0</v>
      </c>
      <c r="O6" s="14">
        <v>0</v>
      </c>
      <c r="P6" s="22">
        <v>1655</v>
      </c>
    </row>
    <row r="7" spans="1:16" ht="22.5" x14ac:dyDescent="0.25">
      <c r="A7" s="45" t="s">
        <v>670</v>
      </c>
      <c r="B7" s="45" t="s">
        <v>671</v>
      </c>
      <c r="C7" s="14">
        <v>46</v>
      </c>
      <c r="D7" s="14">
        <v>36</v>
      </c>
      <c r="E7" s="29">
        <v>0</v>
      </c>
      <c r="F7" s="14">
        <v>42</v>
      </c>
      <c r="G7" s="14">
        <v>43</v>
      </c>
      <c r="H7" s="14">
        <v>21</v>
      </c>
      <c r="I7" s="14">
        <v>11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12</v>
      </c>
    </row>
    <row r="8" spans="1:16" ht="33.75" x14ac:dyDescent="0.25">
      <c r="A8" s="45" t="s">
        <v>672</v>
      </c>
      <c r="B8" s="45" t="s">
        <v>673</v>
      </c>
      <c r="C8" s="14">
        <v>1</v>
      </c>
      <c r="D8" s="14">
        <v>22</v>
      </c>
      <c r="E8" s="29">
        <v>-1</v>
      </c>
      <c r="F8" s="14">
        <v>4</v>
      </c>
      <c r="G8" s="14">
        <v>4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5" x14ac:dyDescent="0.25">
      <c r="A9" s="45" t="s">
        <v>674</v>
      </c>
      <c r="B9" s="45" t="s">
        <v>675</v>
      </c>
      <c r="C9" s="14">
        <v>39</v>
      </c>
      <c r="D9" s="14">
        <v>87</v>
      </c>
      <c r="E9" s="29">
        <v>-1</v>
      </c>
      <c r="F9" s="14">
        <v>61</v>
      </c>
      <c r="G9" s="14">
        <v>112</v>
      </c>
      <c r="H9" s="14">
        <v>25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91</v>
      </c>
    </row>
    <row r="10" spans="1:16" ht="33.75" x14ac:dyDescent="0.25">
      <c r="A10" s="45" t="s">
        <v>676</v>
      </c>
      <c r="B10" s="45" t="s">
        <v>677</v>
      </c>
      <c r="C10" s="14">
        <v>507</v>
      </c>
      <c r="D10" s="14">
        <v>547</v>
      </c>
      <c r="E10" s="29">
        <v>-1</v>
      </c>
      <c r="F10" s="14">
        <v>1446</v>
      </c>
      <c r="G10" s="14">
        <v>1290</v>
      </c>
      <c r="H10" s="14">
        <v>93</v>
      </c>
      <c r="I10" s="14">
        <v>103</v>
      </c>
      <c r="J10" s="14">
        <v>0</v>
      </c>
      <c r="K10" s="14">
        <v>0</v>
      </c>
      <c r="L10" s="14">
        <v>0</v>
      </c>
      <c r="M10" s="14">
        <v>0</v>
      </c>
      <c r="N10" s="14">
        <v>28</v>
      </c>
      <c r="O10" s="14">
        <v>0</v>
      </c>
      <c r="P10" s="22">
        <v>1056</v>
      </c>
    </row>
    <row r="11" spans="1:16" ht="45" x14ac:dyDescent="0.25">
      <c r="A11" s="45" t="s">
        <v>678</v>
      </c>
      <c r="B11" s="45" t="s">
        <v>679</v>
      </c>
      <c r="C11" s="14">
        <v>2</v>
      </c>
      <c r="D11" s="14">
        <v>0</v>
      </c>
      <c r="E11" s="29">
        <v>0</v>
      </c>
      <c r="F11" s="14">
        <v>3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fcun8KZ9PpO0Hj+2Ywvu+POeDtOZ/yoTtnMjDwWOvcYchMohv/q9clu+T+uyPlPi/qHmsuXQUye7xjn5zoyb7Q==" saltValue="KRkhKVLNav0wsYfmjXbOX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24</v>
      </c>
      <c r="D5" s="14">
        <v>3</v>
      </c>
      <c r="E5" s="22">
        <v>8</v>
      </c>
    </row>
    <row r="6" spans="1:5" x14ac:dyDescent="0.25">
      <c r="A6" s="21" t="s">
        <v>1204</v>
      </c>
      <c r="B6" s="17"/>
      <c r="C6" s="14">
        <v>43</v>
      </c>
      <c r="D6" s="14">
        <v>13</v>
      </c>
      <c r="E6" s="22">
        <v>14</v>
      </c>
    </row>
    <row r="7" spans="1:5" x14ac:dyDescent="0.25">
      <c r="A7" s="21" t="s">
        <v>1205</v>
      </c>
      <c r="B7" s="17"/>
      <c r="C7" s="14">
        <v>3</v>
      </c>
      <c r="D7" s="14">
        <v>1</v>
      </c>
      <c r="E7" s="22">
        <v>2</v>
      </c>
    </row>
    <row r="8" spans="1:5" x14ac:dyDescent="0.25">
      <c r="A8" s="21" t="s">
        <v>1206</v>
      </c>
      <c r="B8" s="17"/>
      <c r="C8" s="14">
        <v>4</v>
      </c>
      <c r="D8" s="14">
        <v>1</v>
      </c>
      <c r="E8" s="22">
        <v>3</v>
      </c>
    </row>
    <row r="9" spans="1:5" x14ac:dyDescent="0.25">
      <c r="A9" s="21" t="s">
        <v>635</v>
      </c>
      <c r="B9" s="17"/>
      <c r="C9" s="14">
        <v>3</v>
      </c>
      <c r="D9" s="14">
        <v>1</v>
      </c>
      <c r="E9" s="22">
        <v>1</v>
      </c>
    </row>
    <row r="10" spans="1:5" x14ac:dyDescent="0.25">
      <c r="A10" s="21" t="s">
        <v>1207</v>
      </c>
      <c r="B10" s="17"/>
      <c r="C10" s="14">
        <v>10</v>
      </c>
      <c r="D10" s="14">
        <v>2</v>
      </c>
      <c r="E10" s="22">
        <v>5</v>
      </c>
    </row>
    <row r="11" spans="1:5" x14ac:dyDescent="0.25">
      <c r="A11" s="195" t="s">
        <v>976</v>
      </c>
      <c r="B11" s="196"/>
      <c r="C11" s="30">
        <v>87</v>
      </c>
      <c r="D11" s="30">
        <v>21</v>
      </c>
      <c r="E11" s="30">
        <v>33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10</v>
      </c>
    </row>
    <row r="15" spans="1:5" x14ac:dyDescent="0.25">
      <c r="A15" s="21" t="s">
        <v>1210</v>
      </c>
      <c r="B15" s="17"/>
      <c r="C15" s="22">
        <v>1</v>
      </c>
    </row>
    <row r="16" spans="1:5" x14ac:dyDescent="0.25">
      <c r="A16" s="21" t="s">
        <v>1211</v>
      </c>
      <c r="B16" s="17"/>
      <c r="C16" s="22">
        <v>6</v>
      </c>
    </row>
    <row r="17" spans="1:3" x14ac:dyDescent="0.25">
      <c r="A17" s="195" t="s">
        <v>976</v>
      </c>
      <c r="B17" s="196"/>
      <c r="C17" s="30">
        <v>17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7</v>
      </c>
    </row>
    <row r="22" spans="1:3" x14ac:dyDescent="0.25">
      <c r="A22" s="21" t="s">
        <v>1204</v>
      </c>
      <c r="B22" s="17"/>
      <c r="C22" s="22">
        <v>68</v>
      </c>
    </row>
    <row r="23" spans="1:3" x14ac:dyDescent="0.25">
      <c r="A23" s="21" t="s">
        <v>1205</v>
      </c>
      <c r="B23" s="17"/>
      <c r="C23" s="22">
        <v>0</v>
      </c>
    </row>
    <row r="24" spans="1:3" x14ac:dyDescent="0.25">
      <c r="A24" s="21" t="s">
        <v>1206</v>
      </c>
      <c r="B24" s="17"/>
      <c r="C24" s="22">
        <v>14</v>
      </c>
    </row>
    <row r="25" spans="1:3" x14ac:dyDescent="0.25">
      <c r="A25" s="21" t="s">
        <v>635</v>
      </c>
      <c r="B25" s="17"/>
      <c r="C25" s="22">
        <v>3</v>
      </c>
    </row>
    <row r="26" spans="1:3" x14ac:dyDescent="0.25">
      <c r="A26" s="21" t="s">
        <v>1207</v>
      </c>
      <c r="B26" s="17"/>
      <c r="C26" s="22">
        <v>58</v>
      </c>
    </row>
    <row r="27" spans="1:3" x14ac:dyDescent="0.25">
      <c r="A27" s="195" t="s">
        <v>976</v>
      </c>
      <c r="B27" s="196"/>
      <c r="C27" s="30">
        <v>150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3</v>
      </c>
    </row>
    <row r="32" spans="1:3" x14ac:dyDescent="0.25">
      <c r="A32" s="21" t="s">
        <v>1048</v>
      </c>
      <c r="B32" s="17"/>
      <c r="C32" s="22">
        <v>1</v>
      </c>
    </row>
    <row r="33" spans="1:3" x14ac:dyDescent="0.25">
      <c r="A33" s="21" t="s">
        <v>1213</v>
      </c>
      <c r="B33" s="17"/>
      <c r="C33" s="22">
        <v>132</v>
      </c>
    </row>
    <row r="34" spans="1:3" x14ac:dyDescent="0.25">
      <c r="A34" s="21" t="s">
        <v>1146</v>
      </c>
      <c r="B34" s="17"/>
      <c r="C34" s="22">
        <v>0</v>
      </c>
    </row>
    <row r="35" spans="1:3" x14ac:dyDescent="0.25">
      <c r="A35" s="21" t="s">
        <v>1214</v>
      </c>
      <c r="B35" s="17"/>
      <c r="C35" s="22">
        <v>23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159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1</v>
      </c>
    </row>
    <row r="45" spans="1:3" x14ac:dyDescent="0.25">
      <c r="A45" s="21" t="s">
        <v>1204</v>
      </c>
      <c r="B45" s="17"/>
      <c r="C45" s="22">
        <v>32</v>
      </c>
    </row>
    <row r="46" spans="1:3" x14ac:dyDescent="0.25">
      <c r="A46" s="21" t="s">
        <v>1205</v>
      </c>
      <c r="B46" s="17"/>
      <c r="C46" s="22">
        <v>0</v>
      </c>
    </row>
    <row r="47" spans="1:3" x14ac:dyDescent="0.25">
      <c r="A47" s="21" t="s">
        <v>1206</v>
      </c>
      <c r="B47" s="17"/>
      <c r="C47" s="22">
        <v>3</v>
      </c>
    </row>
    <row r="48" spans="1:3" x14ac:dyDescent="0.25">
      <c r="A48" s="21" t="s">
        <v>635</v>
      </c>
      <c r="B48" s="17"/>
      <c r="C48" s="22">
        <v>1</v>
      </c>
    </row>
    <row r="49" spans="1:3" x14ac:dyDescent="0.25">
      <c r="A49" s="21" t="s">
        <v>1207</v>
      </c>
      <c r="B49" s="17"/>
      <c r="C49" s="22">
        <v>11</v>
      </c>
    </row>
    <row r="50" spans="1:3" x14ac:dyDescent="0.25">
      <c r="A50" s="195" t="s">
        <v>976</v>
      </c>
      <c r="B50" s="196"/>
      <c r="C50" s="30">
        <v>48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2</v>
      </c>
    </row>
    <row r="54" spans="1:3" x14ac:dyDescent="0.25">
      <c r="A54" s="174"/>
      <c r="B54" s="13" t="s">
        <v>81</v>
      </c>
      <c r="C54" s="22">
        <v>1</v>
      </c>
    </row>
    <row r="55" spans="1:3" x14ac:dyDescent="0.25">
      <c r="A55" s="172" t="s">
        <v>1204</v>
      </c>
      <c r="B55" s="13" t="s">
        <v>80</v>
      </c>
      <c r="C55" s="22">
        <v>18</v>
      </c>
    </row>
    <row r="56" spans="1:3" x14ac:dyDescent="0.25">
      <c r="A56" s="174"/>
      <c r="B56" s="13" t="s">
        <v>81</v>
      </c>
      <c r="C56" s="22">
        <v>3</v>
      </c>
    </row>
    <row r="57" spans="1:3" x14ac:dyDescent="0.25">
      <c r="A57" s="172" t="s">
        <v>1205</v>
      </c>
      <c r="B57" s="13" t="s">
        <v>80</v>
      </c>
      <c r="C57" s="22">
        <v>0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2</v>
      </c>
    </row>
    <row r="60" spans="1:3" x14ac:dyDescent="0.25">
      <c r="A60" s="174"/>
      <c r="B60" s="13" t="s">
        <v>81</v>
      </c>
      <c r="C60" s="22">
        <v>0</v>
      </c>
    </row>
    <row r="61" spans="1:3" x14ac:dyDescent="0.25">
      <c r="A61" s="172" t="s">
        <v>635</v>
      </c>
      <c r="B61" s="13" t="s">
        <v>80</v>
      </c>
      <c r="C61" s="22">
        <v>0</v>
      </c>
    </row>
    <row r="62" spans="1:3" x14ac:dyDescent="0.25">
      <c r="A62" s="174"/>
      <c r="B62" s="13" t="s">
        <v>81</v>
      </c>
      <c r="C62" s="22">
        <v>0</v>
      </c>
    </row>
    <row r="63" spans="1:3" x14ac:dyDescent="0.25">
      <c r="A63" s="172" t="s">
        <v>1207</v>
      </c>
      <c r="B63" s="13" t="s">
        <v>80</v>
      </c>
      <c r="C63" s="22">
        <v>5</v>
      </c>
    </row>
    <row r="64" spans="1:3" x14ac:dyDescent="0.25">
      <c r="A64" s="174"/>
      <c r="B64" s="13" t="s">
        <v>81</v>
      </c>
      <c r="C64" s="22">
        <v>1</v>
      </c>
    </row>
    <row r="65" spans="1:3" x14ac:dyDescent="0.25">
      <c r="A65" s="195" t="s">
        <v>976</v>
      </c>
      <c r="B65" s="196"/>
      <c r="C65" s="30">
        <v>32</v>
      </c>
    </row>
  </sheetData>
  <sheetProtection algorithmName="SHA-512" hashValue="EB+8WYWmNzs59wIsJtgL8LZ6aGtVJjwNkf7maLZsmlIV8oZTR2vg9czaShzYIwjAT1fIqhEfjOoTpcRY0vO7SA==" saltValue="F56hsT7Tl0l5C1i2fh1hv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48</v>
      </c>
      <c r="D5" s="14">
        <v>3</v>
      </c>
      <c r="E5" s="14">
        <v>0</v>
      </c>
      <c r="F5" s="22">
        <v>0</v>
      </c>
    </row>
    <row r="6" spans="1:6" x14ac:dyDescent="0.25">
      <c r="A6" s="177"/>
      <c r="B6" s="46" t="s">
        <v>1223</v>
      </c>
      <c r="C6" s="14">
        <v>20</v>
      </c>
      <c r="D6" s="14">
        <v>4</v>
      </c>
      <c r="E6" s="14">
        <v>0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64</v>
      </c>
      <c r="D7" s="14">
        <v>1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104</v>
      </c>
      <c r="D8" s="14">
        <v>30</v>
      </c>
      <c r="E8" s="14">
        <v>5</v>
      </c>
      <c r="F8" s="22">
        <v>0</v>
      </c>
    </row>
    <row r="9" spans="1:6" x14ac:dyDescent="0.25">
      <c r="A9" s="176"/>
      <c r="B9" s="46" t="s">
        <v>1228</v>
      </c>
      <c r="C9" s="14">
        <v>14</v>
      </c>
      <c r="D9" s="14">
        <v>2</v>
      </c>
      <c r="E9" s="14">
        <v>1</v>
      </c>
      <c r="F9" s="22">
        <v>0</v>
      </c>
    </row>
    <row r="10" spans="1:6" ht="22.5" x14ac:dyDescent="0.25">
      <c r="A10" s="177"/>
      <c r="B10" s="46" t="s">
        <v>1229</v>
      </c>
      <c r="C10" s="14">
        <v>56</v>
      </c>
      <c r="D10" s="14">
        <v>0</v>
      </c>
      <c r="E10" s="14">
        <v>2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1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41</v>
      </c>
      <c r="D12" s="14">
        <v>0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16</v>
      </c>
      <c r="D13" s="14">
        <v>2</v>
      </c>
      <c r="E13" s="14">
        <v>1</v>
      </c>
      <c r="F13" s="22">
        <v>0</v>
      </c>
    </row>
    <row r="14" spans="1:6" ht="22.5" x14ac:dyDescent="0.25">
      <c r="A14" s="12" t="s">
        <v>1234</v>
      </c>
      <c r="B14" s="46" t="s">
        <v>1235</v>
      </c>
      <c r="C14" s="14">
        <v>7</v>
      </c>
      <c r="D14" s="14">
        <v>1</v>
      </c>
      <c r="E14" s="14">
        <v>0</v>
      </c>
      <c r="F14" s="22">
        <v>1</v>
      </c>
    </row>
    <row r="15" spans="1:6" x14ac:dyDescent="0.25">
      <c r="A15" s="175" t="s">
        <v>1236</v>
      </c>
      <c r="B15" s="46" t="s">
        <v>1237</v>
      </c>
      <c r="C15" s="14">
        <v>1028</v>
      </c>
      <c r="D15" s="14">
        <v>100</v>
      </c>
      <c r="E15" s="14">
        <v>12</v>
      </c>
      <c r="F15" s="22">
        <v>4</v>
      </c>
    </row>
    <row r="16" spans="1:6" x14ac:dyDescent="0.25">
      <c r="A16" s="176"/>
      <c r="B16" s="46" t="s">
        <v>1238</v>
      </c>
      <c r="C16" s="14">
        <v>4</v>
      </c>
      <c r="D16" s="14">
        <v>1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2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1</v>
      </c>
      <c r="D19" s="14">
        <v>0</v>
      </c>
      <c r="E19" s="14">
        <v>0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32</v>
      </c>
      <c r="D20" s="14">
        <v>1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27</v>
      </c>
      <c r="D21" s="14">
        <v>2</v>
      </c>
      <c r="E21" s="14">
        <v>0</v>
      </c>
      <c r="F21" s="22">
        <v>4</v>
      </c>
    </row>
    <row r="22" spans="1:6" x14ac:dyDescent="0.25">
      <c r="A22" s="195" t="s">
        <v>976</v>
      </c>
      <c r="B22" s="196"/>
      <c r="C22" s="30">
        <v>1465</v>
      </c>
      <c r="D22" s="30">
        <v>147</v>
      </c>
      <c r="E22" s="30">
        <v>21</v>
      </c>
      <c r="F22" s="30">
        <v>9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13</v>
      </c>
    </row>
    <row r="26" spans="1:6" x14ac:dyDescent="0.25">
      <c r="A26" s="21" t="s">
        <v>113</v>
      </c>
      <c r="B26" s="17"/>
      <c r="C26" s="22">
        <v>4</v>
      </c>
    </row>
    <row r="27" spans="1:6" x14ac:dyDescent="0.25">
      <c r="A27" s="21" t="s">
        <v>1079</v>
      </c>
      <c r="B27" s="17"/>
      <c r="C27" s="22">
        <v>6</v>
      </c>
    </row>
    <row r="28" spans="1:6" x14ac:dyDescent="0.25">
      <c r="A28" s="195" t="s">
        <v>976</v>
      </c>
      <c r="B28" s="196"/>
      <c r="C28" s="30">
        <v>23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7</v>
      </c>
    </row>
    <row r="33" spans="1:3" x14ac:dyDescent="0.25">
      <c r="A33" s="21" t="s">
        <v>1248</v>
      </c>
      <c r="B33" s="17"/>
      <c r="C33" s="22">
        <v>13</v>
      </c>
    </row>
    <row r="34" spans="1:3" x14ac:dyDescent="0.25">
      <c r="A34" s="21" t="s">
        <v>81</v>
      </c>
      <c r="B34" s="17"/>
      <c r="C34" s="22">
        <v>2</v>
      </c>
    </row>
    <row r="35" spans="1:3" x14ac:dyDescent="0.25">
      <c r="A35" s="195" t="s">
        <v>976</v>
      </c>
      <c r="B35" s="196"/>
      <c r="C35" s="30">
        <v>22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33</v>
      </c>
    </row>
    <row r="40" spans="1:3" x14ac:dyDescent="0.25">
      <c r="A40" s="21" t="s">
        <v>1251</v>
      </c>
      <c r="B40" s="17"/>
      <c r="C40" s="22">
        <v>22</v>
      </c>
    </row>
    <row r="41" spans="1:3" x14ac:dyDescent="0.25">
      <c r="A41" s="195" t="s">
        <v>976</v>
      </c>
      <c r="B41" s="196"/>
      <c r="C41" s="30">
        <v>55</v>
      </c>
    </row>
    <row r="42" spans="1:3" ht="15.95" customHeight="1" x14ac:dyDescent="0.25"/>
  </sheetData>
  <sheetProtection algorithmName="SHA-512" hashValue="5OGxEWY+cNw0XkDX/u/bM9mx60AGl0+uO+e5pFLGsJRZIEEizt777cvm87uZsY/E+OGCbd4443fWQn2KItC0kA==" saltValue="HOYThCGqsFB+XCpEEMqAE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6203</v>
      </c>
      <c r="D5" s="48"/>
      <c r="E5" s="15">
        <v>0</v>
      </c>
    </row>
    <row r="6" spans="1:5" x14ac:dyDescent="0.25">
      <c r="A6" s="176"/>
      <c r="B6" s="13" t="s">
        <v>1256</v>
      </c>
      <c r="C6" s="14">
        <v>927</v>
      </c>
      <c r="D6" s="48"/>
      <c r="E6" s="15">
        <v>0</v>
      </c>
    </row>
    <row r="7" spans="1:5" x14ac:dyDescent="0.25">
      <c r="A7" s="177"/>
      <c r="B7" s="13" t="s">
        <v>1257</v>
      </c>
      <c r="C7" s="14">
        <v>1406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1388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26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1867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2000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288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102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103</v>
      </c>
      <c r="D32" s="48"/>
      <c r="E32" s="15">
        <v>0</v>
      </c>
    </row>
  </sheetData>
  <sheetProtection algorithmName="SHA-512" hashValue="KztObM5CUysR5SVcB9D87dv5o/Nq++b33msBPw6GdeSsh8a82ho0GAx4ItXUQRO/znxtnYT7XKa/Vjm6OOhGmA==" saltValue="YyTWw+StRFNU6Y697aLmO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10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0</v>
      </c>
      <c r="D7" s="48"/>
      <c r="E7" s="15">
        <v>0</v>
      </c>
    </row>
    <row r="8" spans="1:5" x14ac:dyDescent="0.25">
      <c r="A8" s="176"/>
      <c r="B8" s="13" t="s">
        <v>1285</v>
      </c>
      <c r="C8" s="14">
        <v>9</v>
      </c>
      <c r="D8" s="48"/>
      <c r="E8" s="15">
        <v>0</v>
      </c>
    </row>
    <row r="9" spans="1:5" x14ac:dyDescent="0.25">
      <c r="A9" s="176"/>
      <c r="B9" s="13" t="s">
        <v>1286</v>
      </c>
      <c r="C9" s="14">
        <v>0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28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19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52</v>
      </c>
      <c r="D16" s="48"/>
      <c r="E16" s="15">
        <v>0</v>
      </c>
    </row>
  </sheetData>
  <sheetProtection algorithmName="SHA-512" hashValue="2TGN15Nbj3Kk04nP9P1CbJltEM8mzbkE+tRMPvTdFDXXczinxPe8ICAQpIRNeM/xgFZS/C6ycBW8NiTZ43peyw==" saltValue="TeA8PPgFgQF6RRLilsEam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22</v>
      </c>
      <c r="D5" s="51">
        <v>1</v>
      </c>
      <c r="E5" s="51">
        <v>26</v>
      </c>
      <c r="F5" s="51">
        <v>13</v>
      </c>
      <c r="G5" s="51">
        <v>0</v>
      </c>
      <c r="H5" s="51">
        <v>68</v>
      </c>
      <c r="I5" s="51">
        <v>0</v>
      </c>
      <c r="J5" s="51">
        <v>1</v>
      </c>
      <c r="K5" s="51">
        <v>0</v>
      </c>
      <c r="L5" s="52">
        <v>2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1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6</v>
      </c>
      <c r="D10" s="51">
        <v>0</v>
      </c>
      <c r="E10" s="51">
        <v>3</v>
      </c>
      <c r="F10" s="51">
        <v>2</v>
      </c>
      <c r="G10" s="51">
        <v>0</v>
      </c>
      <c r="H10" s="51">
        <v>8</v>
      </c>
      <c r="I10" s="51">
        <v>0</v>
      </c>
      <c r="J10" s="51">
        <v>0</v>
      </c>
      <c r="K10" s="51">
        <v>0</v>
      </c>
      <c r="L10" s="52">
        <v>2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2</v>
      </c>
      <c r="D24" s="51">
        <v>0</v>
      </c>
      <c r="E24" s="51">
        <v>1</v>
      </c>
      <c r="F24" s="51">
        <v>3</v>
      </c>
      <c r="G24" s="51">
        <v>0</v>
      </c>
      <c r="H24" s="51">
        <v>7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1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1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1</v>
      </c>
      <c r="D70" s="51">
        <v>0</v>
      </c>
      <c r="E70" s="51">
        <v>1</v>
      </c>
      <c r="F70" s="51">
        <v>0</v>
      </c>
      <c r="G70" s="51">
        <v>0</v>
      </c>
      <c r="H70" s="51">
        <v>2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1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0</v>
      </c>
      <c r="D80" s="51">
        <v>0</v>
      </c>
      <c r="E80" s="51">
        <v>1</v>
      </c>
      <c r="F80" s="51">
        <v>0</v>
      </c>
      <c r="G80" s="51">
        <v>0</v>
      </c>
      <c r="H80" s="51">
        <v>2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1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1</v>
      </c>
      <c r="D102" s="51">
        <v>0</v>
      </c>
      <c r="E102" s="51">
        <v>0</v>
      </c>
      <c r="F102" s="51">
        <v>1</v>
      </c>
      <c r="G102" s="51">
        <v>0</v>
      </c>
      <c r="H102" s="51">
        <v>3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3</v>
      </c>
      <c r="F129" s="51">
        <v>0</v>
      </c>
      <c r="G129" s="51">
        <v>0</v>
      </c>
      <c r="H129" s="51">
        <v>3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2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1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1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3</v>
      </c>
      <c r="D186" s="51">
        <v>0</v>
      </c>
      <c r="E186" s="51">
        <v>0</v>
      </c>
      <c r="F186" s="51">
        <v>3</v>
      </c>
      <c r="G186" s="51">
        <v>0</v>
      </c>
      <c r="H186" s="51">
        <v>5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6</v>
      </c>
      <c r="D187" s="51">
        <v>0</v>
      </c>
      <c r="E187" s="51">
        <v>3</v>
      </c>
      <c r="F187" s="51">
        <v>2</v>
      </c>
      <c r="G187" s="51">
        <v>0</v>
      </c>
      <c r="H187" s="51">
        <v>10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6</v>
      </c>
      <c r="F190" s="51">
        <v>0</v>
      </c>
      <c r="G190" s="51">
        <v>0</v>
      </c>
      <c r="H190" s="51">
        <v>1</v>
      </c>
      <c r="I190" s="51">
        <v>0</v>
      </c>
      <c r="J190" s="51">
        <v>1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2</v>
      </c>
      <c r="D192" s="51">
        <v>0</v>
      </c>
      <c r="E192" s="51">
        <v>0</v>
      </c>
      <c r="F192" s="51">
        <v>0</v>
      </c>
      <c r="G192" s="51">
        <v>0</v>
      </c>
      <c r="H192" s="51">
        <v>3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0</v>
      </c>
      <c r="D202" s="51">
        <v>0</v>
      </c>
      <c r="E202" s="51">
        <v>1</v>
      </c>
      <c r="F202" s="51">
        <v>1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2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18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1</v>
      </c>
      <c r="E228" s="51">
        <v>3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2</v>
      </c>
      <c r="D261" s="51">
        <v>0</v>
      </c>
      <c r="E261" s="51">
        <v>0</v>
      </c>
      <c r="F261" s="51">
        <v>0</v>
      </c>
      <c r="G261" s="51">
        <v>0</v>
      </c>
      <c r="H261" s="51">
        <v>1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20</v>
      </c>
      <c r="D262" s="51">
        <v>1</v>
      </c>
      <c r="E262" s="51">
        <v>5</v>
      </c>
      <c r="F262" s="51">
        <v>11</v>
      </c>
      <c r="G262" s="51">
        <v>0</v>
      </c>
      <c r="H262" s="51">
        <v>36</v>
      </c>
      <c r="I262" s="51">
        <v>0</v>
      </c>
      <c r="J262" s="51">
        <v>1</v>
      </c>
      <c r="K262" s="51">
        <v>0</v>
      </c>
      <c r="L262" s="52">
        <v>1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1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1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2</v>
      </c>
      <c r="D267" s="51">
        <v>0</v>
      </c>
      <c r="E267" s="51">
        <v>1</v>
      </c>
      <c r="F267" s="51">
        <v>0</v>
      </c>
      <c r="G267" s="51">
        <v>0</v>
      </c>
      <c r="H267" s="51">
        <v>2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1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3</v>
      </c>
      <c r="F270" s="51">
        <v>0</v>
      </c>
      <c r="G270" s="51">
        <v>0</v>
      </c>
      <c r="H270" s="51">
        <v>4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11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4</v>
      </c>
      <c r="F273" s="51">
        <v>0</v>
      </c>
      <c r="G273" s="51">
        <v>0</v>
      </c>
      <c r="H273" s="51">
        <v>2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3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1</v>
      </c>
      <c r="F278" s="51">
        <v>0</v>
      </c>
      <c r="G278" s="51">
        <v>0</v>
      </c>
      <c r="H278" s="51">
        <v>2</v>
      </c>
      <c r="I278" s="51">
        <v>0</v>
      </c>
      <c r="J278" s="51">
        <v>0</v>
      </c>
      <c r="K278" s="51">
        <v>0</v>
      </c>
      <c r="L278" s="52">
        <v>1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3</v>
      </c>
      <c r="F279" s="51">
        <v>0</v>
      </c>
      <c r="G279" s="51">
        <v>0</v>
      </c>
      <c r="H279" s="51">
        <v>4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1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3</v>
      </c>
      <c r="F284" s="51">
        <v>0</v>
      </c>
      <c r="G284" s="51">
        <v>0</v>
      </c>
      <c r="H284" s="51">
        <v>2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3</v>
      </c>
      <c r="F285" s="51">
        <v>2</v>
      </c>
      <c r="G285" s="51">
        <v>0</v>
      </c>
      <c r="H285" s="51">
        <v>3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1</v>
      </c>
      <c r="F291" s="51">
        <v>0</v>
      </c>
      <c r="G291" s="51">
        <v>0</v>
      </c>
      <c r="H291" s="51">
        <v>1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16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9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3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1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1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42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J81OMKP8d07UmW7+jI/WOQL8pJfVMb/QDDvBjaEl+2TI1HYG9zDLqk+q683VFlzMJcHpdM6m5T44p52RWDNnyA==" saltValue="IdK0W9rYl5GGvcEdFeiqo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FF85-E8D1-4D10-8816-0648BB9D3239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66124</v>
      </c>
      <c r="D7" s="119">
        <f>SUM(DatosGenerales!C15:C19)</f>
        <v>8993</v>
      </c>
      <c r="E7" s="118">
        <f>SUM(DatosGenerales!C12:C14)</f>
        <v>60342</v>
      </c>
      <c r="I7" s="120">
        <f>DatosGenerales!C31</f>
        <v>8501</v>
      </c>
      <c r="J7" s="119">
        <f>DatosGenerales!C32</f>
        <v>1292</v>
      </c>
      <c r="K7" s="118">
        <f>SUM(DatosGenerales!C33:C34)</f>
        <v>1945</v>
      </c>
      <c r="L7" s="119">
        <f>DatosGenerales!C36</f>
        <v>4803</v>
      </c>
      <c r="M7" s="118">
        <f>DatosGenerales!C95</f>
        <v>3907</v>
      </c>
      <c r="N7" s="121">
        <f>L7-M7</f>
        <v>896</v>
      </c>
      <c r="O7" s="121"/>
      <c r="Q7" s="120">
        <f>DatosGenerales!C36</f>
        <v>4803</v>
      </c>
      <c r="R7" s="119">
        <f>DatosGenerales!C49</f>
        <v>2567</v>
      </c>
      <c r="S7" s="119">
        <f>DatosGenerales!C50</f>
        <v>230</v>
      </c>
      <c r="T7" s="119">
        <f>DatosGenerales!C62</f>
        <v>66</v>
      </c>
      <c r="U7" s="119">
        <f>DatosGenerales!C78</f>
        <v>8</v>
      </c>
      <c r="V7" s="122">
        <f>SUM(Q7:U7)</f>
        <v>7674</v>
      </c>
      <c r="Z7" s="120">
        <f>SUM(DatosGenerales!C106,DatosGenerales!C107,DatosGenerales!C109)</f>
        <v>2198</v>
      </c>
      <c r="AA7" s="119">
        <f>SUM(DatosGenerales!C108,DatosGenerales!C110)</f>
        <v>330</v>
      </c>
      <c r="AB7" s="119">
        <f>DatosGenerales!C106</f>
        <v>1440</v>
      </c>
      <c r="AC7" s="122">
        <f>DatosGenerales!C107</f>
        <v>646</v>
      </c>
      <c r="AH7" s="120">
        <f>SUM(DatosGenerales!C115,DatosGenerales!C116,DatosGenerales!C118)</f>
        <v>211</v>
      </c>
      <c r="AI7" s="119">
        <f>SUM(DatosGenerales!C117,DatosGenerales!C119)</f>
        <v>45</v>
      </c>
      <c r="AJ7" s="119">
        <f>DatosGenerales!C115</f>
        <v>136</v>
      </c>
      <c r="AK7" s="122">
        <f>DatosGenerales!C116</f>
        <v>63</v>
      </c>
      <c r="AP7" s="120">
        <f>SUM(DatosGenerales!C135:C136)</f>
        <v>343</v>
      </c>
      <c r="AQ7" s="119">
        <f>SUM(DatosGenerales!C137:C138)</f>
        <v>0</v>
      </c>
      <c r="AR7" s="122">
        <f>SUM(DatosGenerales!C139:C140)</f>
        <v>12</v>
      </c>
      <c r="AV7" s="120">
        <f>DatosGenerales!C145</f>
        <v>14</v>
      </c>
      <c r="AW7" s="119">
        <f>DatosGenerales!C146</f>
        <v>133</v>
      </c>
      <c r="AX7" s="119">
        <f>DatosGenerales!C147</f>
        <v>49</v>
      </c>
      <c r="AY7" s="119">
        <f>DatosGenerales!C148</f>
        <v>9</v>
      </c>
      <c r="AZ7" s="119">
        <f>DatosGenerales!C149</f>
        <v>150</v>
      </c>
      <c r="BA7" s="122">
        <f>DatosGenerales!C150</f>
        <v>9</v>
      </c>
      <c r="BE7" s="120">
        <f>DatosGenerales!C151</f>
        <v>107</v>
      </c>
      <c r="BF7" s="119">
        <f>DatosGenerales!C152</f>
        <v>224</v>
      </c>
      <c r="BG7" s="122">
        <f>DatosGenerales!C154</f>
        <v>102</v>
      </c>
      <c r="BK7" s="120">
        <f>SUM(DatosGenerales!C307:C321)</f>
        <v>6643</v>
      </c>
      <c r="BL7" s="119">
        <f>SUM(DatosGenerales!C304:C306)</f>
        <v>159</v>
      </c>
      <c r="BM7" s="119">
        <f>SUM(DatosGenerales!C322:C354)</f>
        <v>100</v>
      </c>
      <c r="BN7" s="119">
        <f>SUM(DatosGenerales!C299)</f>
        <v>92</v>
      </c>
      <c r="BO7" s="119">
        <f>SUM(DatosGenerales!C366:C374)</f>
        <v>0</v>
      </c>
      <c r="BP7" s="119">
        <f>SUM(DatosGenerales!C296:C298)</f>
        <v>0</v>
      </c>
      <c r="BQ7" s="119">
        <f>SUM(DatosGenerales!C355:C365)</f>
        <v>64</v>
      </c>
      <c r="BR7" s="119">
        <f>SUM(DatosGenerales!C300:C302)</f>
        <v>138</v>
      </c>
      <c r="BS7" s="122">
        <f>SUM(DatosGenerales!C293:C295)</f>
        <v>1115</v>
      </c>
      <c r="BT7" s="122">
        <f>SUM(DatosGenerales!C303)</f>
        <v>0</v>
      </c>
      <c r="BU7" s="122">
        <f>SUM(DatosGenerales!C375:C387)</f>
        <v>92</v>
      </c>
      <c r="BV7" s="122">
        <f>SUM(DatosGenerales!C388:C409)</f>
        <v>4757</v>
      </c>
      <c r="BY7" s="120">
        <f>DatosGenerales!C246</f>
        <v>1434</v>
      </c>
      <c r="BZ7" s="119">
        <f>DatosGenerales!C247</f>
        <v>957</v>
      </c>
      <c r="CA7" s="122">
        <f>DatosGenerales!C248</f>
        <v>670</v>
      </c>
      <c r="CF7" s="120">
        <f>DatosGenerales!C255</f>
        <v>171</v>
      </c>
      <c r="CG7" s="122">
        <f>DatosGenerales!C258</f>
        <v>0</v>
      </c>
      <c r="CM7" s="120">
        <f>DatosGenerales!C40</f>
        <v>13792</v>
      </c>
      <c r="CN7" s="122">
        <f>DatosGenerales!C41</f>
        <v>3576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2408</v>
      </c>
      <c r="BL53" s="130">
        <f>SUM(DatosGenerales!C321,DatosGenerales!C310,DatosGenerales!C319)</f>
        <v>2364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34</v>
      </c>
      <c r="BL66" s="130">
        <f>SUM(DatosGenerales!C309:C310)</f>
        <v>1677</v>
      </c>
      <c r="BM66" s="130">
        <f>SUM(DatosGenerales!C318:C319)</f>
        <v>3061</v>
      </c>
      <c r="BN66" s="130"/>
      <c r="BO66" s="117"/>
      <c r="BP66" s="117"/>
      <c r="BQ66" s="117"/>
      <c r="BR66" s="117"/>
      <c r="BS66" s="117"/>
    </row>
  </sheetData>
  <sheetProtection algorithmName="SHA-512" hashValue="Y3gMiTLcXgKYdnoqR9lSquB1lj9FwUauQlh4um2Enf1AnNNmTl4p/4t/25SC30aUrkPZV98Q0Imjp644tX2RSQ==" saltValue="UWIiQZno92a54HyV0U1x+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F7AD-DAAC-4405-9042-4A2CEBA5D18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M99TzIMf7Pn32/FJgONNLBC31+bK/X8+4TJKrLajmE+1VIVkX55KGXu4T4FBcU/PrzOFNAhkEZULw4YtaV2dkA==" saltValue="z/mxNtxPEy/elEsNbb0Bk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103A-65BD-49F9-B290-A98C34D17F47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2000</v>
      </c>
    </row>
    <row r="8" spans="1:50" s="117" customFormat="1" ht="14.85" customHeight="1" x14ac:dyDescent="0.25">
      <c r="C8" s="204"/>
      <c r="D8" s="119">
        <f>DatosMenores!C56</f>
        <v>3094</v>
      </c>
      <c r="E8" s="119">
        <f>DatosMenores!C57</f>
        <v>415</v>
      </c>
      <c r="F8" s="119">
        <f>DatosMenores!C58</f>
        <v>324</v>
      </c>
      <c r="G8" s="119">
        <f>DatosMenores!C59</f>
        <v>1089</v>
      </c>
      <c r="H8" s="118">
        <f>DatosMenores!C60</f>
        <v>30</v>
      </c>
      <c r="I8" s="101"/>
      <c r="L8" s="118">
        <f>DatosMenores!C48</f>
        <v>0</v>
      </c>
      <c r="M8" s="119">
        <f>DatosMenores!C49</f>
        <v>167</v>
      </c>
      <c r="N8" s="119">
        <f>DatosMenores!C50</f>
        <v>555</v>
      </c>
      <c r="O8" s="119">
        <f>DatosMenores!C51</f>
        <v>15</v>
      </c>
      <c r="P8" s="118">
        <f>DatosMenores!C52</f>
        <v>0</v>
      </c>
      <c r="S8" s="118">
        <f>DatosMenores!C28</f>
        <v>658</v>
      </c>
      <c r="T8" s="119">
        <f>SUM(DatosMenores!C29:C32)</f>
        <v>74</v>
      </c>
      <c r="U8" s="119">
        <f>DatosMenores!C33</f>
        <v>13</v>
      </c>
      <c r="V8" s="119">
        <f>DatosMenores!C34</f>
        <v>397</v>
      </c>
      <c r="W8" s="119">
        <f>DatosMenores!C35</f>
        <v>27</v>
      </c>
      <c r="X8" s="119">
        <f>DatosMenores!C36</f>
        <v>0</v>
      </c>
      <c r="Y8" s="119">
        <f>DatosMenores!C38</f>
        <v>12</v>
      </c>
      <c r="Z8" s="119">
        <f>DatosMenores!C37</f>
        <v>1</v>
      </c>
      <c r="AA8" s="118">
        <f>DatosMenores!C39</f>
        <v>116</v>
      </c>
      <c r="AC8" s="103"/>
      <c r="AE8" s="120">
        <f>DatosMenores!C5</f>
        <v>1</v>
      </c>
      <c r="AF8" s="119">
        <f>DatosMenores!C6</f>
        <v>400</v>
      </c>
      <c r="AG8" s="119">
        <f>DatosMenores!C7</f>
        <v>24</v>
      </c>
      <c r="AH8" s="119">
        <f>DatosMenores!C8</f>
        <v>141</v>
      </c>
      <c r="AI8" s="119">
        <f>DatosMenores!C9</f>
        <v>94</v>
      </c>
      <c r="AJ8" s="118">
        <f>DatosMenores!C10</f>
        <v>52</v>
      </c>
      <c r="AK8" s="119">
        <f>DatosMenores!C11</f>
        <v>99</v>
      </c>
      <c r="AL8" s="119">
        <f>DatosMenores!C12</f>
        <v>150</v>
      </c>
      <c r="AM8" s="118">
        <f>DatosMenores!C13</f>
        <v>32</v>
      </c>
      <c r="AN8" s="103"/>
      <c r="AP8" s="120">
        <f>DatosMenores!C69</f>
        <v>2000</v>
      </c>
      <c r="AQ8" s="120">
        <f>DatosMenores!C70</f>
        <v>26</v>
      </c>
      <c r="AR8" s="119">
        <f>DatosMenores!C71</f>
        <v>1873</v>
      </c>
      <c r="AS8" s="119">
        <f>DatosMenores!C74</f>
        <v>0</v>
      </c>
      <c r="AT8" s="119">
        <f>DatosMenores!C75</f>
        <v>19</v>
      </c>
      <c r="AU8" s="118">
        <f>DatosMenores!C76</f>
        <v>0</v>
      </c>
      <c r="AW8" s="141" t="s">
        <v>1657</v>
      </c>
      <c r="AX8" s="142">
        <f>DatosMenores!C70</f>
        <v>26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1873</v>
      </c>
    </row>
    <row r="10" spans="1:50" ht="29.85" customHeight="1" x14ac:dyDescent="0.25">
      <c r="C10" s="204"/>
      <c r="D10" s="118">
        <f>DatosMenores!C61</f>
        <v>1236</v>
      </c>
      <c r="E10" s="119">
        <f>DatosMenores!C62</f>
        <v>127</v>
      </c>
      <c r="F10" s="122">
        <f>DatosMenores!C63</f>
        <v>70</v>
      </c>
      <c r="G10" s="122">
        <f>DatosMenores!C64</f>
        <v>998</v>
      </c>
      <c r="H10" s="122">
        <f>DatosMenores!C65</f>
        <v>317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1</v>
      </c>
      <c r="AG11" s="119">
        <f>DatosMenores!C16</f>
        <v>41</v>
      </c>
      <c r="AH11" s="119">
        <f>DatosMenores!C17</f>
        <v>158</v>
      </c>
      <c r="AI11" s="119">
        <f>DatosMenores!C18</f>
        <v>47</v>
      </c>
      <c r="AJ11" s="119">
        <f>DatosMenores!C20</f>
        <v>65</v>
      </c>
      <c r="AK11" s="119">
        <f>DatosMenores!C21</f>
        <v>1</v>
      </c>
      <c r="AL11" s="118">
        <f>DatosMenores!C19</f>
        <v>606</v>
      </c>
      <c r="AP11" s="120">
        <f>DatosMenores!C78</f>
        <v>6</v>
      </c>
      <c r="AQ11" s="119">
        <f>DatosMenores!C77</f>
        <v>8</v>
      </c>
      <c r="AR11" s="119">
        <f>DatosMenores!C79</f>
        <v>0</v>
      </c>
      <c r="AS11" s="120">
        <f>DatosMenores!C72</f>
        <v>0</v>
      </c>
      <c r="AT11" s="118">
        <f>DatosMenores!C73</f>
        <v>23</v>
      </c>
      <c r="AW11" s="141" t="s">
        <v>1799</v>
      </c>
      <c r="AX11" s="142">
        <f>DatosMenores!C73</f>
        <v>23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19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8</v>
      </c>
    </row>
    <row r="16" spans="1:50" ht="12.75" customHeight="1" x14ac:dyDescent="0.25">
      <c r="AW16" s="141" t="s">
        <v>272</v>
      </c>
      <c r="AX16" s="142">
        <f>DatosMenores!C78</f>
        <v>6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FZ6Q3JdsyYnsNEZ0BKgkw2Zqg3BozfPAQUJXH4ndrj++dvisoBLE1NlgxnBzRfMIcYe0NvaCs+hEWfxzd9dWgg==" saltValue="ONLWbXH58LihXViMEwTkv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4536-A89F-4C71-B011-21D12F4F7477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176</v>
      </c>
      <c r="F4" s="155" t="s">
        <v>1807</v>
      </c>
      <c r="G4" s="157">
        <f>DatosViolenciaDoméstica!E67</f>
        <v>130</v>
      </c>
      <c r="H4" s="158"/>
    </row>
    <row r="5" spans="1:30" x14ac:dyDescent="0.2">
      <c r="C5" s="155" t="s">
        <v>12</v>
      </c>
      <c r="D5" s="156">
        <f>DatosViolenciaDoméstica!C6</f>
        <v>423</v>
      </c>
      <c r="F5" s="155" t="s">
        <v>1808</v>
      </c>
      <c r="G5" s="159">
        <f>DatosViolenciaDoméstica!F67</f>
        <v>40</v>
      </c>
      <c r="H5" s="158"/>
    </row>
    <row r="6" spans="1:30" x14ac:dyDescent="0.2">
      <c r="C6" s="155" t="s">
        <v>1809</v>
      </c>
      <c r="D6" s="156">
        <f>DatosViolenciaDoméstica!C7</f>
        <v>21</v>
      </c>
    </row>
    <row r="7" spans="1:30" x14ac:dyDescent="0.2">
      <c r="C7" s="155" t="s">
        <v>59</v>
      </c>
      <c r="D7" s="156">
        <f>DatosViolenciaDoméstica!C8</f>
        <v>3</v>
      </c>
    </row>
    <row r="8" spans="1:30" x14ac:dyDescent="0.2">
      <c r="C8" s="155" t="s">
        <v>1810</v>
      </c>
      <c r="D8" s="156">
        <f>DatosViolenciaDoméstica!C9</f>
        <v>1</v>
      </c>
    </row>
    <row r="9" spans="1:30" x14ac:dyDescent="0.2">
      <c r="C9" s="155" t="s">
        <v>1811</v>
      </c>
      <c r="D9" s="156">
        <f>SUM(DatosViolenciaDoméstica!C10:C11)</f>
        <v>1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wJKqvBGga/JlqxhtzlDv7GMZ+hnAOTc+dB6QZ1GbHFqJYPFL/D6RtO9zEAz6zW+OPU4an7++AUsuERlgsN9Xzg==" saltValue="9/jMtlMjvsXEcONfpJpCn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1A4D-5409-4C81-A853-8D5F0EA5D2F6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2974</v>
      </c>
      <c r="F4" s="155" t="s">
        <v>1807</v>
      </c>
      <c r="G4" s="157">
        <f>DatosViolenciaGénero!E82</f>
        <v>81</v>
      </c>
      <c r="H4" s="158"/>
    </row>
    <row r="5" spans="1:30" x14ac:dyDescent="0.2">
      <c r="C5" s="155" t="s">
        <v>39</v>
      </c>
      <c r="D5" s="156">
        <f>DatosViolenciaGénero!C5</f>
        <v>751</v>
      </c>
      <c r="F5" s="155" t="s">
        <v>1808</v>
      </c>
      <c r="G5" s="157">
        <f>DatosViolenciaGénero!F82</f>
        <v>1273</v>
      </c>
      <c r="H5" s="158"/>
    </row>
    <row r="6" spans="1:30" x14ac:dyDescent="0.2">
      <c r="C6" s="155" t="s">
        <v>1809</v>
      </c>
      <c r="D6" s="165">
        <f>DatosViolenciaGénero!C8</f>
        <v>221</v>
      </c>
    </row>
    <row r="7" spans="1:30" x14ac:dyDescent="0.2">
      <c r="C7" s="155" t="s">
        <v>59</v>
      </c>
      <c r="D7" s="165">
        <f>DatosViolenciaGénero!C9</f>
        <v>2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1</v>
      </c>
    </row>
    <row r="10" spans="1:30" x14ac:dyDescent="0.2">
      <c r="C10" s="155" t="s">
        <v>1806</v>
      </c>
      <c r="D10" s="165">
        <f>DatosViolenciaGénero!C6</f>
        <v>1302</v>
      </c>
    </row>
    <row r="11" spans="1:30" x14ac:dyDescent="0.2">
      <c r="C11" s="155" t="s">
        <v>1810</v>
      </c>
      <c r="D11" s="165">
        <f>DatosViolenciaGénero!C10</f>
        <v>6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e7dubFr+AANGf8huowoGNC5a7wPFnNT0mSg2LMid5ys7828Q/Zqc3tOZdEKdCW3WiVTg0R8Pie6RD1299BgGdA==" saltValue="ZfETgX6nYtBRJ/Xjhle0N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FB98-722A-4296-AD03-8B21FB770EA2}">
  <dimension ref="A1:Z25"/>
  <sheetViews>
    <sheetView showGridLines="0" showRowColHeaders="0" workbookViewId="0">
      <selection activeCell="B1" sqref="B1"/>
    </sheetView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NFlYZHodU/pTsD43fbnMMlmUYdjfdE0HJPTDq10s8MQu5K7ee/prvtcqgAvSAD0Paxr0elouWs98haM/dOUYDg==" saltValue="4D8UDmorzeahwS+mCondz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3621-C2F4-4787-812A-5FF3A71C9648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M+EGAJwOaLOaEpuOZMD4VfSOmGjcuEMGEzmYAgfkUcdjYaUuYmOCGpWPm70Y4anYbfVrbkjpbJz/8nGSRm5T9w==" saltValue="nDRZDPfCWfX0x1FjWc/lW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CEB4-9D78-4304-A1FF-92DAC70252AF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2</v>
      </c>
      <c r="N6" s="170">
        <f>DatosMedioAmbiente!C55</f>
        <v>18</v>
      </c>
      <c r="O6" s="170">
        <f>DatosMedioAmbiente!C57</f>
        <v>0</v>
      </c>
      <c r="P6" s="170">
        <f>DatosMedioAmbiente!C59</f>
        <v>2</v>
      </c>
      <c r="Q6" s="170">
        <f>DatosMedioAmbiente!C61</f>
        <v>0</v>
      </c>
      <c r="R6" s="170">
        <f>DatosMedioAmbiente!C63</f>
        <v>5</v>
      </c>
      <c r="S6" s="168"/>
      <c r="U6" s="171">
        <f>DatosMedioAmbiente!C54</f>
        <v>1</v>
      </c>
      <c r="V6" s="171">
        <f>DatosMedioAmbiente!C56</f>
        <v>3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1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2/Y7Pkm6a5gmOkTFI99APPaipbOPTai8nCwmfkm6VvAsxMs+X7uH08/800EHB7wSMt30xJxdGNT08w82INWhnw==" saltValue="4uJ+vNF9gsflkqsf61kEl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76F7-2519-4D1C-AE70-28C42740A9BB}">
  <dimension ref="A1:BI20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1618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667</v>
      </c>
      <c r="AO2" s="85" t="s">
        <v>667</v>
      </c>
      <c r="AR2" s="85" t="s">
        <v>669</v>
      </c>
      <c r="AT2" s="85" t="s">
        <v>677</v>
      </c>
      <c r="AV2" s="85" t="s">
        <v>667</v>
      </c>
      <c r="AW2" s="85" t="s">
        <v>1203</v>
      </c>
      <c r="AX2" s="85" t="s">
        <v>1203</v>
      </c>
      <c r="AY2" s="85" t="s">
        <v>19</v>
      </c>
      <c r="AZ2" s="85" t="s">
        <v>1028</v>
      </c>
      <c r="BA2" s="85" t="s">
        <v>1793</v>
      </c>
      <c r="BB2" s="85" t="s">
        <v>1020</v>
      </c>
      <c r="BC2" s="85" t="s">
        <v>999</v>
      </c>
      <c r="BD2" s="85" t="s">
        <v>980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1652</v>
      </c>
      <c r="G3" s="85" t="s">
        <v>1619</v>
      </c>
      <c r="H3" s="85" t="s">
        <v>1619</v>
      </c>
      <c r="I3" s="85" t="s">
        <v>1619</v>
      </c>
      <c r="J3" s="85" t="s">
        <v>1619</v>
      </c>
      <c r="K3" s="85" t="s">
        <v>1619</v>
      </c>
      <c r="L3" s="85" t="s">
        <v>1620</v>
      </c>
      <c r="M3" s="85" t="s">
        <v>1619</v>
      </c>
      <c r="N3" s="85" t="s">
        <v>1620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1048</v>
      </c>
      <c r="AI3" s="85" t="s">
        <v>228</v>
      </c>
      <c r="AL3" s="85" t="s">
        <v>669</v>
      </c>
      <c r="AM3" s="85" t="s">
        <v>669</v>
      </c>
      <c r="AN3" s="85" t="s">
        <v>669</v>
      </c>
      <c r="AO3" s="85" t="s">
        <v>669</v>
      </c>
      <c r="AV3" s="85" t="s">
        <v>669</v>
      </c>
      <c r="AW3" s="85" t="s">
        <v>1204</v>
      </c>
      <c r="AX3" s="85" t="s">
        <v>1204</v>
      </c>
      <c r="AY3" s="85" t="s">
        <v>1023</v>
      </c>
      <c r="AZ3" s="85" t="s">
        <v>1029</v>
      </c>
      <c r="BA3" s="85" t="s">
        <v>1794</v>
      </c>
      <c r="BC3" s="85" t="s">
        <v>316</v>
      </c>
      <c r="BD3" s="85" t="s">
        <v>354</v>
      </c>
      <c r="BE3" s="85" t="s">
        <v>1657</v>
      </c>
      <c r="BF3" s="85" t="s">
        <v>113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1620</v>
      </c>
      <c r="G4" s="85" t="s">
        <v>1620</v>
      </c>
      <c r="H4" s="85" t="s">
        <v>1620</v>
      </c>
      <c r="I4" s="85" t="s">
        <v>1620</v>
      </c>
      <c r="J4" s="85" t="s">
        <v>1620</v>
      </c>
      <c r="K4" s="85" t="s">
        <v>1620</v>
      </c>
      <c r="L4" s="85" t="s">
        <v>1622</v>
      </c>
      <c r="M4" s="85" t="s">
        <v>1620</v>
      </c>
      <c r="N4" s="85" t="s">
        <v>1623</v>
      </c>
      <c r="O4" s="85" t="s">
        <v>1620</v>
      </c>
      <c r="P4" s="85" t="s">
        <v>1666</v>
      </c>
      <c r="Q4" s="85" t="s">
        <v>1667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B4" s="85" t="s">
        <v>1156</v>
      </c>
      <c r="AD4" s="85" t="s">
        <v>671</v>
      </c>
      <c r="AE4" s="85" t="s">
        <v>1205</v>
      </c>
      <c r="AF4" s="85" t="s">
        <v>1213</v>
      </c>
      <c r="AI4" s="85" t="s">
        <v>229</v>
      </c>
      <c r="AL4" s="85" t="s">
        <v>671</v>
      </c>
      <c r="AM4" s="85" t="s">
        <v>671</v>
      </c>
      <c r="AN4" s="85" t="s">
        <v>671</v>
      </c>
      <c r="AO4" s="85" t="s">
        <v>671</v>
      </c>
      <c r="AV4" s="85" t="s">
        <v>671</v>
      </c>
      <c r="AW4" s="85" t="s">
        <v>1206</v>
      </c>
      <c r="AX4" s="85" t="s">
        <v>1207</v>
      </c>
      <c r="AY4" s="85" t="s">
        <v>1024</v>
      </c>
      <c r="AZ4" s="85" t="s">
        <v>1030</v>
      </c>
      <c r="BC4" s="85" t="s">
        <v>1795</v>
      </c>
      <c r="BD4" s="85" t="s">
        <v>981</v>
      </c>
      <c r="BE4" s="85" t="s">
        <v>1658</v>
      </c>
      <c r="BF4" s="85" t="s">
        <v>1079</v>
      </c>
      <c r="BG4" s="85" t="s">
        <v>1079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1622</v>
      </c>
      <c r="F5" s="85" t="s">
        <v>995</v>
      </c>
      <c r="G5" s="85" t="s">
        <v>1622</v>
      </c>
      <c r="H5" s="85" t="s">
        <v>1622</v>
      </c>
      <c r="I5" s="85" t="s">
        <v>1622</v>
      </c>
      <c r="J5" s="85" t="s">
        <v>1622</v>
      </c>
      <c r="K5" s="85" t="s">
        <v>1622</v>
      </c>
      <c r="L5" s="85" t="s">
        <v>995</v>
      </c>
      <c r="M5" s="85" t="s">
        <v>1623</v>
      </c>
      <c r="N5" s="85" t="s">
        <v>1624</v>
      </c>
      <c r="O5" s="85" t="s">
        <v>1622</v>
      </c>
      <c r="P5" s="85" t="s">
        <v>1667</v>
      </c>
      <c r="Q5" s="85" t="s">
        <v>1670</v>
      </c>
      <c r="R5" s="85" t="s">
        <v>1062</v>
      </c>
      <c r="S5" s="85" t="s">
        <v>1667</v>
      </c>
      <c r="T5" s="85" t="s">
        <v>1667</v>
      </c>
      <c r="V5" s="85" t="s">
        <v>31</v>
      </c>
      <c r="AD5" s="85" t="s">
        <v>673</v>
      </c>
      <c r="AE5" s="85" t="s">
        <v>1206</v>
      </c>
      <c r="AF5" s="85" t="s">
        <v>1214</v>
      </c>
      <c r="AI5" s="85" t="s">
        <v>230</v>
      </c>
      <c r="AL5" s="85" t="s">
        <v>673</v>
      </c>
      <c r="AM5" s="85" t="s">
        <v>673</v>
      </c>
      <c r="AN5" s="85" t="s">
        <v>675</v>
      </c>
      <c r="AO5" s="85" t="s">
        <v>673</v>
      </c>
      <c r="AV5" s="85" t="s">
        <v>673</v>
      </c>
      <c r="AW5" s="85" t="s">
        <v>1207</v>
      </c>
      <c r="AY5" s="85" t="s">
        <v>1025</v>
      </c>
      <c r="AZ5" s="85" t="s">
        <v>1031</v>
      </c>
      <c r="BC5" s="85" t="s">
        <v>1005</v>
      </c>
      <c r="BD5" s="85" t="s">
        <v>982</v>
      </c>
      <c r="BE5" s="85" t="s">
        <v>1799</v>
      </c>
    </row>
    <row r="6" spans="1:61" x14ac:dyDescent="0.2">
      <c r="A6" s="85" t="s">
        <v>1756</v>
      </c>
      <c r="B6" s="85" t="s">
        <v>109</v>
      </c>
      <c r="C6" s="85" t="s">
        <v>1740</v>
      </c>
      <c r="D6" s="85" t="s">
        <v>1624</v>
      </c>
      <c r="E6" s="85" t="s">
        <v>1624</v>
      </c>
      <c r="F6" s="85" t="s">
        <v>1649</v>
      </c>
      <c r="G6" s="85" t="s">
        <v>1625</v>
      </c>
      <c r="H6" s="85" t="s">
        <v>1626</v>
      </c>
      <c r="I6" s="85" t="s">
        <v>1626</v>
      </c>
      <c r="J6" s="85" t="s">
        <v>1626</v>
      </c>
      <c r="K6" s="85" t="s">
        <v>1624</v>
      </c>
      <c r="L6" s="85" t="s">
        <v>1638</v>
      </c>
      <c r="M6" s="85" t="s">
        <v>1624</v>
      </c>
      <c r="N6" s="85" t="s">
        <v>1635</v>
      </c>
      <c r="O6" s="85" t="s">
        <v>995</v>
      </c>
      <c r="P6" s="85" t="s">
        <v>1670</v>
      </c>
      <c r="R6" s="85" t="s">
        <v>1063</v>
      </c>
      <c r="S6" s="85" t="s">
        <v>1668</v>
      </c>
      <c r="T6" s="85" t="s">
        <v>1668</v>
      </c>
      <c r="V6" s="85" t="s">
        <v>32</v>
      </c>
      <c r="AD6" s="85" t="s">
        <v>675</v>
      </c>
      <c r="AE6" s="85" t="s">
        <v>635</v>
      </c>
      <c r="AI6" s="85" t="s">
        <v>231</v>
      </c>
      <c r="AL6" s="85" t="s">
        <v>675</v>
      </c>
      <c r="AM6" s="85" t="s">
        <v>675</v>
      </c>
      <c r="AN6" s="85" t="s">
        <v>677</v>
      </c>
      <c r="AO6" s="85" t="s">
        <v>675</v>
      </c>
      <c r="AV6" s="85" t="s">
        <v>675</v>
      </c>
      <c r="AY6" s="85" t="s">
        <v>1026</v>
      </c>
      <c r="AZ6" s="85" t="s">
        <v>1026</v>
      </c>
      <c r="BC6" s="85" t="s">
        <v>1006</v>
      </c>
      <c r="BD6" s="85" t="s">
        <v>983</v>
      </c>
      <c r="BE6" s="85" t="s">
        <v>1040</v>
      </c>
    </row>
    <row r="7" spans="1:61" x14ac:dyDescent="0.2">
      <c r="B7" s="85" t="s">
        <v>110</v>
      </c>
      <c r="C7" s="85" t="s">
        <v>216</v>
      </c>
      <c r="D7" s="85" t="s">
        <v>1625</v>
      </c>
      <c r="E7" s="85" t="s">
        <v>995</v>
      </c>
      <c r="F7" s="85" t="s">
        <v>1653</v>
      </c>
      <c r="G7" s="85" t="s">
        <v>1626</v>
      </c>
      <c r="H7" s="85" t="s">
        <v>995</v>
      </c>
      <c r="I7" s="85" t="s">
        <v>995</v>
      </c>
      <c r="J7" s="85" t="s">
        <v>995</v>
      </c>
      <c r="K7" s="85" t="s">
        <v>995</v>
      </c>
      <c r="M7" s="85" t="s">
        <v>995</v>
      </c>
      <c r="O7" s="85" t="s">
        <v>1633</v>
      </c>
      <c r="R7" s="85" t="s">
        <v>1064</v>
      </c>
      <c r="S7" s="85" t="s">
        <v>1670</v>
      </c>
      <c r="T7" s="85" t="s">
        <v>1670</v>
      </c>
      <c r="AD7" s="85" t="s">
        <v>677</v>
      </c>
      <c r="AE7" s="85" t="s">
        <v>1207</v>
      </c>
      <c r="AI7" s="85" t="s">
        <v>233</v>
      </c>
      <c r="AL7" s="85" t="s">
        <v>677</v>
      </c>
      <c r="AM7" s="85" t="s">
        <v>677</v>
      </c>
      <c r="AO7" s="85" t="s">
        <v>677</v>
      </c>
      <c r="AV7" s="85" t="s">
        <v>677</v>
      </c>
      <c r="BC7" s="85" t="s">
        <v>1796</v>
      </c>
      <c r="BD7" s="85" t="s">
        <v>984</v>
      </c>
      <c r="BE7" s="85" t="s">
        <v>1661</v>
      </c>
    </row>
    <row r="8" spans="1:61" x14ac:dyDescent="0.2">
      <c r="C8" s="85" t="s">
        <v>1741</v>
      </c>
      <c r="D8" s="85" t="s">
        <v>1626</v>
      </c>
      <c r="E8" s="85" t="s">
        <v>1628</v>
      </c>
      <c r="F8" s="85" t="s">
        <v>1203</v>
      </c>
      <c r="G8" s="85" t="s">
        <v>995</v>
      </c>
      <c r="H8" s="85" t="s">
        <v>1632</v>
      </c>
      <c r="I8" s="85" t="s">
        <v>1629</v>
      </c>
      <c r="J8" s="85" t="s">
        <v>1629</v>
      </c>
      <c r="K8" s="85" t="s">
        <v>1631</v>
      </c>
      <c r="M8" s="85" t="s">
        <v>1633</v>
      </c>
      <c r="O8" s="85" t="s">
        <v>1634</v>
      </c>
      <c r="R8" s="85" t="s">
        <v>1065</v>
      </c>
      <c r="AD8" s="85" t="s">
        <v>679</v>
      </c>
      <c r="AI8" s="85" t="s">
        <v>236</v>
      </c>
      <c r="AL8" s="85" t="s">
        <v>679</v>
      </c>
      <c r="BC8" s="85" t="s">
        <v>1008</v>
      </c>
      <c r="BD8" s="85" t="s">
        <v>985</v>
      </c>
      <c r="BE8" s="85" t="s">
        <v>272</v>
      </c>
    </row>
    <row r="9" spans="1:61" x14ac:dyDescent="0.2">
      <c r="C9" s="85" t="s">
        <v>296</v>
      </c>
      <c r="D9" s="85" t="s">
        <v>995</v>
      </c>
      <c r="E9" s="85" t="s">
        <v>1629</v>
      </c>
      <c r="F9" s="85" t="s">
        <v>1632</v>
      </c>
      <c r="G9" s="85" t="s">
        <v>1633</v>
      </c>
      <c r="H9" s="85" t="s">
        <v>1633</v>
      </c>
      <c r="I9" s="85" t="s">
        <v>1630</v>
      </c>
      <c r="J9" s="85" t="s">
        <v>1630</v>
      </c>
      <c r="K9" s="85" t="s">
        <v>1632</v>
      </c>
      <c r="O9" s="85" t="s">
        <v>1636</v>
      </c>
      <c r="R9" s="85" t="s">
        <v>1066</v>
      </c>
      <c r="AI9" s="85" t="s">
        <v>237</v>
      </c>
      <c r="BC9" s="85" t="s">
        <v>997</v>
      </c>
      <c r="BD9" s="85" t="s">
        <v>538</v>
      </c>
    </row>
    <row r="10" spans="1:61" x14ac:dyDescent="0.2">
      <c r="C10" s="85" t="s">
        <v>1743</v>
      </c>
      <c r="D10" s="85" t="s">
        <v>1628</v>
      </c>
      <c r="E10" s="85" t="s">
        <v>1631</v>
      </c>
      <c r="F10" s="85" t="s">
        <v>1633</v>
      </c>
      <c r="G10" s="85" t="s">
        <v>1634</v>
      </c>
      <c r="H10" s="85" t="s">
        <v>1634</v>
      </c>
      <c r="I10" s="85" t="s">
        <v>1632</v>
      </c>
      <c r="J10" s="85" t="s">
        <v>1632</v>
      </c>
      <c r="K10" s="85" t="s">
        <v>1638</v>
      </c>
      <c r="O10" s="85" t="s">
        <v>1638</v>
      </c>
      <c r="R10" s="85" t="s">
        <v>1067</v>
      </c>
      <c r="AI10" s="85" t="s">
        <v>239</v>
      </c>
      <c r="BD10" s="85" t="s">
        <v>986</v>
      </c>
    </row>
    <row r="11" spans="1:61" x14ac:dyDescent="0.2">
      <c r="D11" s="85" t="s">
        <v>1629</v>
      </c>
      <c r="E11" s="85" t="s">
        <v>1632</v>
      </c>
      <c r="F11" s="85" t="s">
        <v>1634</v>
      </c>
      <c r="G11" s="85" t="s">
        <v>1635</v>
      </c>
      <c r="H11" s="85" t="s">
        <v>1635</v>
      </c>
      <c r="I11" s="85" t="s">
        <v>1633</v>
      </c>
      <c r="J11" s="85" t="s">
        <v>1633</v>
      </c>
      <c r="K11" s="85" t="s">
        <v>1642</v>
      </c>
      <c r="O11" s="85" t="s">
        <v>110</v>
      </c>
      <c r="R11" s="85" t="s">
        <v>1068</v>
      </c>
      <c r="AI11" s="85" t="s">
        <v>110</v>
      </c>
      <c r="BD11" s="85" t="s">
        <v>671</v>
      </c>
    </row>
    <row r="12" spans="1:61" x14ac:dyDescent="0.2">
      <c r="D12" s="85" t="s">
        <v>1630</v>
      </c>
      <c r="E12" s="85" t="s">
        <v>1634</v>
      </c>
      <c r="F12" s="85" t="s">
        <v>1635</v>
      </c>
      <c r="G12" s="85" t="s">
        <v>1636</v>
      </c>
      <c r="H12" s="85" t="s">
        <v>1636</v>
      </c>
      <c r="I12" s="85" t="s">
        <v>1634</v>
      </c>
      <c r="J12" s="85" t="s">
        <v>1634</v>
      </c>
      <c r="BD12" s="85" t="s">
        <v>988</v>
      </c>
    </row>
    <row r="13" spans="1:61" x14ac:dyDescent="0.2">
      <c r="D13" s="85" t="s">
        <v>1632</v>
      </c>
      <c r="E13" s="85" t="s">
        <v>1636</v>
      </c>
      <c r="F13" s="85" t="s">
        <v>1636</v>
      </c>
      <c r="G13" s="85" t="s">
        <v>1638</v>
      </c>
      <c r="H13" s="85" t="s">
        <v>1638</v>
      </c>
      <c r="I13" s="85" t="s">
        <v>1636</v>
      </c>
      <c r="J13" s="85" t="s">
        <v>1636</v>
      </c>
      <c r="BD13" s="85" t="s">
        <v>989</v>
      </c>
    </row>
    <row r="14" spans="1:61" x14ac:dyDescent="0.2">
      <c r="D14" s="85" t="s">
        <v>1633</v>
      </c>
      <c r="E14" s="85" t="s">
        <v>1638</v>
      </c>
      <c r="F14" s="85" t="s">
        <v>110</v>
      </c>
      <c r="G14" s="85" t="s">
        <v>1642</v>
      </c>
      <c r="H14" s="85" t="s">
        <v>110</v>
      </c>
      <c r="I14" s="85" t="s">
        <v>1638</v>
      </c>
      <c r="J14" s="85" t="s">
        <v>1638</v>
      </c>
      <c r="BD14" s="85" t="s">
        <v>990</v>
      </c>
    </row>
    <row r="15" spans="1:61" x14ac:dyDescent="0.2">
      <c r="D15" s="85" t="s">
        <v>1634</v>
      </c>
      <c r="E15" s="85" t="s">
        <v>1641</v>
      </c>
      <c r="G15" s="85" t="s">
        <v>110</v>
      </c>
      <c r="I15" s="85" t="s">
        <v>1642</v>
      </c>
      <c r="J15" s="85" t="s">
        <v>110</v>
      </c>
      <c r="BD15" s="85" t="s">
        <v>110</v>
      </c>
    </row>
    <row r="16" spans="1:61" x14ac:dyDescent="0.2">
      <c r="D16" s="85" t="s">
        <v>1635</v>
      </c>
      <c r="I16" s="85" t="s">
        <v>110</v>
      </c>
      <c r="BD16" s="85" t="s">
        <v>992</v>
      </c>
    </row>
    <row r="17" spans="4:56" x14ac:dyDescent="0.2">
      <c r="D17" s="85" t="s">
        <v>1636</v>
      </c>
      <c r="BD17" s="85" t="s">
        <v>993</v>
      </c>
    </row>
    <row r="18" spans="4:56" x14ac:dyDescent="0.2">
      <c r="D18" s="85" t="s">
        <v>1638</v>
      </c>
    </row>
    <row r="19" spans="4:56" x14ac:dyDescent="0.2">
      <c r="D19" s="85" t="s">
        <v>1642</v>
      </c>
    </row>
    <row r="20" spans="4:56" x14ac:dyDescent="0.2">
      <c r="D20" s="85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64D5-8844-45AF-A21B-4C9222DA3966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3395</v>
      </c>
      <c r="D4" s="93">
        <f>SUM(DatosViolenciaGénero!D63:D69)</f>
        <v>665</v>
      </c>
    </row>
    <row r="5" spans="2:4" x14ac:dyDescent="0.2">
      <c r="B5" s="92" t="s">
        <v>1620</v>
      </c>
      <c r="C5" s="93">
        <f>SUM(DatosViolenciaGénero!C70:C73)</f>
        <v>760</v>
      </c>
      <c r="D5" s="93">
        <f>SUM(DatosViolenciaGénero!D70:D73)</f>
        <v>368</v>
      </c>
    </row>
    <row r="6" spans="2:4" ht="12.75" customHeight="1" x14ac:dyDescent="0.2">
      <c r="B6" s="92" t="s">
        <v>1666</v>
      </c>
      <c r="C6" s="93">
        <f>DatosViolenciaGénero!C74</f>
        <v>93</v>
      </c>
      <c r="D6" s="93">
        <f>DatosViolenciaGénero!D74</f>
        <v>7</v>
      </c>
    </row>
    <row r="7" spans="2:4" ht="12.75" customHeight="1" x14ac:dyDescent="0.2">
      <c r="B7" s="92" t="s">
        <v>1667</v>
      </c>
      <c r="C7" s="93">
        <f>SUM(DatosViolenciaGénero!C75:C77)</f>
        <v>43</v>
      </c>
      <c r="D7" s="93">
        <f>SUM(DatosViolenciaGénero!D75:D77)</f>
        <v>3</v>
      </c>
    </row>
    <row r="8" spans="2:4" ht="12.75" customHeight="1" x14ac:dyDescent="0.2">
      <c r="B8" s="92" t="s">
        <v>1668</v>
      </c>
      <c r="C8" s="93">
        <f>DatosViolenciaGénero!C81</f>
        <v>7</v>
      </c>
      <c r="D8" s="93">
        <f>DatosViolenciaGénero!D81</f>
        <v>3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956</v>
      </c>
      <c r="D10" s="93">
        <f>SUM(DatosViolenciaGénero!D79:D80)</f>
        <v>366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206</v>
      </c>
    </row>
    <row r="16" spans="2:4" ht="13.5" thickBot="1" x14ac:dyDescent="0.25">
      <c r="B16" s="96" t="s">
        <v>1673</v>
      </c>
      <c r="C16" s="97">
        <f>DatosViolenciaGénero!C39</f>
        <v>556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312A-6D5D-4426-BA2E-1FE099246883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395</v>
      </c>
      <c r="D4" s="93">
        <f>SUM(DatosViolenciaDoméstica!D48:D54)</f>
        <v>131</v>
      </c>
    </row>
    <row r="5" spans="2:4" x14ac:dyDescent="0.2">
      <c r="B5" s="92" t="s">
        <v>1620</v>
      </c>
      <c r="C5" s="93">
        <f>SUM(DatosViolenciaDoméstica!C55:C58)</f>
        <v>172</v>
      </c>
      <c r="D5" s="93">
        <f>SUM(DatosViolenciaDoméstica!D55:D58)</f>
        <v>16</v>
      </c>
    </row>
    <row r="6" spans="2:4" ht="12.75" customHeight="1" x14ac:dyDescent="0.2">
      <c r="B6" s="92" t="s">
        <v>1666</v>
      </c>
      <c r="C6" s="93">
        <f>DatosViolenciaDoméstica!C59</f>
        <v>12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23</v>
      </c>
      <c r="D7" s="93">
        <f>SUM(DatosViolenciaDoméstica!D60:D62)</f>
        <v>5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23</v>
      </c>
      <c r="D10" s="93">
        <f>SUM(DatosViolenciaDoméstica!D64:D65)</f>
        <v>12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59</v>
      </c>
    </row>
    <row r="16" spans="2:4" ht="13.5" thickBot="1" x14ac:dyDescent="0.25">
      <c r="B16" s="96" t="s">
        <v>1673</v>
      </c>
      <c r="C16" s="97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FD02-4E33-444A-978E-370BB61A934C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2000</v>
      </c>
    </row>
    <row r="5" spans="2:3" x14ac:dyDescent="0.2">
      <c r="B5" s="86" t="s">
        <v>1657</v>
      </c>
      <c r="C5" s="88">
        <f>DatosMenores!C70</f>
        <v>26</v>
      </c>
    </row>
    <row r="6" spans="2:3" x14ac:dyDescent="0.2">
      <c r="B6" s="86" t="s">
        <v>1658</v>
      </c>
      <c r="C6" s="88">
        <f>DatosMenores!C71</f>
        <v>1873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19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6</v>
      </c>
    </row>
    <row r="11" spans="2:3" x14ac:dyDescent="0.2">
      <c r="B11" s="86" t="s">
        <v>1661</v>
      </c>
      <c r="C11" s="88">
        <f>DatosMenores!C77</f>
        <v>8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23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F1CB-428D-4996-9674-414A485EBAE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26424</v>
      </c>
      <c r="E11" s="71">
        <f>DatosDelitos!H5+DatosDelitos!H13-DatosDelitos!H17</f>
        <v>534</v>
      </c>
      <c r="F11" s="71">
        <f>DatosDelitos!I5+DatosDelitos!I13-DatosDelitos!I17</f>
        <v>413</v>
      </c>
      <c r="G11" s="71">
        <f>DatosDelitos!J5+DatosDelitos!J13-DatosDelitos!J17</f>
        <v>39</v>
      </c>
      <c r="H11" s="72">
        <f>DatosDelitos!K5+DatosDelitos!K13-DatosDelitos!K17</f>
        <v>6</v>
      </c>
      <c r="I11" s="72">
        <f>DatosDelitos!L5+DatosDelitos!L13-DatosDelitos!L17</f>
        <v>3</v>
      </c>
      <c r="J11" s="72">
        <f>DatosDelitos!M5+DatosDelitos!M13-DatosDelitos!M17</f>
        <v>3</v>
      </c>
      <c r="K11" s="72">
        <f>DatosDelitos!O5+DatosDelitos!O13-DatosDelitos!O17</f>
        <v>29</v>
      </c>
      <c r="L11" s="73">
        <f>DatosDelitos!P5+DatosDelitos!P13-DatosDelitos!P17</f>
        <v>234</v>
      </c>
    </row>
    <row r="12" spans="2:13" ht="13.15" customHeight="1" x14ac:dyDescent="0.2">
      <c r="B12" s="214" t="s">
        <v>310</v>
      </c>
      <c r="C12" s="214"/>
      <c r="D12" s="74">
        <f>DatosDelitos!C10</f>
        <v>99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25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3497</v>
      </c>
      <c r="E15" s="75">
        <f>DatosDelitos!H17+DatosDelitos!H44</f>
        <v>264</v>
      </c>
      <c r="F15" s="75">
        <f>DatosDelitos!I16+DatosDelitos!I44</f>
        <v>59</v>
      </c>
      <c r="G15" s="75">
        <f>DatosDelitos!J17+DatosDelitos!J44</f>
        <v>12</v>
      </c>
      <c r="H15" s="75">
        <f>DatosDelitos!K17+DatosDelitos!K44</f>
        <v>0</v>
      </c>
      <c r="I15" s="75">
        <f>DatosDelitos!L17+DatosDelitos!L44</f>
        <v>2</v>
      </c>
      <c r="J15" s="75">
        <f>DatosDelitos!M17+DatosDelitos!M44</f>
        <v>0</v>
      </c>
      <c r="K15" s="75">
        <f>DatosDelitos!O17+DatosDelitos!O44</f>
        <v>21</v>
      </c>
      <c r="L15" s="76">
        <f>DatosDelitos!P17+DatosDelitos!P44</f>
        <v>513</v>
      </c>
    </row>
    <row r="16" spans="2:13" ht="13.15" customHeight="1" x14ac:dyDescent="0.2">
      <c r="B16" s="214" t="s">
        <v>1620</v>
      </c>
      <c r="C16" s="214"/>
      <c r="D16" s="74">
        <f>DatosDelitos!C30</f>
        <v>6658</v>
      </c>
      <c r="E16" s="75">
        <f>DatosDelitos!H30</f>
        <v>300</v>
      </c>
      <c r="F16" s="75">
        <f>DatosDelitos!I30</f>
        <v>159</v>
      </c>
      <c r="G16" s="75">
        <f>DatosDelitos!J30</f>
        <v>4</v>
      </c>
      <c r="H16" s="75">
        <f>DatosDelitos!K30</f>
        <v>1</v>
      </c>
      <c r="I16" s="75">
        <f>DatosDelitos!L30</f>
        <v>1</v>
      </c>
      <c r="J16" s="75">
        <f>DatosDelitos!M30</f>
        <v>2</v>
      </c>
      <c r="K16" s="75">
        <f>DatosDelitos!O30</f>
        <v>11</v>
      </c>
      <c r="L16" s="76">
        <f>DatosDelitos!P30</f>
        <v>425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17</v>
      </c>
      <c r="E17" s="75">
        <f>DatosDelitos!H42-DatosDelitos!H44</f>
        <v>3</v>
      </c>
      <c r="F17" s="75">
        <f>DatosDelitos!I42-DatosDelitos!I44</f>
        <v>4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2</v>
      </c>
    </row>
    <row r="18" spans="2:12" ht="13.15" customHeight="1" x14ac:dyDescent="0.2">
      <c r="B18" s="214" t="s">
        <v>1622</v>
      </c>
      <c r="C18" s="214"/>
      <c r="D18" s="74">
        <f>DatosDelitos!C50</f>
        <v>1206</v>
      </c>
      <c r="E18" s="75">
        <f>DatosDelitos!H50</f>
        <v>166</v>
      </c>
      <c r="F18" s="75">
        <f>DatosDelitos!I50</f>
        <v>107</v>
      </c>
      <c r="G18" s="75">
        <f>DatosDelitos!J50</f>
        <v>147</v>
      </c>
      <c r="H18" s="75">
        <f>DatosDelitos!K50</f>
        <v>13</v>
      </c>
      <c r="I18" s="75">
        <f>DatosDelitos!L50</f>
        <v>0</v>
      </c>
      <c r="J18" s="75">
        <f>DatosDelitos!M50</f>
        <v>0</v>
      </c>
      <c r="K18" s="75">
        <f>DatosDelitos!O50</f>
        <v>34</v>
      </c>
      <c r="L18" s="76">
        <f>DatosDelitos!P50</f>
        <v>78</v>
      </c>
    </row>
    <row r="19" spans="2:12" ht="13.15" customHeight="1" x14ac:dyDescent="0.2">
      <c r="B19" s="214" t="s">
        <v>1623</v>
      </c>
      <c r="C19" s="214"/>
      <c r="D19" s="74">
        <f>DatosDelitos!C72</f>
        <v>5</v>
      </c>
      <c r="E19" s="75">
        <f>DatosDelitos!H72</f>
        <v>2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3</v>
      </c>
      <c r="J19" s="75">
        <f>DatosDelitos!M72</f>
        <v>2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232</v>
      </c>
      <c r="E20" s="75">
        <f>DatosDelitos!H74</f>
        <v>16</v>
      </c>
      <c r="F20" s="75">
        <f>DatosDelitos!I74</f>
        <v>10</v>
      </c>
      <c r="G20" s="75">
        <f>DatosDelitos!J74</f>
        <v>4</v>
      </c>
      <c r="H20" s="75">
        <f>DatosDelitos!K74</f>
        <v>0</v>
      </c>
      <c r="I20" s="75">
        <f>DatosDelitos!L74</f>
        <v>5</v>
      </c>
      <c r="J20" s="75">
        <f>DatosDelitos!M74</f>
        <v>1</v>
      </c>
      <c r="K20" s="75">
        <f>DatosDelitos!O74</f>
        <v>2</v>
      </c>
      <c r="L20" s="76">
        <f>DatosDelitos!P74</f>
        <v>4</v>
      </c>
    </row>
    <row r="21" spans="2:12" ht="13.15" customHeight="1" x14ac:dyDescent="0.2">
      <c r="B21" s="215" t="s">
        <v>1625</v>
      </c>
      <c r="C21" s="215"/>
      <c r="D21" s="74">
        <f>DatosDelitos!C82</f>
        <v>229</v>
      </c>
      <c r="E21" s="75">
        <f>DatosDelitos!H82</f>
        <v>25</v>
      </c>
      <c r="F21" s="75">
        <f>DatosDelitos!I82</f>
        <v>3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0</v>
      </c>
    </row>
    <row r="22" spans="2:12" ht="13.15" customHeight="1" x14ac:dyDescent="0.2">
      <c r="B22" s="214" t="s">
        <v>1626</v>
      </c>
      <c r="C22" s="214"/>
      <c r="D22" s="74">
        <f>DatosDelitos!C85</f>
        <v>1211</v>
      </c>
      <c r="E22" s="75">
        <f>DatosDelitos!H85</f>
        <v>334</v>
      </c>
      <c r="F22" s="75">
        <f>DatosDelitos!I85</f>
        <v>244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26</v>
      </c>
    </row>
    <row r="23" spans="2:12" ht="13.15" customHeight="1" x14ac:dyDescent="0.2">
      <c r="B23" s="214" t="s">
        <v>995</v>
      </c>
      <c r="C23" s="214"/>
      <c r="D23" s="74">
        <f>DatosDelitos!C97</f>
        <v>18630</v>
      </c>
      <c r="E23" s="75">
        <f>DatosDelitos!H97</f>
        <v>2009</v>
      </c>
      <c r="F23" s="75">
        <f>DatosDelitos!I97</f>
        <v>1546</v>
      </c>
      <c r="G23" s="75">
        <f>DatosDelitos!J97</f>
        <v>1</v>
      </c>
      <c r="H23" s="75">
        <f>DatosDelitos!K97</f>
        <v>1</v>
      </c>
      <c r="I23" s="75">
        <f>DatosDelitos!L97</f>
        <v>2</v>
      </c>
      <c r="J23" s="75">
        <f>DatosDelitos!M97</f>
        <v>0</v>
      </c>
      <c r="K23" s="75">
        <f>DatosDelitos!O97</f>
        <v>117</v>
      </c>
      <c r="L23" s="76">
        <f>DatosDelitos!P97</f>
        <v>334</v>
      </c>
    </row>
    <row r="24" spans="2:12" ht="27" customHeight="1" x14ac:dyDescent="0.2">
      <c r="B24" s="214" t="s">
        <v>1627</v>
      </c>
      <c r="C24" s="214"/>
      <c r="D24" s="74">
        <f>DatosDelitos!C131</f>
        <v>32</v>
      </c>
      <c r="E24" s="75">
        <f>DatosDelitos!H131</f>
        <v>32</v>
      </c>
      <c r="F24" s="75">
        <f>DatosDelitos!I131</f>
        <v>23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0</v>
      </c>
    </row>
    <row r="25" spans="2:12" ht="13.15" customHeight="1" x14ac:dyDescent="0.2">
      <c r="B25" s="214" t="s">
        <v>1628</v>
      </c>
      <c r="C25" s="214"/>
      <c r="D25" s="74">
        <f>DatosDelitos!C137</f>
        <v>495</v>
      </c>
      <c r="E25" s="75">
        <f>DatosDelitos!H137</f>
        <v>10</v>
      </c>
      <c r="F25" s="75">
        <f>DatosDelitos!I137</f>
        <v>10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1</v>
      </c>
      <c r="L25" s="76">
        <f>DatosDelitos!P137</f>
        <v>0</v>
      </c>
    </row>
    <row r="26" spans="2:12" ht="13.15" customHeight="1" x14ac:dyDescent="0.2">
      <c r="B26" s="215" t="s">
        <v>1629</v>
      </c>
      <c r="C26" s="215"/>
      <c r="D26" s="74">
        <f>DatosDelitos!C144</f>
        <v>189</v>
      </c>
      <c r="E26" s="75">
        <f>DatosDelitos!H144</f>
        <v>89</v>
      </c>
      <c r="F26" s="75">
        <f>DatosDelitos!I144</f>
        <v>72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171</v>
      </c>
      <c r="L26" s="76">
        <f>DatosDelitos!P144</f>
        <v>6</v>
      </c>
    </row>
    <row r="27" spans="2:12" ht="38.25" customHeight="1" x14ac:dyDescent="0.2">
      <c r="B27" s="214" t="s">
        <v>1630</v>
      </c>
      <c r="C27" s="214"/>
      <c r="D27" s="74">
        <f>DatosDelitos!C147</f>
        <v>178</v>
      </c>
      <c r="E27" s="75">
        <f>DatosDelitos!H147</f>
        <v>66</v>
      </c>
      <c r="F27" s="75">
        <f>DatosDelitos!I147</f>
        <v>56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14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43</v>
      </c>
      <c r="E28" s="75">
        <f>DatosDelitos!H156+SUM(DatosDelitos!H167:H172)</f>
        <v>5</v>
      </c>
      <c r="F28" s="75">
        <f>DatosDelitos!I156+SUM(DatosDelitos!I167:I172)</f>
        <v>0</v>
      </c>
      <c r="G28" s="75">
        <f>DatosDelitos!J156+SUM(DatosDelitos!J167:J172)</f>
        <v>3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1</v>
      </c>
      <c r="L28" s="75">
        <f>DatosDelitos!P156+SUM(DatosDelitos!P167:Q172)</f>
        <v>1</v>
      </c>
    </row>
    <row r="29" spans="2:12" ht="13.15" customHeight="1" x14ac:dyDescent="0.2">
      <c r="B29" s="214" t="s">
        <v>1632</v>
      </c>
      <c r="C29" s="214"/>
      <c r="D29" s="74">
        <f>SUM(DatosDelitos!C173:C177)</f>
        <v>932</v>
      </c>
      <c r="E29" s="75">
        <f>SUM(DatosDelitos!H173:H177)</f>
        <v>323</v>
      </c>
      <c r="F29" s="75">
        <f>SUM(DatosDelitos!I173:I177)</f>
        <v>280</v>
      </c>
      <c r="G29" s="75">
        <f>SUM(DatosDelitos!J173:J177)</f>
        <v>1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40</v>
      </c>
      <c r="L29" s="75">
        <f>SUM(DatosDelitos!P173:P177)</f>
        <v>12</v>
      </c>
    </row>
    <row r="30" spans="2:12" ht="13.15" customHeight="1" x14ac:dyDescent="0.2">
      <c r="B30" s="214" t="s">
        <v>1633</v>
      </c>
      <c r="C30" s="214"/>
      <c r="D30" s="74">
        <f>DatosDelitos!C178</f>
        <v>1134</v>
      </c>
      <c r="E30" s="75">
        <f>DatosDelitos!H178</f>
        <v>564</v>
      </c>
      <c r="F30" s="75">
        <f>DatosDelitos!I178</f>
        <v>221</v>
      </c>
      <c r="G30" s="75">
        <f>DatosDelitos!J178</f>
        <v>0</v>
      </c>
      <c r="H30" s="75">
        <f>DatosDelitos!K178</f>
        <v>0</v>
      </c>
      <c r="I30" s="75">
        <f>DatosDelitos!L178</f>
        <v>1</v>
      </c>
      <c r="J30" s="75">
        <f>DatosDelitos!M178</f>
        <v>0</v>
      </c>
      <c r="K30" s="75">
        <f>DatosDelitos!O178</f>
        <v>0</v>
      </c>
      <c r="L30" s="75">
        <f>DatosDelitos!P178</f>
        <v>2835</v>
      </c>
    </row>
    <row r="31" spans="2:12" ht="13.15" customHeight="1" x14ac:dyDescent="0.2">
      <c r="B31" s="214" t="s">
        <v>1634</v>
      </c>
      <c r="C31" s="214"/>
      <c r="D31" s="74">
        <f>DatosDelitos!C186</f>
        <v>530</v>
      </c>
      <c r="E31" s="75">
        <f>DatosDelitos!H186</f>
        <v>139</v>
      </c>
      <c r="F31" s="75">
        <f>DatosDelitos!I186</f>
        <v>97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1</v>
      </c>
      <c r="L31" s="75">
        <f>DatosDelitos!P186</f>
        <v>167</v>
      </c>
    </row>
    <row r="32" spans="2:12" ht="13.15" customHeight="1" x14ac:dyDescent="0.2">
      <c r="B32" s="214" t="s">
        <v>1635</v>
      </c>
      <c r="C32" s="214"/>
      <c r="D32" s="74">
        <f>DatosDelitos!C201</f>
        <v>197</v>
      </c>
      <c r="E32" s="75">
        <f>DatosDelitos!H201</f>
        <v>39</v>
      </c>
      <c r="F32" s="75">
        <f>DatosDelitos!I201</f>
        <v>25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2</v>
      </c>
      <c r="K32" s="75">
        <f>DatosDelitos!O201</f>
        <v>0</v>
      </c>
      <c r="L32" s="75">
        <f>DatosDelitos!P201</f>
        <v>40</v>
      </c>
    </row>
    <row r="33" spans="2:13" ht="13.15" customHeight="1" x14ac:dyDescent="0.2">
      <c r="B33" s="214" t="s">
        <v>1636</v>
      </c>
      <c r="C33" s="214"/>
      <c r="D33" s="74">
        <f>DatosDelitos!C223</f>
        <v>1587</v>
      </c>
      <c r="E33" s="75">
        <f>DatosDelitos!H223</f>
        <v>410</v>
      </c>
      <c r="F33" s="75">
        <f>DatosDelitos!I223</f>
        <v>270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20</v>
      </c>
      <c r="L33" s="75">
        <f>DatosDelitos!P223</f>
        <v>463</v>
      </c>
    </row>
    <row r="34" spans="2:13" ht="13.15" customHeight="1" x14ac:dyDescent="0.2">
      <c r="B34" s="214" t="s">
        <v>1637</v>
      </c>
      <c r="C34" s="214"/>
      <c r="D34" s="74">
        <f>DatosDelitos!C244</f>
        <v>10</v>
      </c>
      <c r="E34" s="75">
        <f>DatosDelitos!H244</f>
        <v>2</v>
      </c>
      <c r="F34" s="75">
        <f>DatosDelitos!I244</f>
        <v>12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845</v>
      </c>
      <c r="E35" s="75">
        <f>DatosDelitos!H271</f>
        <v>159</v>
      </c>
      <c r="F35" s="75">
        <f>DatosDelitos!I271</f>
        <v>119</v>
      </c>
      <c r="G35" s="75">
        <f>DatosDelitos!J271</f>
        <v>3</v>
      </c>
      <c r="H35" s="75">
        <f>DatosDelitos!K271</f>
        <v>1</v>
      </c>
      <c r="I35" s="75">
        <f>DatosDelitos!L271</f>
        <v>0</v>
      </c>
      <c r="J35" s="75">
        <f>DatosDelitos!M271</f>
        <v>0</v>
      </c>
      <c r="K35" s="75">
        <f>DatosDelitos!O271</f>
        <v>1</v>
      </c>
      <c r="L35" s="75">
        <f>DatosDelitos!P271</f>
        <v>281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15</v>
      </c>
      <c r="E38" s="75">
        <f>DatosDelitos!H312+DatosDelitos!H318+DatosDelitos!H320</f>
        <v>4</v>
      </c>
      <c r="F38" s="75">
        <f>DatosDelitos!I312+DatosDelitos!I318+DatosDelitos!I320</f>
        <v>6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3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21091</v>
      </c>
      <c r="E39" s="75">
        <f>DatosDelitos!H323</f>
        <v>148</v>
      </c>
      <c r="F39" s="75">
        <f>DatosDelitos!I323</f>
        <v>0</v>
      </c>
      <c r="G39" s="75">
        <f>DatosDelitos!J323</f>
        <v>4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8</v>
      </c>
      <c r="E40" s="74">
        <f>DatosDelitos!H325</f>
        <v>7</v>
      </c>
      <c r="F40" s="74">
        <f>DatosDelitos!I325</f>
        <v>3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1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85519</v>
      </c>
      <c r="E43" s="77">
        <f t="shared" ref="E43:L43" si="0">SUM(E11:E42)</f>
        <v>5650</v>
      </c>
      <c r="F43" s="77">
        <f t="shared" si="0"/>
        <v>3739</v>
      </c>
      <c r="G43" s="77">
        <f t="shared" si="0"/>
        <v>218</v>
      </c>
      <c r="H43" s="77">
        <f t="shared" si="0"/>
        <v>22</v>
      </c>
      <c r="I43" s="77">
        <f t="shared" si="0"/>
        <v>17</v>
      </c>
      <c r="J43" s="77">
        <f t="shared" si="0"/>
        <v>10</v>
      </c>
      <c r="K43" s="77">
        <f t="shared" si="0"/>
        <v>452</v>
      </c>
      <c r="L43" s="77">
        <f t="shared" si="0"/>
        <v>5437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6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642</v>
      </c>
      <c r="E50" s="80">
        <f>DatosDelitos!G13-DatosDelitos!G17</f>
        <v>358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1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3085</v>
      </c>
      <c r="E54" s="80">
        <f>DatosDelitos!G17+DatosDelitos!G44</f>
        <v>872</v>
      </c>
    </row>
    <row r="55" spans="2:5" ht="13.15" customHeight="1" x14ac:dyDescent="0.25">
      <c r="B55" s="216" t="s">
        <v>1620</v>
      </c>
      <c r="C55" s="216"/>
      <c r="D55" s="80">
        <f>DatosDelitos!F30</f>
        <v>1382</v>
      </c>
      <c r="E55" s="80">
        <f>DatosDelitos!G30</f>
        <v>580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3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96</v>
      </c>
      <c r="E57" s="80">
        <f>DatosDelitos!G50</f>
        <v>36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25</v>
      </c>
      <c r="E59" s="80">
        <f>DatosDelitos!G74</f>
        <v>2</v>
      </c>
    </row>
    <row r="60" spans="2:5" ht="13.15" customHeight="1" x14ac:dyDescent="0.25">
      <c r="B60" s="216" t="s">
        <v>1625</v>
      </c>
      <c r="C60" s="216"/>
      <c r="D60" s="80">
        <f>DatosDelitos!F82</f>
        <v>68</v>
      </c>
      <c r="E60" s="80">
        <f>DatosDelitos!G82</f>
        <v>6</v>
      </c>
    </row>
    <row r="61" spans="2:5" ht="13.15" customHeight="1" x14ac:dyDescent="0.25">
      <c r="B61" s="216" t="s">
        <v>1626</v>
      </c>
      <c r="C61" s="216"/>
      <c r="D61" s="80">
        <f>DatosDelitos!F85</f>
        <v>121</v>
      </c>
      <c r="E61" s="80">
        <f>DatosDelitos!G85</f>
        <v>35</v>
      </c>
    </row>
    <row r="62" spans="2:5" ht="13.15" customHeight="1" x14ac:dyDescent="0.25">
      <c r="B62" s="216" t="s">
        <v>995</v>
      </c>
      <c r="C62" s="216"/>
      <c r="D62" s="80">
        <f>DatosDelitos!F97</f>
        <v>1327</v>
      </c>
      <c r="E62" s="80">
        <f>DatosDelitos!G97</f>
        <v>595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2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6</v>
      </c>
      <c r="E67" s="80">
        <f>DatosDelitos!G156+SUM(DatosDelitos!G167:H172)</f>
        <v>0</v>
      </c>
    </row>
    <row r="68" spans="2:5" ht="13.15" customHeight="1" x14ac:dyDescent="0.25">
      <c r="B68" s="216" t="s">
        <v>1632</v>
      </c>
      <c r="C68" s="216"/>
      <c r="D68" s="80">
        <f>SUM(DatosDelitos!F173:G177)</f>
        <v>30</v>
      </c>
      <c r="E68" s="80">
        <f>SUM(DatosDelitos!G173:H177)</f>
        <v>323</v>
      </c>
    </row>
    <row r="69" spans="2:5" ht="13.15" customHeight="1" x14ac:dyDescent="0.25">
      <c r="B69" s="216" t="s">
        <v>1633</v>
      </c>
      <c r="C69" s="216"/>
      <c r="D69" s="80">
        <f>DatosDelitos!F178</f>
        <v>2802</v>
      </c>
      <c r="E69" s="80">
        <f>DatosDelitos!G178</f>
        <v>3056</v>
      </c>
    </row>
    <row r="70" spans="2:5" ht="13.15" customHeight="1" x14ac:dyDescent="0.25">
      <c r="B70" s="216" t="s">
        <v>1634</v>
      </c>
      <c r="C70" s="216"/>
      <c r="D70" s="80">
        <f>DatosDelitos!F186</f>
        <v>215</v>
      </c>
      <c r="E70" s="80">
        <f>DatosDelitos!G186</f>
        <v>157</v>
      </c>
    </row>
    <row r="71" spans="2:5" ht="13.15" customHeight="1" x14ac:dyDescent="0.25">
      <c r="B71" s="216" t="s">
        <v>1635</v>
      </c>
      <c r="C71" s="216"/>
      <c r="D71" s="80">
        <f>DatosDelitos!F201</f>
        <v>95</v>
      </c>
      <c r="E71" s="80">
        <f>DatosDelitos!G201</f>
        <v>57</v>
      </c>
    </row>
    <row r="72" spans="2:5" ht="13.15" customHeight="1" x14ac:dyDescent="0.25">
      <c r="B72" s="216" t="s">
        <v>1636</v>
      </c>
      <c r="C72" s="216"/>
      <c r="D72" s="80">
        <f>DatosDelitos!F223</f>
        <v>970</v>
      </c>
      <c r="E72" s="80">
        <f>DatosDelitos!G223</f>
        <v>590</v>
      </c>
    </row>
    <row r="73" spans="2:5" ht="13.15" customHeight="1" x14ac:dyDescent="0.25">
      <c r="B73" s="216" t="s">
        <v>1637</v>
      </c>
      <c r="C73" s="216"/>
      <c r="D73" s="80">
        <f>DatosDelitos!F244</f>
        <v>2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747</v>
      </c>
      <c r="E74" s="80">
        <f>DatosDelitos!G271</f>
        <v>335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1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126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11752</v>
      </c>
      <c r="E82" s="80">
        <f>SUM(E49:E81)</f>
        <v>7002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14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16</v>
      </c>
    </row>
    <row r="92" spans="2:13" ht="13.15" customHeight="1" x14ac:dyDescent="0.25">
      <c r="B92" s="216" t="s">
        <v>1620</v>
      </c>
      <c r="C92" s="216"/>
      <c r="D92" s="80">
        <f>DatosDelitos!N30</f>
        <v>21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5</v>
      </c>
    </row>
    <row r="94" spans="2:13" ht="13.15" customHeight="1" x14ac:dyDescent="0.25">
      <c r="B94" s="216" t="s">
        <v>1622</v>
      </c>
      <c r="C94" s="216"/>
      <c r="D94" s="80">
        <f>DatosDelitos!N50</f>
        <v>4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3</v>
      </c>
    </row>
    <row r="97" spans="2:4" ht="13.15" customHeight="1" x14ac:dyDescent="0.25">
      <c r="B97" s="216" t="s">
        <v>1625</v>
      </c>
      <c r="C97" s="216"/>
      <c r="D97" s="80">
        <f>DatosDelitos!N82</f>
        <v>5</v>
      </c>
    </row>
    <row r="98" spans="2:4" ht="13.15" customHeight="1" x14ac:dyDescent="0.25">
      <c r="B98" s="216" t="s">
        <v>1626</v>
      </c>
      <c r="C98" s="216"/>
      <c r="D98" s="80">
        <f>DatosDelitos!N85</f>
        <v>0</v>
      </c>
    </row>
    <row r="99" spans="2:4" ht="13.15" customHeight="1" x14ac:dyDescent="0.25">
      <c r="B99" s="216" t="s">
        <v>995</v>
      </c>
      <c r="C99" s="216"/>
      <c r="D99" s="80">
        <f>DatosDelitos!N97</f>
        <v>33</v>
      </c>
    </row>
    <row r="100" spans="2:4" ht="27" customHeight="1" x14ac:dyDescent="0.25">
      <c r="B100" s="216" t="s">
        <v>1649</v>
      </c>
      <c r="C100" s="216"/>
      <c r="D100" s="80">
        <f>DatosDelitos!N131</f>
        <v>14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43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3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38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1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3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33</v>
      </c>
    </row>
    <row r="109" spans="2:4" ht="13.15" customHeight="1" x14ac:dyDescent="0.25">
      <c r="B109" s="216" t="s">
        <v>1633</v>
      </c>
      <c r="C109" s="216"/>
      <c r="D109" s="80">
        <f>DatosDelitos!N178</f>
        <v>28</v>
      </c>
    </row>
    <row r="110" spans="2:4" ht="13.15" customHeight="1" x14ac:dyDescent="0.25">
      <c r="B110" s="216" t="s">
        <v>1634</v>
      </c>
      <c r="C110" s="216"/>
      <c r="D110" s="80">
        <f>DatosDelitos!N186</f>
        <v>24</v>
      </c>
    </row>
    <row r="111" spans="2:4" ht="13.15" customHeight="1" x14ac:dyDescent="0.25">
      <c r="B111" s="216" t="s">
        <v>1635</v>
      </c>
      <c r="C111" s="216"/>
      <c r="D111" s="80">
        <f>DatosDelitos!N201</f>
        <v>38</v>
      </c>
    </row>
    <row r="112" spans="2:4" ht="13.15" customHeight="1" x14ac:dyDescent="0.25">
      <c r="B112" s="216" t="s">
        <v>1636</v>
      </c>
      <c r="C112" s="216"/>
      <c r="D112" s="80">
        <f>DatosDelitos!N223</f>
        <v>13</v>
      </c>
    </row>
    <row r="113" spans="2:4" ht="13.15" customHeight="1" x14ac:dyDescent="0.25">
      <c r="B113" s="216" t="s">
        <v>1637</v>
      </c>
      <c r="C113" s="216"/>
      <c r="D113" s="80">
        <f>DatosDelitos!N244</f>
        <v>9</v>
      </c>
    </row>
    <row r="114" spans="2:4" ht="13.15" customHeight="1" x14ac:dyDescent="0.25">
      <c r="B114" s="216" t="s">
        <v>1638</v>
      </c>
      <c r="C114" s="216"/>
      <c r="D114" s="80">
        <f>DatosDelitos!N271</f>
        <v>10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1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359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2022-05-24T11:31:01Z</dcterms:created>
  <dcterms:modified xsi:type="dcterms:W3CDTF">2022-06-03T11:34:24Z</dcterms:modified>
</cp:coreProperties>
</file>