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B9040FF-E965-4A32-B46B-D75B8CB619F7}" xr6:coauthVersionLast="47" xr6:coauthVersionMax="47" xr10:uidLastSave="{00000000-0000-0000-0000-000000000000}"/>
  <workbookProtection workbookAlgorithmName="SHA-512" workbookHashValue="F6IvUXcwmU2+KUXmEm4Xhc+hqyoI2QEdB7GS73EKy0YRRvZ7Gf3EIZ7czvhjXKox2FR90GzlN8/T0989rwmQjg==" workbookSaltValue="aCW7BiiMKwf1k9h48So3QQ==" workbookSpinCount="100000" lockStructure="1"/>
  <bookViews>
    <workbookView xWindow="-12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E43" i="15" s="1"/>
  <c r="D29" i="15"/>
  <c r="L28" i="15"/>
  <c r="K28" i="15"/>
  <c r="J28" i="15"/>
  <c r="J43" i="15" s="1"/>
  <c r="I28" i="15"/>
  <c r="H28" i="15"/>
  <c r="G28" i="15"/>
  <c r="F28" i="15"/>
  <c r="E28" i="15"/>
  <c r="D28" i="15"/>
  <c r="L27" i="15"/>
  <c r="L43" i="15" s="1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K43" i="15" l="1"/>
  <c r="I43" i="15"/>
  <c r="H43" i="15"/>
  <c r="G43" i="15"/>
  <c r="F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8827C2E-F044-4523-949C-BA6079F70D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21D746B-614E-4240-B27F-7C3470A1AF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CC855B2-0407-4AA0-A456-6567D86031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1AFBDBB-B396-400D-8FC3-D4761CAC90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BA393CD-84C0-4876-8DA2-5676AFF246A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CB28590-2D9D-4201-9675-D92BD520C6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4F575E8-0FFF-4AF6-BE01-25EA9F3CD9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093F50E-0E63-4BF0-B9F8-4FBAED1669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25F8C1B-52AE-44C6-8BA1-7447671FDF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69D18FD-75A5-4FDB-9AB7-D771339BE2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E641801-7CA4-4F22-BDD8-0B184219A2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155014E-0E45-4F1A-AC3E-F83C65960A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9F47E04-20C2-4F0D-BB3E-6614C85BC5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1EDBFBD-3420-4390-9B0F-830EE679B7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DDFF7D1-B7CC-4808-A3CE-BF9CB03A03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4853A0D-8478-4A65-AFD3-3D9450F922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CC3A76C-C5DD-4F7B-9D9A-0B179D99DD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3B38510-2987-4216-A6DD-D81A3E7DAF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B496915-7CAE-4AB8-833C-6E67F8763E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3F42C38-6A40-4B92-8E83-F2173A0312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E73472F-C413-4835-8270-D906B082FF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45BB117-376C-46EB-A603-B6FDECB315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4482BC0-1255-44DF-9B7D-7401AAFCDF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7317E3B-11FB-4C81-9344-E3DF48A16E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1576AD8-6C57-4AC8-B794-4210A2F519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75AA71C9-8210-4CE1-9549-BD8CE9D5DF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15C080B-23F0-467F-BB79-731E7EE38B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912CD0E-D24E-49F9-9976-2C485C3A6B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F856643-9BF8-4297-8312-54FF210F82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E8E252F-E691-413E-8CFF-C3440F971A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8DDB80E-ED30-41AD-AAA6-AA831D822D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FDD9BF7-694E-4ADB-9892-DF1254E776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<sst xmlns="http://schemas.openxmlformats.org/spreadsheetml/2006/main" count="2926" uniqueCount="1826">
  <si>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</si>
  <si>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</si>
  <si>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</si>
  <si>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</si>
  <si>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</si>
  <si>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</si>
  <si>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Huelva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</si>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</sst>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2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36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  <xf numFmtId="0" fontId="45" fillId="0" borderId="0" xfId="0" applyFont="1" applyAlignment="1">
      <alignment horizontal="left" vertical="top" wrapText="1"/>
    </xf>
    <xf numFmtId="0" fontId="46" fillId="0" borderId="0" xfId="0" applyFont="1" applyAlignment="1">
      <alignment horizontal="left" vertical="top"/>
    </xf>
    <xf numFmtId="0" fontId="47" fillId="2" borderId="0" xfId="0" applyFont="1" applyFill="1" applyAlignment="1">
      <alignment horizontal="left" vertical="top" wrapText="1"/>
    </xf>
    <xf numFmtId="0" fontId="47" fillId="3" borderId="3" xfId="0" applyFont="1" applyFill="1" applyBorder="1" applyAlignment="1">
      <alignment horizontal="center" vertical="top" wrapText="1"/>
    </xf>
    <xf numFmtId="0" fontId="48" fillId="4" borderId="4" xfId="0" applyFont="1" applyFill="1" applyBorder="1" applyAlignment="1">
      <alignment horizontal="left" vertical="top" wrapText="1"/>
    </xf>
    <xf numFmtId="0" fontId="48" fillId="5" borderId="3" xfId="0" applyFont="1" applyFill="1" applyBorder="1" applyAlignment="1">
      <alignment horizontal="left" vertical="top" wrapText="1"/>
    </xf>
    <xf numFmtId="3" fontId="49" fillId="2" borderId="1" xfId="0" applyNumberFormat="1" applyFont="1" applyFill="1" applyBorder="1" applyAlignment="1">
      <alignment horizontal="right" vertical="top" wrapText="1"/>
    </xf>
    <xf numFmtId="3" fontId="49" fillId="2" borderId="2" xfId="0" applyNumberFormat="1" applyFont="1" applyFill="1" applyBorder="1" applyAlignment="1">
      <alignment horizontal="right" vertical="top" wrapText="1"/>
    </xf>
    <xf numFmtId="0" fontId="48" fillId="4" borderId="6" xfId="0" applyFont="1" applyFill="1" applyBorder="1" applyAlignment="1">
      <alignment horizontal="left" vertical="top" wrapText="1"/>
    </xf>
    <xf numFmtId="0" fontId="48" fillId="4" borderId="3" xfId="0" applyFont="1" applyFill="1" applyBorder="1" applyAlignment="1">
      <alignment horizontal="left" vertical="top" wrapText="1"/>
    </xf>
    <xf numFmtId="0" fontId="48" fillId="4" borderId="5" xfId="0" applyFont="1" applyFill="1" applyBorder="1" applyAlignment="1">
      <alignment horizontal="left" vertical="top" wrapText="1"/>
    </xf>
    <xf numFmtId="0" fontId="50" fillId="4" borderId="8" xfId="0" applyFont="1" applyFill="1" applyBorder="1" applyAlignment="1">
      <alignment horizontal="left" vertical="top" wrapText="1"/>
    </xf>
    <xf numFmtId="0" fontId="50" fillId="4" borderId="9" xfId="0" applyFont="1" applyFill="1" applyBorder="1" applyAlignment="1">
      <alignment horizontal="left" vertical="top" wrapText="1"/>
    </xf>
    <xf numFmtId="3" fontId="51" fillId="4" borderId="3" xfId="0" applyNumberFormat="1" applyFont="1" applyFill="1" applyBorder="1" applyAlignment="1">
      <alignment horizontal="right" vertical="top" wrapText="1"/>
    </xf>
    <xf numFmtId="0" fontId="47" fillId="3" borderId="2" xfId="0" applyFont="1" applyFill="1" applyBorder="1" applyAlignment="1">
      <alignment horizontal="center" vertical="top" wrapText="1"/>
    </xf>
    <xf numFmtId="0" fontId="48" fillId="4" borderId="3" xfId="0" applyFont="1" applyFill="1" applyBorder="1" applyAlignment="1">
      <alignment horizontal="left" vertical="top"/>
    </xf>
  </cellXfs>
  <cellStyles count="4">
    <cellStyle name="Excel Built-in Normal" xfId="2" xr:uid="{B038F017-7149-4D66-ACA2-6BE68BC9E981}"/>
    <cellStyle name="Normal" xfId="0" builtinId="0"/>
    <cellStyle name="Normal 2" xfId="1" xr:uid="{117FA697-F386-4D8B-B2CC-F46E3F013D5F}"/>
    <cellStyle name="Normal 3" xfId="3" xr:uid="{7FED0266-29A3-4D83-AF8B-EFD12D6FDF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45-4E36-A031-E956783173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45-4E36-A031-E956783173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2686</c:v>
                </c:pt>
                <c:pt idx="1">
                  <c:v>13487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45-4E36-A031-E95678317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70-4D66-BC87-6B4EFA28B2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70-4D66-BC87-6B4EFA28B2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70-4D66-BC87-6B4EFA28B24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23</c:v>
                </c:pt>
                <c:pt idx="1">
                  <c:v>667</c:v>
                </c:pt>
                <c:pt idx="2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70-4D66-BC87-6B4EFA28B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EF-4BBF-96A0-D4122F2546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EF-4BBF-96A0-D4122F25461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FEF-4BBF-96A0-D4122F2546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847</c:v>
                </c:pt>
                <c:pt idx="1">
                  <c:v>459</c:v>
                </c:pt>
                <c:pt idx="2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EF-4BBF-96A0-D4122F254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FD-451D-9422-E6E1091B79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FD-451D-9422-E6E1091B79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28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FD-451D-9422-E6E1091B7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EC-446C-9E10-490AB0CDCA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EC-446C-9E10-490AB0CDCA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6157</c:v>
                </c:pt>
                <c:pt idx="1">
                  <c:v>1624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EC-446C-9E10-490AB0CDC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537</c:v>
              </c:pt>
              <c:pt idx="1">
                <c:v>1902</c:v>
              </c:pt>
              <c:pt idx="2">
                <c:v>21</c:v>
              </c:pt>
              <c:pt idx="3">
                <c:v>9</c:v>
              </c:pt>
              <c:pt idx="4">
                <c:v>217</c:v>
              </c:pt>
            </c:numLit>
          </c:val>
          <c:extLst>
            <c:ext xmlns:c16="http://schemas.microsoft.com/office/drawing/2014/chart" uri="{C3380CC4-5D6E-409C-BE32-E72D297353CC}">
              <c16:uniqueId val="{00000003-C6E5-4116-B27B-06F4E3C01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1762</c:v>
              </c:pt>
              <c:pt idx="1">
                <c:v>1358</c:v>
              </c:pt>
              <c:pt idx="2">
                <c:v>88</c:v>
              </c:pt>
              <c:pt idx="3">
                <c:v>16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6CF4-4602-B10F-C2B16EC80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163</c:v>
              </c:pt>
              <c:pt idx="2">
                <c:v>9</c:v>
              </c:pt>
              <c:pt idx="3">
                <c:v>2</c:v>
              </c:pt>
              <c:pt idx="4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3-4CC9-494C-96AA-8BAD9DA1C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140</c:v>
              </c:pt>
              <c:pt idx="2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3-C132-4699-8529-610880620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2203</c:v>
              </c:pt>
              <c:pt idx="1">
                <c:v>23</c:v>
              </c:pt>
              <c:pt idx="2">
                <c:v>154</c:v>
              </c:pt>
              <c:pt idx="3">
                <c:v>45</c:v>
              </c:pt>
              <c:pt idx="4">
                <c:v>9</c:v>
              </c:pt>
              <c:pt idx="5">
                <c:v>6</c:v>
              </c:pt>
              <c:pt idx="6">
                <c:v>5</c:v>
              </c:pt>
              <c:pt idx="7">
                <c:v>373</c:v>
              </c:pt>
              <c:pt idx="8">
                <c:v>69</c:v>
              </c:pt>
              <c:pt idx="9">
                <c:v>899</c:v>
              </c:pt>
            </c:numLit>
          </c:val>
          <c:extLst>
            <c:ext xmlns:c16="http://schemas.microsoft.com/office/drawing/2014/chart" uri="{C3380CC4-5D6E-409C-BE32-E72D297353CC}">
              <c16:uniqueId val="{00000003-5CC7-437B-900E-2D9F469F8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339</c:v>
              </c:pt>
              <c:pt idx="1">
                <c:v>328</c:v>
              </c:pt>
              <c:pt idx="2">
                <c:v>77</c:v>
              </c:pt>
              <c:pt idx="3">
                <c:v>313</c:v>
              </c:pt>
              <c:pt idx="4">
                <c:v>49</c:v>
              </c:pt>
              <c:pt idx="5">
                <c:v>325</c:v>
              </c:pt>
              <c:pt idx="6">
                <c:v>450</c:v>
              </c:pt>
              <c:pt idx="7">
                <c:v>283</c:v>
              </c:pt>
              <c:pt idx="8">
                <c:v>17</c:v>
              </c:pt>
              <c:pt idx="9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96D8-4954-9623-624E1DEAE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9F6-48FD-80DA-0EF1863515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9F6-48FD-80DA-0EF1863515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9F6-48FD-80DA-0EF1863515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275</c:v>
                </c:pt>
                <c:pt idx="1">
                  <c:v>200</c:v>
                </c:pt>
                <c:pt idx="2">
                  <c:v>1762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F6-48FD-80DA-0EF186351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3941</c:v>
              </c:pt>
              <c:pt idx="1">
                <c:v>1181</c:v>
              </c:pt>
              <c:pt idx="2">
                <c:v>571</c:v>
              </c:pt>
              <c:pt idx="3">
                <c:v>227</c:v>
              </c:pt>
              <c:pt idx="4">
                <c:v>552</c:v>
              </c:pt>
              <c:pt idx="5">
                <c:v>2405</c:v>
              </c:pt>
              <c:pt idx="6">
                <c:v>143</c:v>
              </c:pt>
              <c:pt idx="7">
                <c:v>222</c:v>
              </c:pt>
              <c:pt idx="8">
                <c:v>281</c:v>
              </c:pt>
              <c:pt idx="9">
                <c:v>160</c:v>
              </c:pt>
              <c:pt idx="10">
                <c:v>375</c:v>
              </c:pt>
              <c:pt idx="11">
                <c:v>3664</c:v>
              </c:pt>
              <c:pt idx="12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0-E37A-44CC-A620-C79F05C21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621</c:v>
              </c:pt>
              <c:pt idx="1">
                <c:v>238</c:v>
              </c:pt>
              <c:pt idx="2">
                <c:v>102</c:v>
              </c:pt>
              <c:pt idx="3">
                <c:v>942</c:v>
              </c:pt>
              <c:pt idx="4">
                <c:v>203</c:v>
              </c:pt>
              <c:pt idx="5">
                <c:v>145</c:v>
              </c:pt>
            </c:numLit>
          </c:val>
          <c:extLst>
            <c:ext xmlns:c16="http://schemas.microsoft.com/office/drawing/2014/chart" uri="{C3380CC4-5D6E-409C-BE32-E72D297353CC}">
              <c16:uniqueId val="{00000000-90A9-49C0-87EE-944EC049D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61</c:v>
              </c:pt>
              <c:pt idx="1">
                <c:v>365</c:v>
              </c:pt>
              <c:pt idx="2">
                <c:v>206</c:v>
              </c:pt>
              <c:pt idx="3">
                <c:v>108</c:v>
              </c:pt>
              <c:pt idx="4">
                <c:v>165</c:v>
              </c:pt>
              <c:pt idx="5">
                <c:v>885</c:v>
              </c:pt>
              <c:pt idx="6">
                <c:v>17</c:v>
              </c:pt>
              <c:pt idx="7">
                <c:v>183</c:v>
              </c:pt>
              <c:pt idx="8">
                <c:v>45</c:v>
              </c:pt>
              <c:pt idx="9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EF41-4640-A8D8-D6CE2590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198</c:v>
              </c:pt>
              <c:pt idx="1">
                <c:v>168</c:v>
              </c:pt>
              <c:pt idx="2">
                <c:v>60</c:v>
              </c:pt>
              <c:pt idx="3">
                <c:v>168</c:v>
              </c:pt>
              <c:pt idx="4">
                <c:v>642</c:v>
              </c:pt>
              <c:pt idx="5">
                <c:v>89</c:v>
              </c:pt>
              <c:pt idx="6">
                <c:v>164</c:v>
              </c:pt>
              <c:pt idx="7">
                <c:v>206</c:v>
              </c:pt>
              <c:pt idx="8">
                <c:v>66</c:v>
              </c:pt>
              <c:pt idx="9">
                <c:v>148</c:v>
              </c:pt>
              <c:pt idx="10">
                <c:v>107</c:v>
              </c:pt>
              <c:pt idx="11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4E37-4D01-A0D4-C93B361B3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Ordenación territorio / patrimonio histórico / medio ambiente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266</c:v>
              </c:pt>
              <c:pt idx="1">
                <c:v>60</c:v>
              </c:pt>
              <c:pt idx="2">
                <c:v>92</c:v>
              </c:pt>
              <c:pt idx="3">
                <c:v>488</c:v>
              </c:pt>
              <c:pt idx="4">
                <c:v>57</c:v>
              </c:pt>
              <c:pt idx="5">
                <c:v>104</c:v>
              </c:pt>
              <c:pt idx="6">
                <c:v>185</c:v>
              </c:pt>
              <c:pt idx="7">
                <c:v>56</c:v>
              </c:pt>
              <c:pt idx="8">
                <c:v>98</c:v>
              </c:pt>
              <c:pt idx="9">
                <c:v>120</c:v>
              </c:pt>
              <c:pt idx="10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37D7-4C80-B141-4E9F57475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  <c:pt idx="4">
                  <c:v>S / 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</c:v>
              </c:pt>
              <c:pt idx="2">
                <c:v>8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E38-43C3-B068-35813C28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</c:v>
              </c:pt>
              <c:pt idx="2">
                <c:v>10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E8B-4E74-B20E-80F7C6216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BB0-4C29-B077-BA80F0CF2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Pública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404-4E1A-8929-C05A285B3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Libertad sexual</c:v>
                </c:pt>
                <c:pt idx="1">
                  <c:v>Relaciones familiares</c:v>
                </c:pt>
                <c:pt idx="2">
                  <c:v>Derechos trabajadores</c:v>
                </c:pt>
                <c:pt idx="3">
                  <c:v>Ordenación territorio</c:v>
                </c:pt>
                <c:pt idx="4">
                  <c:v>Seguridad Vial 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51</c:v>
              </c:pt>
              <c:pt idx="1">
                <c:v>16</c:v>
              </c:pt>
              <c:pt idx="2">
                <c:v>26</c:v>
              </c:pt>
              <c:pt idx="3">
                <c:v>23</c:v>
              </c:pt>
              <c:pt idx="4">
                <c:v>25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1778-4EF5-9098-E97117BEDE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D9-4E83-97DF-9E54A44306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D9-4E83-97DF-9E54A44306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1385</c:v>
                </c:pt>
                <c:pt idx="1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D9-4E83-97DF-9E54A4430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</c:v>
              </c:pt>
              <c:pt idx="1">
                <c:v>5</c:v>
              </c:pt>
              <c:pt idx="2">
                <c:v>4</c:v>
              </c:pt>
              <c:pt idx="3">
                <c:v>1</c:v>
              </c:pt>
              <c:pt idx="4">
                <c:v>66</c:v>
              </c:pt>
              <c:pt idx="5">
                <c:v>136</c:v>
              </c:pt>
              <c:pt idx="6">
                <c:v>4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2D-4B91-A8B0-C9A316BFF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230</c:v>
              </c:pt>
              <c:pt idx="1">
                <c:v>368</c:v>
              </c:pt>
              <c:pt idx="2">
                <c:v>237</c:v>
              </c:pt>
              <c:pt idx="3">
                <c:v>62</c:v>
              </c:pt>
              <c:pt idx="4">
                <c:v>394</c:v>
              </c:pt>
              <c:pt idx="5">
                <c:v>57</c:v>
              </c:pt>
              <c:pt idx="6">
                <c:v>1011</c:v>
              </c:pt>
              <c:pt idx="7">
                <c:v>51</c:v>
              </c:pt>
              <c:pt idx="8">
                <c:v>246</c:v>
              </c:pt>
              <c:pt idx="9">
                <c:v>101</c:v>
              </c:pt>
              <c:pt idx="10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3F84-4E12-8307-9D60BAD13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F6-49A0-B143-4A06393292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F6-49A0-B143-4A06393292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F6-49A0-B143-4A063932921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F6-49A0-B143-4A063932921B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F6-49A0-B143-4A06393292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F6-49A0-B143-4A06393292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39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F6-49A0-B143-4A0639329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95-4FBD-BB28-10251EF778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95-4FBD-BB28-10251EF778A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95-4FBD-BB28-10251EF778A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A95-4FBD-BB28-10251EF778A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A95-4FBD-BB28-10251EF778A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5-4FBD-BB28-10251EF778A2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5-4FBD-BB28-10251EF778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95-4FBD-BB28-10251EF778A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5-4FBD-BB28-10251EF778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95-4FBD-BB28-10251EF77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929</c:v>
              </c:pt>
              <c:pt idx="1">
                <c:v>248</c:v>
              </c:pt>
              <c:pt idx="2">
                <c:v>71</c:v>
              </c:pt>
              <c:pt idx="3">
                <c:v>610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4AF4-4A7B-A560-3A6991E44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312</c:v>
              </c:pt>
              <c:pt idx="1">
                <c:v>51</c:v>
              </c:pt>
              <c:pt idx="2">
                <c:v>20</c:v>
              </c:pt>
              <c:pt idx="3">
                <c:v>145</c:v>
              </c:pt>
              <c:pt idx="4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F7B4-4797-B184-963FCE8D4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19</c:v>
              </c:pt>
              <c:pt idx="2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9F58-4669-8B40-CA7126B790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124</c:v>
              </c:pt>
              <c:pt idx="1">
                <c:v>43</c:v>
              </c:pt>
              <c:pt idx="2">
                <c:v>40</c:v>
              </c:pt>
              <c:pt idx="3">
                <c:v>26</c:v>
              </c:pt>
              <c:pt idx="4">
                <c:v>7</c:v>
              </c:pt>
              <c:pt idx="5">
                <c:v>17</c:v>
              </c:pt>
              <c:pt idx="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3480-4251-9236-2C3535084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24</c:v>
              </c:pt>
              <c:pt idx="1">
                <c:v>5</c:v>
              </c:pt>
              <c:pt idx="2">
                <c:v>5</c:v>
              </c:pt>
              <c:pt idx="3">
                <c:v>17</c:v>
              </c:pt>
              <c:pt idx="4">
                <c:v>10</c:v>
              </c:pt>
              <c:pt idx="5">
                <c:v>16</c:v>
              </c:pt>
              <c:pt idx="6">
                <c:v>15</c:v>
              </c:pt>
              <c:pt idx="7">
                <c:v>8</c:v>
              </c:pt>
              <c:pt idx="8">
                <c:v>2</c:v>
              </c:pt>
              <c:pt idx="9">
                <c:v>32</c:v>
              </c:pt>
              <c:pt idx="10">
                <c:v>28</c:v>
              </c:pt>
              <c:pt idx="11">
                <c:v>6</c:v>
              </c:pt>
              <c:pt idx="12">
                <c:v>64</c:v>
              </c:pt>
              <c:pt idx="13">
                <c:v>6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E99-4914-9CB9-45EC6266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adopciones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121</c:v>
              </c:pt>
              <c:pt idx="1">
                <c:v>465</c:v>
              </c:pt>
              <c:pt idx="2">
                <c:v>11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836-472B-BB7D-52E120EACE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98-4BF7-9E59-37F45ACB07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98-4BF7-9E59-37F45ACB0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776</c:v>
                </c:pt>
                <c:pt idx="1">
                  <c:v>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98-4BF7-9E59-37F45ACB0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8F-46BD-99C1-9E4B01BC44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8F-46BD-99C1-9E4B01BC44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8F-46BD-99C1-9E4B01BC4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40-4C2D-95CB-1C71726F3A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40-4C2D-95CB-1C71726F3A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F40-4C2D-95CB-1C71726F3A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F40-4C2D-95CB-1C71726F3AB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40-4C2D-95CB-1C71726F3AB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7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40-4C2D-95CB-1C71726F3AB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139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FB3E-4F46-B58B-EBE48997A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88</c:v>
              </c:pt>
              <c:pt idx="1">
                <c:v>7</c:v>
              </c:pt>
              <c:pt idx="2">
                <c:v>1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EDE3-44A0-BA25-482586927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82</c:v>
              </c:pt>
              <c:pt idx="5">
                <c:v>40</c:v>
              </c:pt>
              <c:pt idx="6">
                <c:v>20</c:v>
              </c:pt>
              <c:pt idx="7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B724-4153-BC7F-ECE0446FF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A73A-4108-988B-5A8B5F55D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3-4DE9-A551-94F0A299CD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63-4DE9-A551-94F0A299CD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113</c:v>
                </c:pt>
                <c:pt idx="1">
                  <c:v>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63-4DE9-A551-94F0A299C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FD-46B5-90FE-F4D0DAAE48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FD-46B5-90FE-F4D0DAAE48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FD-46B5-90FE-F4D0DAAE486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AFD-46B5-90FE-F4D0DAAE486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FD-46B5-90FE-F4D0DAAE48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81</c:v>
                </c:pt>
                <c:pt idx="1">
                  <c:v>204</c:v>
                </c:pt>
                <c:pt idx="2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FD-46B5-90FE-F4D0DAAE4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1199</c:v>
              </c:pt>
              <c:pt idx="1">
                <c:v>323</c:v>
              </c:pt>
              <c:pt idx="2">
                <c:v>13</c:v>
              </c:pt>
              <c:pt idx="3">
                <c:v>1</c:v>
              </c:pt>
              <c:pt idx="4">
                <c:v>1</c:v>
              </c:pt>
              <c:pt idx="5">
                <c:v>323</c:v>
              </c:pt>
            </c:numLit>
          </c:val>
          <c:extLst>
            <c:ext xmlns:c16="http://schemas.microsoft.com/office/drawing/2014/chart" uri="{C3380CC4-5D6E-409C-BE32-E72D297353CC}">
              <c16:uniqueId val="{00000000-4E80-42B4-A01E-22D110FA5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408</c:v>
              </c:pt>
              <c:pt idx="1">
                <c:v>16</c:v>
              </c:pt>
              <c:pt idx="2">
                <c:v>3</c:v>
              </c:pt>
              <c:pt idx="3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3F7F-4857-94D5-121FF2A65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5E-4D27-A91B-C1DDACD612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5E-4D27-A91B-C1DDACD612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520</c:v>
                </c:pt>
                <c:pt idx="1">
                  <c:v>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5E-4D27-A91B-C1DDACD61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99F-48E0-B1EC-5F9D6A716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419</c:v>
              </c:pt>
              <c:pt idx="2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4BC1-4616-B026-40132BA7E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152A-46F0-8FF6-C36E5E89A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</c:v>
              </c:pt>
              <c:pt idx="1">
                <c:v>18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43E-4FC2-BF92-5C33D0987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19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70B-40A7-BFCA-40ABF28F6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E3A-4A47-9343-106518915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102</c:v>
              </c:pt>
              <c:pt idx="2">
                <c:v>24</c:v>
              </c:pt>
              <c:pt idx="3">
                <c:v>3</c:v>
              </c:pt>
              <c:pt idx="4">
                <c:v>3</c:v>
              </c:pt>
              <c:pt idx="5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288B-4F98-A612-C6B349B29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412</c:v>
              </c:pt>
              <c:pt idx="2">
                <c:v>13</c:v>
              </c:pt>
              <c:pt idx="3">
                <c:v>4</c:v>
              </c:pt>
              <c:pt idx="4">
                <c:v>508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D4A-4ADC-9030-D0794CF46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A5-4DFE-8385-64B51FC4E5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A5-4DFE-8385-64B51FC4E5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35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A5-4DFE-8385-64B51FC4E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377</c:v>
              </c:pt>
              <c:pt idx="2">
                <c:v>11</c:v>
              </c:pt>
              <c:pt idx="3">
                <c:v>2</c:v>
              </c:pt>
              <c:pt idx="4">
                <c:v>17</c:v>
              </c:pt>
              <c:pt idx="5">
                <c:v>471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53-4B7C-B976-8B8067ED4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72</c:v>
              </c:pt>
              <c:pt idx="1">
                <c:v>18</c:v>
              </c:pt>
              <c:pt idx="2">
                <c:v>2</c:v>
              </c:pt>
              <c:pt idx="3">
                <c:v>5</c:v>
              </c:pt>
              <c:pt idx="4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DDB4-460C-8059-CC86FEA6A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54</c:v>
              </c:pt>
              <c:pt idx="2">
                <c:v>16</c:v>
              </c:pt>
              <c:pt idx="3">
                <c:v>13</c:v>
              </c:pt>
              <c:pt idx="4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3C8A-4087-B220-76A3176B4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B75-467F-9120-E95B376D3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7FA4-45C5-ACE0-4BE17B4A6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440</c:v>
              </c:pt>
              <c:pt idx="2">
                <c:v>18</c:v>
              </c:pt>
              <c:pt idx="3">
                <c:v>1</c:v>
              </c:pt>
              <c:pt idx="4">
                <c:v>19</c:v>
              </c:pt>
              <c:pt idx="5">
                <c:v>528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26D-48F9-AA60-D199B36FD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22</c:v>
              </c:pt>
              <c:pt idx="2">
                <c:v>1</c:v>
              </c:pt>
              <c:pt idx="3">
                <c:v>2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00C-4D74-A4B4-660F9EFB5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175</c:v>
              </c:pt>
              <c:pt idx="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2-4210-4C7C-A4F8-1A5115B20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20</c:v>
              </c:pt>
              <c:pt idx="4">
                <c:v>2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A538-4768-B005-E0B60B2C0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3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1861-429D-BB72-FCC18BB8A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B2-4A24-8D27-D4A0BF1D11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B2-4A24-8D27-D4A0BF1D11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49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B2-4A24-8D27-D4A0BF1D1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BB-446C-9ABC-601E57F58D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BB-446C-9ABC-601E57F58D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BB-446C-9ABC-601E57F58D6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BB-446C-9ABC-601E57F58D6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220</c:v>
                </c:pt>
                <c:pt idx="1">
                  <c:v>13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BB-446C-9ABC-601E57F58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58-4DAA-B5E0-359E9BDC07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58-4DAA-B5E0-359E9BDC07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795</c:v>
                </c:pt>
                <c:pt idx="1">
                  <c:v>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58-4DAA-B5E0-359E9BDC0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87F97B64-E949-419E-ADD1-C88A0242D1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B176A81-F42F-433C-B5D4-494F9191EE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E55ABCE-23F4-4563-8BEF-F4CFBB9B55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8B1C49A-34D5-43F7-AE26-9CBD227C4E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C093B91-6B85-436A-9FA7-96853DBD4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956AC24B-7F63-4DEB-B047-F35FAF3F17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DF123E1-5B8E-4B4D-847C-BFEB0B2EFA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04B3C2A-B800-4032-A6F9-2605D3A955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1D86C0D-ED6E-4F4D-A525-6F9A0DB89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7D4CAF3-51F2-4D7C-B91D-2D8858933F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40048C64-08DA-43E7-A1F5-E66471DE02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6BE32F0-F469-4B18-AE83-FEDF2CCBFC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B51D7E-54B7-4677-962B-59A0FF8960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5C8197-A6FC-4C43-BA85-562FAF1D1E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239D89C-2832-4633-BCCB-D27D816B73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76C9E98-9ED9-4912-84CD-72AB9D686A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ED8A064A-B2B6-44FC-BEBC-92A285564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A461A824-EF85-493D-B5D8-74E83CAEC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A5D7BF59-0958-4E06-930C-BC9FC5BBE6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C4319782-5C74-4CFE-8009-6D332C66E8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27A737E-2A5C-4B22-AF74-7564A4591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F339ECEE-7999-4BD7-B8CD-479D5AC1B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4865904-769C-4C2E-A2E1-34A26E5169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F73AA9A-2BD1-466F-B26B-47C06DBA1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B86CCCC-1062-4C9F-9979-9EE2D013F8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BD41EE3-AA07-44FA-B64B-E33EB6A09A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BEE6673B-9DF4-4887-9E55-AA7314AF4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EB69FDF-F617-41AE-9987-5DF20BEFE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B3E7573-6AB0-4A34-89A4-CA37566FEA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210A84F-CF1D-4422-B5F3-42C30B7D4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A455245-CE3F-44E0-96EE-AC2475C04C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0D64DCA-114D-4B82-AC9B-516A8246D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7AF52D07-D8A0-4280-9D00-8C1A4E013F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BAD6AF0-AAA9-4C49-9B85-033C75A632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241300</xdr:colOff>
      <xdr:row>6</xdr:row>
      <xdr:rowOff>238125</xdr:rowOff>
    </xdr:from>
    <xdr:to>
      <xdr:col>21</xdr:col>
      <xdr:colOff>685800</xdr:colOff>
      <xdr:row>18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4D88339-3A22-4FC5-BF78-8EAAD85CB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269875</xdr:colOff>
      <xdr:row>8</xdr:row>
      <xdr:rowOff>95250</xdr:rowOff>
    </xdr:from>
    <xdr:to>
      <xdr:col>54</xdr:col>
      <xdr:colOff>31750</xdr:colOff>
      <xdr:row>18</xdr:row>
      <xdr:rowOff>19050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BA02FC9-620C-44F4-8CBB-6982AB9251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C84B43D-4574-44F7-904B-902AF74288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E780382-DFEC-444B-9D22-F49187D26A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39</xdr:row>
      <xdr:rowOff>57149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700A296B-35C8-44BB-A3BF-8096EAAC5E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0173BAC-658C-4C22-A1C1-75AA7DF16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4A909A8-5E66-4E65-9614-8EB259C62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D463726-1996-4062-AD4C-1BDA3C89E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E54F5F1-6225-479B-99CE-9116877F16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DA57425-68BA-4F22-9884-20E922D5F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79FA83BE-7A48-4710-B79A-F4CA058A57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77D923B-90EE-4B32-8304-CEDA4EBB1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D5D682E-088B-4597-B11B-DF0EFC444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A619691-BB61-462A-9057-0020905B90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973C153-B276-4532-97B6-14080AD924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FB2C484-06C1-45FC-B759-0E25D2063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BE894C1-64CE-479B-91CF-22BC998F20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DF88DAD-984E-4242-9A5C-B87C4C1663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4DA7984-FD68-412F-9E88-9F7F31C04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A581836-A80B-4392-8AA1-F5EC794C1F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EC9AF396-B114-42AD-9A81-703C61A41F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582CAB9-EF19-4011-86DA-A591121AA2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B795007-D745-4814-8CD7-4E77D67199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5BB64C6-833F-4ADD-BD96-CC3684BD7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4088156-63BE-4AA7-8870-FC35A94BD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71B4CF6-C24A-411F-B075-075BB5C90F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D9A2906-25B5-4A59-8237-E1B851CDA8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79BF56A-1544-46D3-BA22-AB1ABB8415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7" name="graficoSVialJurCal">
          <a:extLst>
            <a:ext uri="{FF2B5EF4-FFF2-40B4-BE49-F238E27FC236}">
              <a16:creationId xmlns:a16="http://schemas.microsoft.com/office/drawing/2014/main" id="{DA7FFFE8-DE11-4260-80E6-9BE784833E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311E6AB8-7E24-42BF-87D8-179FA4897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57161630-E025-4EDF-80BB-6BCCE50450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D82B669-72F1-4F06-8AD9-831F4D2A39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4D49755-8FF8-4667-890A-21543333E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138310F-4AFA-40A5-96EF-A932DE95B6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F4F46A4-5C39-4C2D-8F71-4F62BD0AA6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>
      <selection activeCell="G21" sqref="G21"/>
    </sheetView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CPhLRELDt+pHByuoeZ7l+uR4IVHO+aV1QdFc0bjoQNkk3pvAPzLXnxaj9ix9yYoAfioEzVc/6wR5yc17lSmtbg==" saltValue="A9U/oZDlbRpXMAwDET8fd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6</v>
      </c>
      <c r="D5" s="14">
        <v>2</v>
      </c>
      <c r="E5" s="24">
        <v>3</v>
      </c>
    </row>
    <row r="6" spans="1:5" x14ac:dyDescent="0.25">
      <c r="A6" s="22" t="s">
        <v>1204</v>
      </c>
      <c r="B6" s="17"/>
      <c r="C6" s="14">
        <v>22</v>
      </c>
      <c r="D6" s="14">
        <v>11</v>
      </c>
      <c r="E6" s="24">
        <v>6</v>
      </c>
    </row>
    <row r="7" spans="1:5" x14ac:dyDescent="0.25">
      <c r="A7" s="22" t="s">
        <v>1205</v>
      </c>
      <c r="B7" s="17"/>
      <c r="C7" s="14">
        <v>1</v>
      </c>
      <c r="D7" s="14">
        <v>0</v>
      </c>
      <c r="E7" s="24">
        <v>3</v>
      </c>
    </row>
    <row r="8" spans="1:5" x14ac:dyDescent="0.25">
      <c r="A8" s="22" t="s">
        <v>1206</v>
      </c>
      <c r="B8" s="17"/>
      <c r="C8" s="14">
        <v>2</v>
      </c>
      <c r="D8" s="14">
        <v>1</v>
      </c>
      <c r="E8" s="24">
        <v>1</v>
      </c>
    </row>
    <row r="9" spans="1:5" x14ac:dyDescent="0.25">
      <c r="A9" s="22" t="s">
        <v>635</v>
      </c>
      <c r="B9" s="17"/>
      <c r="C9" s="14">
        <v>4</v>
      </c>
      <c r="D9" s="14">
        <v>0</v>
      </c>
      <c r="E9" s="24">
        <v>4</v>
      </c>
    </row>
    <row r="10" spans="1:5" x14ac:dyDescent="0.25">
      <c r="A10" s="22" t="s">
        <v>1207</v>
      </c>
      <c r="B10" s="17"/>
      <c r="C10" s="14">
        <v>1</v>
      </c>
      <c r="D10" s="14">
        <v>1</v>
      </c>
      <c r="E10" s="24">
        <v>0</v>
      </c>
    </row>
    <row r="11" spans="1:5" x14ac:dyDescent="0.25">
      <c r="A11" s="196" t="s">
        <v>976</v>
      </c>
      <c r="B11" s="197"/>
      <c r="C11" s="32">
        <v>36</v>
      </c>
      <c r="D11" s="32">
        <v>15</v>
      </c>
      <c r="E11" s="32">
        <v>17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4">
        <v>0</v>
      </c>
    </row>
    <row r="15" spans="1:5" x14ac:dyDescent="0.25">
      <c r="A15" s="22" t="s">
        <v>1210</v>
      </c>
      <c r="B15" s="17"/>
      <c r="C15" s="24">
        <v>0</v>
      </c>
    </row>
    <row r="16" spans="1:5" x14ac:dyDescent="0.25">
      <c r="A16" s="22" t="s">
        <v>1211</v>
      </c>
      <c r="B16" s="17"/>
      <c r="C16" s="24">
        <v>0</v>
      </c>
    </row>
    <row r="17" spans="1:3" x14ac:dyDescent="0.25">
      <c r="A17" s="196" t="s">
        <v>976</v>
      </c>
      <c r="B17" s="197"/>
      <c r="C17" s="32">
        <v>0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>
        <v>8</v>
      </c>
    </row>
    <row r="22" spans="1:3" x14ac:dyDescent="0.25">
      <c r="A22" s="22" t="s">
        <v>1204</v>
      </c>
      <c r="B22" s="17"/>
      <c r="C22" s="24">
        <v>36</v>
      </c>
    </row>
    <row r="23" spans="1:3" x14ac:dyDescent="0.25">
      <c r="A23" s="22" t="s">
        <v>1205</v>
      </c>
      <c r="B23" s="17"/>
      <c r="C23" s="24">
        <v>9</v>
      </c>
    </row>
    <row r="24" spans="1:3" x14ac:dyDescent="0.25">
      <c r="A24" s="22" t="s">
        <v>1206</v>
      </c>
      <c r="B24" s="17"/>
      <c r="C24" s="24">
        <v>42</v>
      </c>
    </row>
    <row r="25" spans="1:3" x14ac:dyDescent="0.25">
      <c r="A25" s="22" t="s">
        <v>635</v>
      </c>
      <c r="B25" s="17"/>
      <c r="C25" s="24">
        <v>28</v>
      </c>
    </row>
    <row r="26" spans="1:3" x14ac:dyDescent="0.25">
      <c r="A26" s="22" t="s">
        <v>1207</v>
      </c>
      <c r="B26" s="17"/>
      <c r="C26" s="24">
        <v>19</v>
      </c>
    </row>
    <row r="27" spans="1:3" x14ac:dyDescent="0.25">
      <c r="A27" s="196" t="s">
        <v>976</v>
      </c>
      <c r="B27" s="197"/>
      <c r="C27" s="32">
        <v>142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4">
        <v>3</v>
      </c>
    </row>
    <row r="32" spans="1:3" x14ac:dyDescent="0.25">
      <c r="A32" s="22" t="s">
        <v>1048</v>
      </c>
      <c r="B32" s="17"/>
      <c r="C32" s="23"/>
    </row>
    <row r="33" spans="1:3" x14ac:dyDescent="0.25">
      <c r="A33" s="22" t="s">
        <v>1213</v>
      </c>
      <c r="B33" s="17"/>
      <c r="C33" s="24">
        <v>175</v>
      </c>
    </row>
    <row r="34" spans="1:3" x14ac:dyDescent="0.25">
      <c r="A34" s="22" t="s">
        <v>1146</v>
      </c>
      <c r="B34" s="17"/>
      <c r="C34" s="23"/>
    </row>
    <row r="35" spans="1:3" x14ac:dyDescent="0.25">
      <c r="A35" s="22" t="s">
        <v>1214</v>
      </c>
      <c r="B35" s="17"/>
      <c r="C35" s="24">
        <v>46</v>
      </c>
    </row>
    <row r="36" spans="1:3" x14ac:dyDescent="0.25">
      <c r="A36" s="22" t="s">
        <v>1050</v>
      </c>
      <c r="B36" s="17"/>
      <c r="C36" s="23"/>
    </row>
    <row r="37" spans="1:3" x14ac:dyDescent="0.25">
      <c r="A37" s="22" t="s">
        <v>1051</v>
      </c>
      <c r="B37" s="17"/>
      <c r="C37" s="23"/>
    </row>
    <row r="38" spans="1:3" x14ac:dyDescent="0.25">
      <c r="A38" s="22" t="s">
        <v>1109</v>
      </c>
      <c r="B38" s="17"/>
      <c r="C38" s="23"/>
    </row>
    <row r="39" spans="1:3" x14ac:dyDescent="0.25">
      <c r="A39" s="22" t="s">
        <v>1110</v>
      </c>
      <c r="B39" s="17"/>
      <c r="C39" s="23"/>
    </row>
    <row r="40" spans="1:3" x14ac:dyDescent="0.25">
      <c r="A40" s="196" t="s">
        <v>976</v>
      </c>
      <c r="B40" s="197"/>
      <c r="C40" s="32">
        <v>224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>
        <v>5</v>
      </c>
    </row>
    <row r="45" spans="1:3" x14ac:dyDescent="0.25">
      <c r="A45" s="22" t="s">
        <v>1204</v>
      </c>
      <c r="B45" s="17"/>
      <c r="C45" s="24">
        <v>17</v>
      </c>
    </row>
    <row r="46" spans="1:3" x14ac:dyDescent="0.25">
      <c r="A46" s="22" t="s">
        <v>1205</v>
      </c>
      <c r="B46" s="17"/>
      <c r="C46" s="23"/>
    </row>
    <row r="47" spans="1:3" x14ac:dyDescent="0.25">
      <c r="A47" s="22" t="s">
        <v>1206</v>
      </c>
      <c r="B47" s="17"/>
      <c r="C47" s="24">
        <v>35</v>
      </c>
    </row>
    <row r="48" spans="1:3" x14ac:dyDescent="0.25">
      <c r="A48" s="22" t="s">
        <v>635</v>
      </c>
      <c r="B48" s="17"/>
      <c r="C48" s="24">
        <v>2</v>
      </c>
    </row>
    <row r="49" spans="1:3" x14ac:dyDescent="0.25">
      <c r="A49" s="22" t="s">
        <v>1207</v>
      </c>
      <c r="B49" s="17"/>
      <c r="C49" s="24">
        <v>9</v>
      </c>
    </row>
    <row r="50" spans="1:3" x14ac:dyDescent="0.25">
      <c r="A50" s="196" t="s">
        <v>976</v>
      </c>
      <c r="B50" s="197"/>
      <c r="C50" s="32">
        <v>68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3" t="s">
        <v>1203</v>
      </c>
      <c r="B53" s="13" t="s">
        <v>80</v>
      </c>
      <c r="C53" s="24">
        <v>3</v>
      </c>
    </row>
    <row r="54" spans="1:3" x14ac:dyDescent="0.25">
      <c r="A54" s="175"/>
      <c r="B54" s="13" t="s">
        <v>81</v>
      </c>
      <c r="C54" s="24">
        <v>1</v>
      </c>
    </row>
    <row r="55" spans="1:3" x14ac:dyDescent="0.25">
      <c r="A55" s="173" t="s">
        <v>1204</v>
      </c>
      <c r="B55" s="13" t="s">
        <v>80</v>
      </c>
      <c r="C55" s="24">
        <v>2</v>
      </c>
    </row>
    <row r="56" spans="1:3" x14ac:dyDescent="0.25">
      <c r="A56" s="175"/>
      <c r="B56" s="13" t="s">
        <v>81</v>
      </c>
      <c r="C56" s="24">
        <v>1</v>
      </c>
    </row>
    <row r="57" spans="1:3" x14ac:dyDescent="0.25">
      <c r="A57" s="173" t="s">
        <v>1205</v>
      </c>
      <c r="B57" s="13" t="s">
        <v>80</v>
      </c>
      <c r="C57" s="24">
        <v>1</v>
      </c>
    </row>
    <row r="58" spans="1:3" x14ac:dyDescent="0.25">
      <c r="A58" s="175"/>
      <c r="B58" s="13" t="s">
        <v>81</v>
      </c>
      <c r="C58" s="23"/>
    </row>
    <row r="59" spans="1:3" x14ac:dyDescent="0.25">
      <c r="A59" s="173" t="s">
        <v>1206</v>
      </c>
      <c r="B59" s="13" t="s">
        <v>80</v>
      </c>
      <c r="C59" s="24">
        <v>20</v>
      </c>
    </row>
    <row r="60" spans="1:3" x14ac:dyDescent="0.25">
      <c r="A60" s="175"/>
      <c r="B60" s="13" t="s">
        <v>81</v>
      </c>
      <c r="C60" s="24">
        <v>3</v>
      </c>
    </row>
    <row r="61" spans="1:3" x14ac:dyDescent="0.25">
      <c r="A61" s="173" t="s">
        <v>635</v>
      </c>
      <c r="B61" s="13" t="s">
        <v>80</v>
      </c>
      <c r="C61" s="24">
        <v>2</v>
      </c>
    </row>
    <row r="62" spans="1:3" x14ac:dyDescent="0.25">
      <c r="A62" s="175"/>
      <c r="B62" s="13" t="s">
        <v>81</v>
      </c>
      <c r="C62" s="23"/>
    </row>
    <row r="63" spans="1:3" x14ac:dyDescent="0.25">
      <c r="A63" s="173" t="s">
        <v>1207</v>
      </c>
      <c r="B63" s="13" t="s">
        <v>80</v>
      </c>
      <c r="C63" s="24">
        <v>11</v>
      </c>
    </row>
    <row r="64" spans="1:3" x14ac:dyDescent="0.25">
      <c r="A64" s="175"/>
      <c r="B64" s="13" t="s">
        <v>81</v>
      </c>
      <c r="C64" s="24">
        <v>4</v>
      </c>
    </row>
    <row r="65" spans="1:3" x14ac:dyDescent="0.25">
      <c r="A65" s="196" t="s">
        <v>976</v>
      </c>
      <c r="B65" s="197"/>
      <c r="C65" s="32">
        <v>48</v>
      </c>
    </row>
  </sheetData>
  <sheetProtection algorithmName="SHA-512" hashValue="ftsiSQ8um4xhXVKI+wjKU7QxUElZcysK/ufTPpR2Timr5Ca1gbHA9H+a0WP2zhcffdEmoHfA8t7E33Jhe8ucyA==" saltValue="XzVkmX3Pw5nECdTUvqh5i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>
      <selection activeCell="B21" sqref="B21"/>
    </sheetView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220" t="s">
        <v>1797</v>
      </c>
    </row>
    <row r="3" spans="1:6" x14ac:dyDescent="0.25">
      <c r="A3" s="221" t="s">
        <v>1798</v>
      </c>
    </row>
    <row r="4" spans="1:6" ht="33.75" x14ac:dyDescent="0.25">
      <c r="A4" s="222" t="s">
        <v>13</v>
      </c>
      <c r="B4" s="222" t="s">
        <v>14</v>
      </c>
      <c r="C4" s="223" t="s">
        <v>1799</v>
      </c>
      <c r="D4" s="223" t="s">
        <v>64</v>
      </c>
      <c r="E4" s="223" t="s">
        <v>1056</v>
      </c>
      <c r="F4" s="223" t="s">
        <v>1800</v>
      </c>
    </row>
    <row r="5" spans="1:6" ht="22.5" x14ac:dyDescent="0.25">
      <c r="A5" s="224" t="s">
        <v>1801</v>
      </c>
      <c r="B5" s="225" t="s">
        <v>1802</v>
      </c>
      <c r="C5" s="226">
        <v>0</v>
      </c>
      <c r="D5" s="226">
        <v>1</v>
      </c>
      <c r="E5" s="226">
        <v>0</v>
      </c>
      <c r="F5" s="227">
        <v>0</v>
      </c>
    </row>
    <row r="6" spans="1:6" x14ac:dyDescent="0.25">
      <c r="A6" s="228"/>
      <c r="B6" s="225" t="s">
        <v>1803</v>
      </c>
      <c r="C6" s="226">
        <v>0</v>
      </c>
      <c r="D6" s="226">
        <v>2</v>
      </c>
      <c r="E6" s="226">
        <v>0</v>
      </c>
      <c r="F6" s="227">
        <v>0</v>
      </c>
    </row>
    <row r="7" spans="1:6" x14ac:dyDescent="0.25">
      <c r="A7" s="229" t="s">
        <v>1804</v>
      </c>
      <c r="B7" s="225" t="s">
        <v>1805</v>
      </c>
      <c r="C7" s="226">
        <v>1</v>
      </c>
      <c r="D7" s="226">
        <v>0</v>
      </c>
      <c r="E7" s="226">
        <v>0</v>
      </c>
      <c r="F7" s="227">
        <v>0</v>
      </c>
    </row>
    <row r="8" spans="1:6" ht="22.5" x14ac:dyDescent="0.25">
      <c r="A8" s="224" t="s">
        <v>1806</v>
      </c>
      <c r="B8" s="225" t="s">
        <v>1807</v>
      </c>
      <c r="C8" s="226">
        <v>7</v>
      </c>
      <c r="D8" s="226">
        <v>4</v>
      </c>
      <c r="E8" s="226">
        <v>3</v>
      </c>
      <c r="F8" s="227">
        <v>0</v>
      </c>
    </row>
    <row r="9" spans="1:6" x14ac:dyDescent="0.25">
      <c r="A9" s="230"/>
      <c r="B9" s="225" t="s">
        <v>1808</v>
      </c>
      <c r="C9" s="226">
        <v>5</v>
      </c>
      <c r="D9" s="226">
        <v>2</v>
      </c>
      <c r="E9" s="226">
        <v>0</v>
      </c>
      <c r="F9" s="227">
        <v>0</v>
      </c>
    </row>
    <row r="10" spans="1:6" ht="22.5" x14ac:dyDescent="0.25">
      <c r="A10" s="228"/>
      <c r="B10" s="225" t="s">
        <v>1809</v>
      </c>
      <c r="C10" s="226">
        <v>2</v>
      </c>
      <c r="D10" s="226">
        <v>4</v>
      </c>
      <c r="E10" s="226">
        <v>1</v>
      </c>
      <c r="F10" s="227">
        <v>0</v>
      </c>
    </row>
    <row r="11" spans="1:6" ht="22.5" x14ac:dyDescent="0.25">
      <c r="A11" s="224" t="s">
        <v>1810</v>
      </c>
      <c r="B11" s="225" t="s">
        <v>1811</v>
      </c>
      <c r="C11" s="226">
        <v>0</v>
      </c>
      <c r="D11" s="226">
        <v>0</v>
      </c>
      <c r="E11" s="226">
        <v>0</v>
      </c>
      <c r="F11" s="227">
        <v>0</v>
      </c>
    </row>
    <row r="12" spans="1:6" x14ac:dyDescent="0.25">
      <c r="A12" s="230"/>
      <c r="B12" s="225" t="s">
        <v>1812</v>
      </c>
      <c r="C12" s="226">
        <v>1</v>
      </c>
      <c r="D12" s="226">
        <v>0</v>
      </c>
      <c r="E12" s="226">
        <v>0</v>
      </c>
      <c r="F12" s="227">
        <v>0</v>
      </c>
    </row>
    <row r="13" spans="1:6" ht="22.5" x14ac:dyDescent="0.25">
      <c r="A13" s="228"/>
      <c r="B13" s="225" t="s">
        <v>1813</v>
      </c>
      <c r="C13" s="226">
        <v>0</v>
      </c>
      <c r="D13" s="226">
        <v>1</v>
      </c>
      <c r="E13" s="226">
        <v>0</v>
      </c>
      <c r="F13" s="227">
        <v>0</v>
      </c>
    </row>
    <row r="14" spans="1:6" ht="22.5" x14ac:dyDescent="0.25">
      <c r="A14" s="229" t="s">
        <v>1814</v>
      </c>
      <c r="B14" s="225" t="s">
        <v>1815</v>
      </c>
      <c r="C14" s="226">
        <v>1</v>
      </c>
      <c r="D14" s="226">
        <v>0</v>
      </c>
      <c r="E14" s="226">
        <v>0</v>
      </c>
      <c r="F14" s="227">
        <v>0</v>
      </c>
    </row>
    <row r="15" spans="1:6" x14ac:dyDescent="0.25">
      <c r="A15" s="224" t="s">
        <v>1816</v>
      </c>
      <c r="B15" s="225" t="s">
        <v>1817</v>
      </c>
      <c r="C15" s="226">
        <v>25</v>
      </c>
      <c r="D15" s="226">
        <v>4</v>
      </c>
      <c r="E15" s="226">
        <v>0</v>
      </c>
      <c r="F15" s="227">
        <v>0</v>
      </c>
    </row>
    <row r="16" spans="1:6" x14ac:dyDescent="0.25">
      <c r="A16" s="230"/>
      <c r="B16" s="225" t="s">
        <v>1818</v>
      </c>
      <c r="C16" s="226">
        <v>1</v>
      </c>
      <c r="D16" s="226">
        <v>0</v>
      </c>
      <c r="E16" s="226">
        <v>0</v>
      </c>
      <c r="F16" s="227">
        <v>0</v>
      </c>
    </row>
    <row r="17" spans="1:6" ht="22.5" x14ac:dyDescent="0.25">
      <c r="A17" s="230"/>
      <c r="B17" s="225" t="s">
        <v>1819</v>
      </c>
      <c r="C17" s="18"/>
      <c r="D17" s="18"/>
      <c r="E17" s="18"/>
      <c r="F17" s="23"/>
    </row>
    <row r="18" spans="1:6" x14ac:dyDescent="0.25">
      <c r="A18" s="230"/>
      <c r="B18" s="225" t="s">
        <v>1820</v>
      </c>
      <c r="C18" s="18"/>
      <c r="D18" s="18"/>
      <c r="E18" s="18"/>
      <c r="F18" s="23"/>
    </row>
    <row r="19" spans="1:6" ht="22.5" x14ac:dyDescent="0.25">
      <c r="A19" s="228"/>
      <c r="B19" s="225" t="s">
        <v>1821</v>
      </c>
      <c r="C19" s="18"/>
      <c r="D19" s="18"/>
      <c r="E19" s="18"/>
      <c r="F19" s="23"/>
    </row>
    <row r="20" spans="1:6" x14ac:dyDescent="0.25">
      <c r="A20" s="229" t="s">
        <v>1822</v>
      </c>
      <c r="B20" s="225" t="s">
        <v>1823</v>
      </c>
      <c r="C20" s="18"/>
      <c r="D20" s="18"/>
      <c r="E20" s="18"/>
      <c r="F20" s="23"/>
    </row>
    <row r="21" spans="1:6" ht="22.5" x14ac:dyDescent="0.25">
      <c r="A21" s="229" t="s">
        <v>1824</v>
      </c>
      <c r="B21" s="225" t="s">
        <v>1825</v>
      </c>
      <c r="C21" s="18"/>
      <c r="D21" s="18"/>
      <c r="E21" s="18"/>
      <c r="F21" s="23"/>
    </row>
    <row r="22" spans="1:6" x14ac:dyDescent="0.25">
      <c r="A22" s="231" t="s">
        <v>976</v>
      </c>
      <c r="B22" s="232"/>
      <c r="C22" s="233">
        <v>43</v>
      </c>
      <c r="D22" s="233">
        <v>18</v>
      </c>
      <c r="E22" s="233">
        <v>4</v>
      </c>
      <c r="F22" s="233">
        <v>0</v>
      </c>
    </row>
    <row r="23" spans="1:6" x14ac:dyDescent="0.25">
      <c r="A23" s="221" t="s">
        <v>1078</v>
      </c>
    </row>
    <row r="24" spans="1:6" x14ac:dyDescent="0.25">
      <c r="A24" s="222" t="s">
        <v>13</v>
      </c>
      <c r="B24" s="222" t="s">
        <v>14</v>
      </c>
      <c r="C24" s="234" t="s">
        <v>2</v>
      </c>
    </row>
    <row r="25" spans="1:6" x14ac:dyDescent="0.25">
      <c r="A25" s="235" t="s">
        <v>103</v>
      </c>
      <c r="B25" s="17"/>
      <c r="C25" s="227">
        <v>0</v>
      </c>
    </row>
    <row r="26" spans="1:6" x14ac:dyDescent="0.25">
      <c r="A26" s="235" t="s">
        <v>113</v>
      </c>
      <c r="B26" s="17"/>
      <c r="C26" s="227">
        <v>0</v>
      </c>
    </row>
    <row r="27" spans="1:6" x14ac:dyDescent="0.25">
      <c r="A27" s="235" t="s">
        <v>1079</v>
      </c>
      <c r="B27" s="17"/>
      <c r="C27" s="227">
        <v>0</v>
      </c>
    </row>
    <row r="28" spans="1:6" x14ac:dyDescent="0.25">
      <c r="A28" s="231" t="s">
        <v>976</v>
      </c>
      <c r="B28" s="232"/>
      <c r="C28" s="233">
        <v>0</v>
      </c>
    </row>
    <row r="29" spans="1:6" x14ac:dyDescent="0.25">
      <c r="A29" s="16"/>
    </row>
    <row r="30" spans="1:6" x14ac:dyDescent="0.25">
      <c r="A30" s="221" t="s">
        <v>1217</v>
      </c>
    </row>
    <row r="31" spans="1:6" x14ac:dyDescent="0.25">
      <c r="A31" s="222" t="s">
        <v>13</v>
      </c>
      <c r="B31" s="222" t="s">
        <v>14</v>
      </c>
      <c r="C31" s="234" t="s">
        <v>2</v>
      </c>
    </row>
    <row r="32" spans="1:6" x14ac:dyDescent="0.25">
      <c r="A32" s="235" t="s">
        <v>1218</v>
      </c>
      <c r="B32" s="17"/>
      <c r="C32" s="227">
        <v>1</v>
      </c>
    </row>
    <row r="33" spans="1:3" x14ac:dyDescent="0.25">
      <c r="A33" s="235" t="s">
        <v>1219</v>
      </c>
      <c r="B33" s="17"/>
      <c r="C33" s="227">
        <v>3</v>
      </c>
    </row>
    <row r="34" spans="1:3" x14ac:dyDescent="0.25">
      <c r="A34" s="235" t="s">
        <v>81</v>
      </c>
      <c r="B34" s="17"/>
      <c r="C34" s="227">
        <v>0</v>
      </c>
    </row>
    <row r="35" spans="1:3" x14ac:dyDescent="0.25">
      <c r="A35" s="231" t="s">
        <v>976</v>
      </c>
      <c r="B35" s="232"/>
      <c r="C35" s="233">
        <v>4</v>
      </c>
    </row>
    <row r="36" spans="1:3" x14ac:dyDescent="0.25">
      <c r="A36" s="16"/>
    </row>
    <row r="37" spans="1:3" x14ac:dyDescent="0.25">
      <c r="A37" s="221" t="s">
        <v>1220</v>
      </c>
    </row>
    <row r="38" spans="1:3" x14ac:dyDescent="0.25">
      <c r="A38" s="222" t="s">
        <v>13</v>
      </c>
      <c r="B38" s="222" t="s">
        <v>14</v>
      </c>
      <c r="C38" s="234" t="s">
        <v>2</v>
      </c>
    </row>
    <row r="39" spans="1:3" x14ac:dyDescent="0.25">
      <c r="A39" s="235" t="s">
        <v>1221</v>
      </c>
      <c r="B39" s="17"/>
      <c r="C39" s="227">
        <v>22</v>
      </c>
    </row>
    <row r="40" spans="1:3" x14ac:dyDescent="0.25">
      <c r="A40" s="235" t="s">
        <v>1222</v>
      </c>
      <c r="B40" s="17"/>
      <c r="C40" s="227">
        <v>4</v>
      </c>
    </row>
    <row r="41" spans="1:3" x14ac:dyDescent="0.25">
      <c r="A41" s="231" t="s">
        <v>976</v>
      </c>
      <c r="B41" s="232"/>
      <c r="C41" s="233">
        <v>26</v>
      </c>
    </row>
    <row r="42" spans="1:3" ht="15.95" customHeight="1" x14ac:dyDescent="0.25"/>
  </sheetData>
  <sheetProtection algorithmName="SHA-512" hashValue="j/vfOIlRcLtDZrrwU/Dy6ZkVFdMME9fXyqkjAr0U4VqqzOStgwqIydMdhJeMh/tHHj9Z+5umnvFKkeLcqcqfrQ==" saltValue="i6T7ZgHgO1zHHiNYvPuXZQ==" spinCount="100000" sheet="1" objects="1" scenarios="1"/>
  <mergeCells count="8">
    <mergeCell ref="A22:B22"/>
    <mergeCell ref="A28:B28"/>
    <mergeCell ref="A35:B35"/>
    <mergeCell ref="A41:B41"/>
    <mergeCell ref="A5:A6"/>
    <mergeCell ref="A8:A10"/>
    <mergeCell ref="A11:A13"/>
    <mergeCell ref="A15:A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1223</v>
      </c>
    </row>
    <row r="3" spans="1:5" x14ac:dyDescent="0.25">
      <c r="A3" s="48" t="s">
        <v>1224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6" t="s">
        <v>1225</v>
      </c>
      <c r="B5" s="13" t="s">
        <v>1226</v>
      </c>
      <c r="C5" s="14">
        <v>871</v>
      </c>
      <c r="D5" s="18"/>
      <c r="E5" s="15">
        <v>0</v>
      </c>
    </row>
    <row r="6" spans="1:5" x14ac:dyDescent="0.25">
      <c r="A6" s="177"/>
      <c r="B6" s="13" t="s">
        <v>1227</v>
      </c>
      <c r="C6" s="14">
        <v>344</v>
      </c>
      <c r="D6" s="18"/>
      <c r="E6" s="15">
        <v>0</v>
      </c>
    </row>
    <row r="7" spans="1:5" x14ac:dyDescent="0.25">
      <c r="A7" s="178"/>
      <c r="B7" s="13" t="s">
        <v>1228</v>
      </c>
      <c r="C7" s="14">
        <v>205</v>
      </c>
      <c r="D7" s="18"/>
      <c r="E7" s="15">
        <v>0</v>
      </c>
    </row>
    <row r="8" spans="1:5" x14ac:dyDescent="0.25">
      <c r="A8" s="16"/>
    </row>
    <row r="9" spans="1:5" x14ac:dyDescent="0.25">
      <c r="A9" s="48" t="s">
        <v>1229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6" t="s">
        <v>1230</v>
      </c>
      <c r="B11" s="13" t="s">
        <v>1231</v>
      </c>
      <c r="C11" s="14">
        <v>16</v>
      </c>
      <c r="D11" s="18"/>
      <c r="E11" s="15">
        <v>0</v>
      </c>
    </row>
    <row r="12" spans="1:5" x14ac:dyDescent="0.25">
      <c r="A12" s="177"/>
      <c r="B12" s="13" t="s">
        <v>1232</v>
      </c>
      <c r="C12" s="14">
        <v>0</v>
      </c>
      <c r="D12" s="18"/>
      <c r="E12" s="15">
        <v>0</v>
      </c>
    </row>
    <row r="13" spans="1:5" x14ac:dyDescent="0.25">
      <c r="A13" s="177"/>
      <c r="B13" s="13" t="s">
        <v>1233</v>
      </c>
      <c r="C13" s="14">
        <v>464</v>
      </c>
      <c r="D13" s="18"/>
      <c r="E13" s="15">
        <v>0</v>
      </c>
    </row>
    <row r="14" spans="1:5" x14ac:dyDescent="0.25">
      <c r="A14" s="177"/>
      <c r="B14" s="13" t="s">
        <v>1234</v>
      </c>
      <c r="C14" s="14">
        <v>121</v>
      </c>
      <c r="D14" s="18"/>
      <c r="E14" s="15">
        <v>0</v>
      </c>
    </row>
    <row r="15" spans="1:5" x14ac:dyDescent="0.25">
      <c r="A15" s="177"/>
      <c r="B15" s="13" t="s">
        <v>1235</v>
      </c>
      <c r="C15" s="14">
        <v>0</v>
      </c>
      <c r="D15" s="18"/>
      <c r="E15" s="15">
        <v>0</v>
      </c>
    </row>
    <row r="16" spans="1:5" x14ac:dyDescent="0.25">
      <c r="A16" s="177"/>
      <c r="B16" s="13" t="s">
        <v>1236</v>
      </c>
      <c r="C16" s="14">
        <v>0</v>
      </c>
      <c r="D16" s="18"/>
      <c r="E16" s="15">
        <v>0</v>
      </c>
    </row>
    <row r="17" spans="1:5" x14ac:dyDescent="0.25">
      <c r="A17" s="177"/>
      <c r="B17" s="13" t="s">
        <v>1237</v>
      </c>
      <c r="C17" s="14">
        <v>0</v>
      </c>
      <c r="D17" s="18"/>
      <c r="E17" s="15">
        <v>0</v>
      </c>
    </row>
    <row r="18" spans="1:5" x14ac:dyDescent="0.25">
      <c r="A18" s="177"/>
      <c r="B18" s="13" t="s">
        <v>1238</v>
      </c>
      <c r="C18" s="14">
        <v>0</v>
      </c>
      <c r="D18" s="18"/>
      <c r="E18" s="15">
        <v>0</v>
      </c>
    </row>
    <row r="19" spans="1:5" x14ac:dyDescent="0.25">
      <c r="A19" s="178"/>
      <c r="B19" s="13" t="s">
        <v>1239</v>
      </c>
      <c r="C19" s="14">
        <v>0</v>
      </c>
      <c r="D19" s="18"/>
      <c r="E19" s="15">
        <v>0</v>
      </c>
    </row>
    <row r="20" spans="1:5" x14ac:dyDescent="0.25">
      <c r="A20" s="16"/>
    </row>
    <row r="21" spans="1:5" x14ac:dyDescent="0.25">
      <c r="A21" s="48" t="s">
        <v>1240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6" t="s">
        <v>1241</v>
      </c>
      <c r="B23" s="13" t="s">
        <v>1242</v>
      </c>
      <c r="C23" s="14">
        <v>0</v>
      </c>
      <c r="D23" s="18"/>
      <c r="E23" s="15">
        <v>0</v>
      </c>
    </row>
    <row r="24" spans="1:5" x14ac:dyDescent="0.25">
      <c r="A24" s="177"/>
      <c r="B24" s="13" t="s">
        <v>1243</v>
      </c>
      <c r="C24" s="14">
        <v>16</v>
      </c>
      <c r="D24" s="18"/>
      <c r="E24" s="15">
        <v>0</v>
      </c>
    </row>
    <row r="25" spans="1:5" x14ac:dyDescent="0.25">
      <c r="A25" s="177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78"/>
      <c r="B26" s="13" t="s">
        <v>1244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48" t="s">
        <v>1245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6" t="s">
        <v>1246</v>
      </c>
      <c r="B30" s="13" t="s">
        <v>1247</v>
      </c>
      <c r="C30" s="14">
        <v>13</v>
      </c>
      <c r="D30" s="18"/>
      <c r="E30" s="15">
        <v>0</v>
      </c>
    </row>
    <row r="31" spans="1:5" x14ac:dyDescent="0.25">
      <c r="A31" s="177"/>
      <c r="B31" s="13" t="s">
        <v>1248</v>
      </c>
      <c r="C31" s="14">
        <v>6</v>
      </c>
      <c r="D31" s="18"/>
      <c r="E31" s="15">
        <v>0</v>
      </c>
    </row>
    <row r="32" spans="1:5" x14ac:dyDescent="0.25">
      <c r="A32" s="178"/>
      <c r="B32" s="13" t="s">
        <v>1249</v>
      </c>
      <c r="C32" s="14">
        <v>5</v>
      </c>
      <c r="D32" s="18"/>
      <c r="E32" s="15">
        <v>0</v>
      </c>
    </row>
  </sheetData>
  <sheetProtection algorithmName="SHA-512" hashValue="7Kc3yBF5opql5gKhQChgK/GP0cKzUut78IBm5LSpw3+5n7YmmSF7r/CCqZNWJMtVAnBx9oWxrzAxTG+dXMj/8w==" saltValue="m3Ay+KiAisF5LKho743EU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1250</v>
      </c>
    </row>
    <row r="3" spans="1:5" x14ac:dyDescent="0.25">
      <c r="A3" s="48" t="s">
        <v>1251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6" t="s">
        <v>1252</v>
      </c>
      <c r="B5" s="13" t="s">
        <v>1253</v>
      </c>
      <c r="C5" s="14">
        <v>0</v>
      </c>
      <c r="D5" s="18"/>
      <c r="E5" s="15">
        <v>0</v>
      </c>
    </row>
    <row r="6" spans="1:5" x14ac:dyDescent="0.25">
      <c r="A6" s="177"/>
      <c r="B6" s="13" t="s">
        <v>1254</v>
      </c>
      <c r="C6" s="14">
        <v>5</v>
      </c>
      <c r="D6" s="18"/>
      <c r="E6" s="15">
        <v>0</v>
      </c>
    </row>
    <row r="7" spans="1:5" x14ac:dyDescent="0.25">
      <c r="A7" s="177"/>
      <c r="B7" s="13" t="s">
        <v>1255</v>
      </c>
      <c r="C7" s="14">
        <v>0</v>
      </c>
      <c r="D7" s="18"/>
      <c r="E7" s="15">
        <v>0</v>
      </c>
    </row>
    <row r="8" spans="1:5" x14ac:dyDescent="0.25">
      <c r="A8" s="177"/>
      <c r="B8" s="13" t="s">
        <v>1256</v>
      </c>
      <c r="C8" s="14">
        <v>1</v>
      </c>
      <c r="D8" s="18"/>
      <c r="E8" s="15">
        <v>0</v>
      </c>
    </row>
    <row r="9" spans="1:5" x14ac:dyDescent="0.25">
      <c r="A9" s="177"/>
      <c r="B9" s="13" t="s">
        <v>1257</v>
      </c>
      <c r="C9" s="14">
        <v>0</v>
      </c>
      <c r="D9" s="18"/>
      <c r="E9" s="15">
        <v>0</v>
      </c>
    </row>
    <row r="10" spans="1:5" x14ac:dyDescent="0.25">
      <c r="A10" s="177"/>
      <c r="B10" s="13" t="s">
        <v>1258</v>
      </c>
      <c r="C10" s="14">
        <v>0</v>
      </c>
      <c r="D10" s="18"/>
      <c r="E10" s="15">
        <v>0</v>
      </c>
    </row>
    <row r="11" spans="1:5" x14ac:dyDescent="0.25">
      <c r="A11" s="177"/>
      <c r="B11" s="13" t="s">
        <v>1259</v>
      </c>
      <c r="C11" s="14">
        <v>21</v>
      </c>
      <c r="D11" s="18"/>
      <c r="E11" s="15">
        <v>0</v>
      </c>
    </row>
    <row r="12" spans="1:5" x14ac:dyDescent="0.25">
      <c r="A12" s="177"/>
      <c r="B12" s="13" t="s">
        <v>1260</v>
      </c>
      <c r="C12" s="14">
        <v>1</v>
      </c>
      <c r="D12" s="18"/>
      <c r="E12" s="15">
        <v>0</v>
      </c>
    </row>
    <row r="13" spans="1:5" x14ac:dyDescent="0.25">
      <c r="A13" s="177"/>
      <c r="B13" s="13" t="s">
        <v>1261</v>
      </c>
      <c r="C13" s="14">
        <v>0</v>
      </c>
      <c r="D13" s="18"/>
      <c r="E13" s="15">
        <v>0</v>
      </c>
    </row>
    <row r="14" spans="1:5" x14ac:dyDescent="0.25">
      <c r="A14" s="177"/>
      <c r="B14" s="13" t="s">
        <v>1262</v>
      </c>
      <c r="C14" s="14">
        <v>0</v>
      </c>
      <c r="D14" s="18"/>
      <c r="E14" s="15">
        <v>0</v>
      </c>
    </row>
    <row r="15" spans="1:5" x14ac:dyDescent="0.25">
      <c r="A15" s="177"/>
      <c r="B15" s="13" t="s">
        <v>1263</v>
      </c>
      <c r="C15" s="14">
        <v>1</v>
      </c>
      <c r="D15" s="18"/>
      <c r="E15" s="15">
        <v>0</v>
      </c>
    </row>
    <row r="16" spans="1:5" x14ac:dyDescent="0.25">
      <c r="A16" s="178"/>
      <c r="B16" s="13" t="s">
        <v>110</v>
      </c>
      <c r="C16" s="14">
        <v>16</v>
      </c>
      <c r="D16" s="18"/>
      <c r="E16" s="15">
        <v>0</v>
      </c>
    </row>
  </sheetData>
  <sheetProtection algorithmName="SHA-512" hashValue="LMIZc2ECD2TNw2nah91jPAQGkSBP1ZiLJQODyHtfA1PRv1uCbkxbpizHf7qw9xlz/fUp+kAQsT35vhuUH6MWWA==" saltValue="MIEPlS/wOuUMpQq6ODGqL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1264</v>
      </c>
    </row>
    <row r="3" spans="1:12" ht="45" x14ac:dyDescent="0.25">
      <c r="A3" s="49"/>
      <c r="B3" s="50"/>
      <c r="C3" s="10" t="s">
        <v>1265</v>
      </c>
      <c r="D3" s="10" t="s">
        <v>1266</v>
      </c>
      <c r="E3" s="10" t="s">
        <v>1267</v>
      </c>
      <c r="F3" s="10" t="s">
        <v>1268</v>
      </c>
      <c r="G3" s="10" t="s">
        <v>1269</v>
      </c>
      <c r="H3" s="10" t="s">
        <v>1270</v>
      </c>
      <c r="I3" s="10" t="s">
        <v>1271</v>
      </c>
      <c r="J3" s="10" t="s">
        <v>1272</v>
      </c>
      <c r="K3" s="10" t="s">
        <v>1273</v>
      </c>
      <c r="L3" s="11" t="s">
        <v>1274</v>
      </c>
    </row>
    <row r="4" spans="1:12" x14ac:dyDescent="0.25">
      <c r="A4" s="176" t="s">
        <v>1275</v>
      </c>
      <c r="B4" s="51" t="s">
        <v>1276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1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25">
      <c r="A5" s="177"/>
      <c r="B5" s="51" t="s">
        <v>1047</v>
      </c>
      <c r="C5" s="52">
        <v>8</v>
      </c>
      <c r="D5" s="52">
        <v>0</v>
      </c>
      <c r="E5" s="52">
        <v>34</v>
      </c>
      <c r="F5" s="52">
        <v>28</v>
      </c>
      <c r="G5" s="52">
        <v>0</v>
      </c>
      <c r="H5" s="52">
        <v>27</v>
      </c>
      <c r="I5" s="52">
        <v>0</v>
      </c>
      <c r="J5" s="52">
        <v>2</v>
      </c>
      <c r="K5" s="52">
        <v>0</v>
      </c>
      <c r="L5" s="53">
        <v>1</v>
      </c>
    </row>
    <row r="6" spans="1:12" x14ac:dyDescent="0.25">
      <c r="A6" s="177"/>
      <c r="B6" s="51" t="s">
        <v>1277</v>
      </c>
      <c r="C6" s="52">
        <v>0</v>
      </c>
      <c r="D6" s="52">
        <v>0</v>
      </c>
      <c r="E6" s="52">
        <v>5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25">
      <c r="A7" s="178"/>
      <c r="B7" s="51" t="s">
        <v>1278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25">
      <c r="A8" s="176" t="s">
        <v>1279</v>
      </c>
      <c r="B8" s="51" t="s">
        <v>1280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25">
      <c r="A9" s="177"/>
      <c r="B9" s="51" t="s">
        <v>1281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25">
      <c r="A10" s="177"/>
      <c r="B10" s="51" t="s">
        <v>1282</v>
      </c>
      <c r="C10" s="52">
        <v>2</v>
      </c>
      <c r="D10" s="52">
        <v>0</v>
      </c>
      <c r="E10" s="52">
        <v>1</v>
      </c>
      <c r="F10" s="52">
        <v>0</v>
      </c>
      <c r="G10" s="52">
        <v>0</v>
      </c>
      <c r="H10" s="52">
        <v>3</v>
      </c>
      <c r="I10" s="52">
        <v>0</v>
      </c>
      <c r="J10" s="52">
        <v>0</v>
      </c>
      <c r="K10" s="52">
        <v>0</v>
      </c>
      <c r="L10" s="53">
        <v>0</v>
      </c>
    </row>
    <row r="11" spans="1:12" x14ac:dyDescent="0.25">
      <c r="A11" s="177"/>
      <c r="B11" s="51" t="s">
        <v>1283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25">
      <c r="A12" s="177"/>
      <c r="B12" s="51" t="s">
        <v>1284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25">
      <c r="A13" s="177"/>
      <c r="B13" s="51" t="s">
        <v>1285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25">
      <c r="A14" s="177"/>
      <c r="B14" s="51" t="s">
        <v>1286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25">
      <c r="A15" s="177"/>
      <c r="B15" s="51" t="s">
        <v>1287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25">
      <c r="A16" s="177"/>
      <c r="B16" s="51" t="s">
        <v>1288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25">
      <c r="A17" s="177"/>
      <c r="B17" s="51" t="s">
        <v>1289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25">
      <c r="A18" s="177"/>
      <c r="B18" s="51" t="s">
        <v>1290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25">
      <c r="A19" s="177"/>
      <c r="B19" s="51" t="s">
        <v>1291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25">
      <c r="A20" s="177"/>
      <c r="B20" s="51" t="s">
        <v>1292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25">
      <c r="A21" s="177"/>
      <c r="B21" s="51" t="s">
        <v>1293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25">
      <c r="A22" s="177"/>
      <c r="B22" s="51" t="s">
        <v>1294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ht="22.5" x14ac:dyDescent="0.25">
      <c r="A23" s="177"/>
      <c r="B23" s="51" t="s">
        <v>1295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25">
      <c r="A24" s="177"/>
      <c r="B24" s="51" t="s">
        <v>1296</v>
      </c>
      <c r="C24" s="52">
        <v>3</v>
      </c>
      <c r="D24" s="52">
        <v>0</v>
      </c>
      <c r="E24" s="52">
        <v>0</v>
      </c>
      <c r="F24" s="52">
        <v>0</v>
      </c>
      <c r="G24" s="52">
        <v>0</v>
      </c>
      <c r="H24" s="52">
        <v>4</v>
      </c>
      <c r="I24" s="52">
        <v>0</v>
      </c>
      <c r="J24" s="52">
        <v>0</v>
      </c>
      <c r="K24" s="52">
        <v>0</v>
      </c>
      <c r="L24" s="53">
        <v>0</v>
      </c>
    </row>
    <row r="25" spans="1:12" x14ac:dyDescent="0.25">
      <c r="A25" s="177"/>
      <c r="B25" s="51" t="s">
        <v>1297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25">
      <c r="A26" s="177"/>
      <c r="B26" s="51" t="s">
        <v>1298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25">
      <c r="A27" s="177"/>
      <c r="B27" s="51" t="s">
        <v>1299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25">
      <c r="A28" s="177"/>
      <c r="B28" s="51" t="s">
        <v>1300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25">
      <c r="A29" s="177"/>
      <c r="B29" s="51" t="s">
        <v>1301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25">
      <c r="A30" s="177"/>
      <c r="B30" s="51" t="s">
        <v>1302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1</v>
      </c>
      <c r="I30" s="52">
        <v>0</v>
      </c>
      <c r="J30" s="52">
        <v>0</v>
      </c>
      <c r="K30" s="52">
        <v>0</v>
      </c>
      <c r="L30" s="53">
        <v>0</v>
      </c>
    </row>
    <row r="31" spans="1:12" x14ac:dyDescent="0.25">
      <c r="A31" s="177"/>
      <c r="B31" s="51" t="s">
        <v>1303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25">
      <c r="A32" s="177"/>
      <c r="B32" s="51" t="s">
        <v>1304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25">
      <c r="A33" s="177"/>
      <c r="B33" s="51" t="s">
        <v>1305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25">
      <c r="A34" s="177"/>
      <c r="B34" s="51" t="s">
        <v>1306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25">
      <c r="A35" s="177"/>
      <c r="B35" s="51" t="s">
        <v>1307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25">
      <c r="A36" s="177"/>
      <c r="B36" s="51" t="s">
        <v>1308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25">
      <c r="A37" s="177"/>
      <c r="B37" s="51" t="s">
        <v>1309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25">
      <c r="A38" s="177"/>
      <c r="B38" s="51" t="s">
        <v>1310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25">
      <c r="A39" s="177"/>
      <c r="B39" s="51" t="s">
        <v>1311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25">
      <c r="A40" s="177"/>
      <c r="B40" s="51" t="s">
        <v>1312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25">
      <c r="A41" s="177"/>
      <c r="B41" s="51" t="s">
        <v>1313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25">
      <c r="A42" s="177"/>
      <c r="B42" s="51" t="s">
        <v>1314</v>
      </c>
      <c r="C42" s="52"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25">
      <c r="A43" s="177"/>
      <c r="B43" s="51" t="s">
        <v>1315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25">
      <c r="A44" s="177"/>
      <c r="B44" s="51" t="s">
        <v>1316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25">
      <c r="A45" s="177"/>
      <c r="B45" s="51" t="s">
        <v>1317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25">
      <c r="A46" s="177"/>
      <c r="B46" s="51" t="s">
        <v>1318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25">
      <c r="A47" s="177"/>
      <c r="B47" s="51" t="s">
        <v>1319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25">
      <c r="A48" s="177"/>
      <c r="B48" s="51" t="s">
        <v>1320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25">
      <c r="A49" s="177"/>
      <c r="B49" s="51" t="s">
        <v>1321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25">
      <c r="A50" s="177"/>
      <c r="B50" s="51" t="s">
        <v>1322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25">
      <c r="A51" s="177"/>
      <c r="B51" s="51" t="s">
        <v>1323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25">
      <c r="A52" s="177"/>
      <c r="B52" s="51" t="s">
        <v>1324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25">
      <c r="A53" s="177"/>
      <c r="B53" s="51" t="s">
        <v>1325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25">
      <c r="A54" s="177"/>
      <c r="B54" s="51" t="s">
        <v>1326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25">
      <c r="A55" s="177"/>
      <c r="B55" s="51" t="s">
        <v>1327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25">
      <c r="A56" s="177"/>
      <c r="B56" s="51" t="s">
        <v>1328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25">
      <c r="A57" s="177"/>
      <c r="B57" s="51" t="s">
        <v>1329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25">
      <c r="A58" s="177"/>
      <c r="B58" s="51" t="s">
        <v>1330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25">
      <c r="A59" s="177"/>
      <c r="B59" s="51" t="s">
        <v>1331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25">
      <c r="A60" s="177"/>
      <c r="B60" s="51" t="s">
        <v>1332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25">
      <c r="A61" s="177"/>
      <c r="B61" s="51" t="s">
        <v>1333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25">
      <c r="A62" s="177"/>
      <c r="B62" s="51" t="s">
        <v>1334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25">
      <c r="A63" s="177"/>
      <c r="B63" s="51" t="s">
        <v>1335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25">
      <c r="A64" s="177"/>
      <c r="B64" s="51" t="s">
        <v>1336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25">
      <c r="A65" s="177"/>
      <c r="B65" s="51" t="s">
        <v>1337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25">
      <c r="A66" s="177"/>
      <c r="B66" s="51" t="s">
        <v>1338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25">
      <c r="A67" s="177"/>
      <c r="B67" s="51" t="s">
        <v>1339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25">
      <c r="A68" s="177"/>
      <c r="B68" s="51" t="s">
        <v>1340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25">
      <c r="A69" s="177"/>
      <c r="B69" s="51" t="s">
        <v>1341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25">
      <c r="A70" s="177"/>
      <c r="B70" s="51" t="s">
        <v>1342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25">
      <c r="A71" s="177"/>
      <c r="B71" s="51" t="s">
        <v>1343</v>
      </c>
      <c r="C71" s="52">
        <v>0</v>
      </c>
      <c r="D71" s="52">
        <v>0</v>
      </c>
      <c r="E71" s="52">
        <v>1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25">
      <c r="A72" s="177"/>
      <c r="B72" s="51" t="s">
        <v>1344</v>
      </c>
      <c r="C72" s="52">
        <v>0</v>
      </c>
      <c r="D72" s="52">
        <v>0</v>
      </c>
      <c r="E72" s="52">
        <v>0</v>
      </c>
      <c r="F72" s="52">
        <v>27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1</v>
      </c>
    </row>
    <row r="73" spans="1:12" x14ac:dyDescent="0.25">
      <c r="A73" s="177"/>
      <c r="B73" s="51" t="s">
        <v>1345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25">
      <c r="A74" s="177"/>
      <c r="B74" s="51" t="s">
        <v>1346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25">
      <c r="A75" s="177"/>
      <c r="B75" s="51" t="s">
        <v>1347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25">
      <c r="A76" s="177"/>
      <c r="B76" s="51" t="s">
        <v>1348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25">
      <c r="A77" s="177"/>
      <c r="B77" s="51" t="s">
        <v>1349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25">
      <c r="A78" s="177"/>
      <c r="B78" s="51" t="s">
        <v>1350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25">
      <c r="A79" s="177"/>
      <c r="B79" s="51" t="s">
        <v>1351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25">
      <c r="A80" s="177"/>
      <c r="B80" s="51" t="s">
        <v>1352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2</v>
      </c>
      <c r="I80" s="52">
        <v>0</v>
      </c>
      <c r="J80" s="52">
        <v>0</v>
      </c>
      <c r="K80" s="52">
        <v>0</v>
      </c>
      <c r="L80" s="53">
        <v>0</v>
      </c>
    </row>
    <row r="81" spans="1:12" x14ac:dyDescent="0.25">
      <c r="A81" s="177"/>
      <c r="B81" s="51" t="s">
        <v>1353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25">
      <c r="A82" s="177"/>
      <c r="B82" s="51" t="s">
        <v>1354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25">
      <c r="A83" s="177"/>
      <c r="B83" s="51" t="s">
        <v>1355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25">
      <c r="A84" s="177"/>
      <c r="B84" s="51" t="s">
        <v>1356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25">
      <c r="A85" s="177"/>
      <c r="B85" s="51" t="s">
        <v>1357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25">
      <c r="A86" s="177"/>
      <c r="B86" s="51" t="s">
        <v>1358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25">
      <c r="A87" s="177"/>
      <c r="B87" s="51" t="s">
        <v>1359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25">
      <c r="A88" s="177"/>
      <c r="B88" s="51" t="s">
        <v>1360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25">
      <c r="A89" s="177"/>
      <c r="B89" s="51" t="s">
        <v>1361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25">
      <c r="A90" s="177"/>
      <c r="B90" s="51" t="s">
        <v>1362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25">
      <c r="A91" s="177"/>
      <c r="B91" s="51" t="s">
        <v>1363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25">
      <c r="A92" s="177"/>
      <c r="B92" s="51" t="s">
        <v>1364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25">
      <c r="A93" s="177"/>
      <c r="B93" s="51" t="s">
        <v>1365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25">
      <c r="A94" s="177"/>
      <c r="B94" s="51" t="s">
        <v>1366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25">
      <c r="A95" s="177"/>
      <c r="B95" s="51" t="s">
        <v>1367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25">
      <c r="A96" s="177"/>
      <c r="B96" s="51" t="s">
        <v>1368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25">
      <c r="A97" s="177"/>
      <c r="B97" s="51" t="s">
        <v>1369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25">
      <c r="A98" s="177"/>
      <c r="B98" s="51" t="s">
        <v>1370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25">
      <c r="A99" s="177"/>
      <c r="B99" s="51" t="s">
        <v>1371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25">
      <c r="A100" s="177"/>
      <c r="B100" s="51" t="s">
        <v>1372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25">
      <c r="A101" s="177"/>
      <c r="B101" s="51" t="s">
        <v>1373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25">
      <c r="A102" s="177"/>
      <c r="B102" s="51" t="s">
        <v>1374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25">
      <c r="A103" s="177"/>
      <c r="B103" s="51" t="s">
        <v>1375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25">
      <c r="A104" s="177"/>
      <c r="B104" s="51" t="s">
        <v>1376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25">
      <c r="A105" s="177"/>
      <c r="B105" s="51" t="s">
        <v>1377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25">
      <c r="A106" s="177"/>
      <c r="B106" s="51" t="s">
        <v>1378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25">
      <c r="A107" s="177"/>
      <c r="B107" s="51" t="s">
        <v>1379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25">
      <c r="A108" s="177"/>
      <c r="B108" s="51" t="s">
        <v>1380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25">
      <c r="A109" s="177"/>
      <c r="B109" s="51" t="s">
        <v>1381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25">
      <c r="A110" s="177"/>
      <c r="B110" s="51" t="s">
        <v>1382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25">
      <c r="A111" s="177"/>
      <c r="B111" s="51" t="s">
        <v>1383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25">
      <c r="A112" s="177"/>
      <c r="B112" s="51" t="s">
        <v>1384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25">
      <c r="A113" s="177"/>
      <c r="B113" s="51" t="s">
        <v>1385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25">
      <c r="A114" s="177"/>
      <c r="B114" s="51" t="s">
        <v>1386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25">
      <c r="A115" s="177"/>
      <c r="B115" s="51" t="s">
        <v>1387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25">
      <c r="A116" s="177"/>
      <c r="B116" s="51" t="s">
        <v>1388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25">
      <c r="A117" s="177"/>
      <c r="B117" s="51" t="s">
        <v>1389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25">
      <c r="A118" s="177"/>
      <c r="B118" s="51" t="s">
        <v>1390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25">
      <c r="A119" s="177"/>
      <c r="B119" s="51" t="s">
        <v>1391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25">
      <c r="A120" s="177"/>
      <c r="B120" s="51" t="s">
        <v>1392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25">
      <c r="A121" s="177"/>
      <c r="B121" s="51" t="s">
        <v>1393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25">
      <c r="A122" s="177"/>
      <c r="B122" s="51" t="s">
        <v>1394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25">
      <c r="A123" s="177"/>
      <c r="B123" s="51" t="s">
        <v>1395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25">
      <c r="A124" s="177"/>
      <c r="B124" s="51" t="s">
        <v>1396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25">
      <c r="A125" s="177"/>
      <c r="B125" s="51" t="s">
        <v>1397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25">
      <c r="A126" s="177"/>
      <c r="B126" s="51" t="s">
        <v>1398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25">
      <c r="A127" s="177"/>
      <c r="B127" s="51" t="s">
        <v>1399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25">
      <c r="A128" s="177"/>
      <c r="B128" s="51" t="s">
        <v>1400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25">
      <c r="A129" s="177"/>
      <c r="B129" s="51" t="s">
        <v>1401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25">
      <c r="A130" s="177"/>
      <c r="B130" s="51" t="s">
        <v>1402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25">
      <c r="A131" s="177"/>
      <c r="B131" s="51" t="s">
        <v>1403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25">
      <c r="A132" s="177"/>
      <c r="B132" s="51" t="s">
        <v>1404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25">
      <c r="A133" s="177"/>
      <c r="B133" s="51" t="s">
        <v>1405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25">
      <c r="A134" s="177"/>
      <c r="B134" s="51" t="s">
        <v>1406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25">
      <c r="A135" s="177"/>
      <c r="B135" s="51" t="s">
        <v>1407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25">
      <c r="A136" s="177"/>
      <c r="B136" s="51" t="s">
        <v>1408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25">
      <c r="A137" s="177"/>
      <c r="B137" s="51" t="s">
        <v>1409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25">
      <c r="A138" s="177"/>
      <c r="B138" s="51" t="s">
        <v>1410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25">
      <c r="A139" s="177"/>
      <c r="B139" s="51" t="s">
        <v>1411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25">
      <c r="A140" s="177"/>
      <c r="B140" s="51" t="s">
        <v>1412</v>
      </c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25">
      <c r="A141" s="177"/>
      <c r="B141" s="51" t="s">
        <v>1413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25">
      <c r="A142" s="177"/>
      <c r="B142" s="51" t="s">
        <v>1414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25">
      <c r="A143" s="177"/>
      <c r="B143" s="51" t="s">
        <v>1415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25">
      <c r="A144" s="177"/>
      <c r="B144" s="51" t="s">
        <v>1416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25">
      <c r="A145" s="177"/>
      <c r="B145" s="51" t="s">
        <v>1417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25">
      <c r="A146" s="177"/>
      <c r="B146" s="51" t="s">
        <v>1418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25">
      <c r="A147" s="177"/>
      <c r="B147" s="51" t="s">
        <v>1419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25">
      <c r="A148" s="177"/>
      <c r="B148" s="51" t="s">
        <v>1420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25">
      <c r="A149" s="177"/>
      <c r="B149" s="51" t="s">
        <v>1421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25">
      <c r="A150" s="177"/>
      <c r="B150" s="51" t="s">
        <v>1422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25">
      <c r="A151" s="177"/>
      <c r="B151" s="51" t="s">
        <v>1423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25">
      <c r="A152" s="177"/>
      <c r="B152" s="51" t="s">
        <v>1424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25">
      <c r="A153" s="177"/>
      <c r="B153" s="51" t="s">
        <v>1425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25">
      <c r="A154" s="177"/>
      <c r="B154" s="51" t="s">
        <v>1426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25">
      <c r="A155" s="177"/>
      <c r="B155" s="51" t="s">
        <v>1427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25">
      <c r="A156" s="177"/>
      <c r="B156" s="51" t="s">
        <v>1428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25">
      <c r="A157" s="177"/>
      <c r="B157" s="51" t="s">
        <v>1429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25">
      <c r="A158" s="177"/>
      <c r="B158" s="51" t="s">
        <v>1430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25">
      <c r="A159" s="177"/>
      <c r="B159" s="51" t="s">
        <v>1431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25">
      <c r="A160" s="177"/>
      <c r="B160" s="51" t="s">
        <v>1432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25">
      <c r="A161" s="177"/>
      <c r="B161" s="51" t="s">
        <v>1433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25">
      <c r="A162" s="177"/>
      <c r="B162" s="51" t="s">
        <v>1434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25">
      <c r="A163" s="177"/>
      <c r="B163" s="51" t="s">
        <v>1435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25">
      <c r="A164" s="177"/>
      <c r="B164" s="51" t="s">
        <v>1436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25">
      <c r="A165" s="177"/>
      <c r="B165" s="51" t="s">
        <v>1437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25">
      <c r="A166" s="177"/>
      <c r="B166" s="51" t="s">
        <v>1438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25">
      <c r="A167" s="177"/>
      <c r="B167" s="51" t="s">
        <v>1439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25">
      <c r="A168" s="177"/>
      <c r="B168" s="51" t="s">
        <v>1440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25">
      <c r="A169" s="177"/>
      <c r="B169" s="51" t="s">
        <v>1441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25">
      <c r="A170" s="177"/>
      <c r="B170" s="51" t="s">
        <v>1442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25">
      <c r="A171" s="177"/>
      <c r="B171" s="51" t="s">
        <v>1443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25">
      <c r="A172" s="177"/>
      <c r="B172" s="51" t="s">
        <v>1444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25">
      <c r="A173" s="177"/>
      <c r="B173" s="51" t="s">
        <v>1445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25">
      <c r="A174" s="177"/>
      <c r="B174" s="51" t="s">
        <v>1446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25">
      <c r="A175" s="177"/>
      <c r="B175" s="51" t="s">
        <v>1447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25">
      <c r="A176" s="177"/>
      <c r="B176" s="51" t="s">
        <v>1448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25">
      <c r="A177" s="177"/>
      <c r="B177" s="51" t="s">
        <v>1449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25">
      <c r="A178" s="177"/>
      <c r="B178" s="51" t="s">
        <v>1450</v>
      </c>
      <c r="C178" s="52">
        <v>0</v>
      </c>
      <c r="D178" s="52">
        <v>0</v>
      </c>
      <c r="E178" s="52">
        <v>0</v>
      </c>
      <c r="F178" s="52">
        <v>0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53">
        <v>0</v>
      </c>
    </row>
    <row r="179" spans="1:12" x14ac:dyDescent="0.25">
      <c r="A179" s="177"/>
      <c r="B179" s="51" t="s">
        <v>1451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25">
      <c r="A180" s="177"/>
      <c r="B180" s="51" t="s">
        <v>1452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25">
      <c r="A181" s="177"/>
      <c r="B181" s="51" t="s">
        <v>1453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25">
      <c r="A182" s="177"/>
      <c r="B182" s="51" t="s">
        <v>1454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25">
      <c r="A183" s="177"/>
      <c r="B183" s="51" t="s">
        <v>1455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25">
      <c r="A184" s="177"/>
      <c r="B184" s="51" t="s">
        <v>1456</v>
      </c>
      <c r="C184" s="52">
        <v>0</v>
      </c>
      <c r="D184" s="52">
        <v>0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25">
      <c r="A185" s="177"/>
      <c r="B185" s="51" t="s">
        <v>1457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25">
      <c r="A186" s="177"/>
      <c r="B186" s="51" t="s">
        <v>1458</v>
      </c>
      <c r="C186" s="52">
        <v>0</v>
      </c>
      <c r="D186" s="52">
        <v>0</v>
      </c>
      <c r="E186" s="52">
        <v>0</v>
      </c>
      <c r="F186" s="52">
        <v>0</v>
      </c>
      <c r="G186" s="52">
        <v>0</v>
      </c>
      <c r="H186" s="52">
        <v>2</v>
      </c>
      <c r="I186" s="52">
        <v>0</v>
      </c>
      <c r="J186" s="52">
        <v>0</v>
      </c>
      <c r="K186" s="52">
        <v>0</v>
      </c>
      <c r="L186" s="53">
        <v>0</v>
      </c>
    </row>
    <row r="187" spans="1:12" x14ac:dyDescent="0.25">
      <c r="A187" s="177"/>
      <c r="B187" s="51" t="s">
        <v>1459</v>
      </c>
      <c r="C187" s="52">
        <v>3</v>
      </c>
      <c r="D187" s="52">
        <v>0</v>
      </c>
      <c r="E187" s="52">
        <v>32</v>
      </c>
      <c r="F187" s="52">
        <v>0</v>
      </c>
      <c r="G187" s="52">
        <v>0</v>
      </c>
      <c r="H187" s="52">
        <v>10</v>
      </c>
      <c r="I187" s="52">
        <v>0</v>
      </c>
      <c r="J187" s="52">
        <v>2</v>
      </c>
      <c r="K187" s="52">
        <v>0</v>
      </c>
      <c r="L187" s="53">
        <v>0</v>
      </c>
    </row>
    <row r="188" spans="1:12" x14ac:dyDescent="0.25">
      <c r="A188" s="177"/>
      <c r="B188" s="51" t="s">
        <v>1460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25">
      <c r="A189" s="177"/>
      <c r="B189" s="51" t="s">
        <v>1461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25">
      <c r="A190" s="177"/>
      <c r="B190" s="51" t="s">
        <v>1462</v>
      </c>
      <c r="C190" s="52">
        <v>0</v>
      </c>
      <c r="D190" s="52">
        <v>0</v>
      </c>
      <c r="E190" s="52">
        <v>0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0</v>
      </c>
    </row>
    <row r="191" spans="1:12" x14ac:dyDescent="0.25">
      <c r="A191" s="177"/>
      <c r="B191" s="51" t="s">
        <v>1463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25">
      <c r="A192" s="177"/>
      <c r="B192" s="51" t="s">
        <v>1464</v>
      </c>
      <c r="C192" s="52">
        <v>0</v>
      </c>
      <c r="D192" s="52">
        <v>0</v>
      </c>
      <c r="E192" s="52">
        <v>0</v>
      </c>
      <c r="F192" s="52">
        <v>0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25">
      <c r="A193" s="177"/>
      <c r="B193" s="51" t="s">
        <v>1465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25">
      <c r="A194" s="177"/>
      <c r="B194" s="51" t="s">
        <v>1466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25">
      <c r="A195" s="177"/>
      <c r="B195" s="51" t="s">
        <v>1467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25">
      <c r="A196" s="177"/>
      <c r="B196" s="51" t="s">
        <v>1468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25">
      <c r="A197" s="177"/>
      <c r="B197" s="51" t="s">
        <v>1469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25">
      <c r="A198" s="177"/>
      <c r="B198" s="51" t="s">
        <v>1470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25">
      <c r="A199" s="177"/>
      <c r="B199" s="51" t="s">
        <v>1471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25">
      <c r="A200" s="177"/>
      <c r="B200" s="51" t="s">
        <v>1472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25">
      <c r="A201" s="177"/>
      <c r="B201" s="51" t="s">
        <v>1473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25">
      <c r="A202" s="177"/>
      <c r="B202" s="51" t="s">
        <v>1474</v>
      </c>
      <c r="C202" s="52">
        <v>0</v>
      </c>
      <c r="D202" s="52">
        <v>0</v>
      </c>
      <c r="E202" s="52">
        <v>0</v>
      </c>
      <c r="F202" s="52">
        <v>1</v>
      </c>
      <c r="G202" s="52">
        <v>0</v>
      </c>
      <c r="H202" s="52">
        <v>4</v>
      </c>
      <c r="I202" s="52">
        <v>0</v>
      </c>
      <c r="J202" s="52">
        <v>0</v>
      </c>
      <c r="K202" s="52">
        <v>0</v>
      </c>
      <c r="L202" s="53">
        <v>0</v>
      </c>
    </row>
    <row r="203" spans="1:12" x14ac:dyDescent="0.25">
      <c r="A203" s="177"/>
      <c r="B203" s="51" t="s">
        <v>1475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25">
      <c r="A204" s="177"/>
      <c r="B204" s="51" t="s">
        <v>1476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25">
      <c r="A205" s="177"/>
      <c r="B205" s="51" t="s">
        <v>1477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25">
      <c r="A206" s="177"/>
      <c r="B206" s="51" t="s">
        <v>1478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25">
      <c r="A207" s="177"/>
      <c r="B207" s="51" t="s">
        <v>1479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25">
      <c r="A208" s="177"/>
      <c r="B208" s="51" t="s">
        <v>1480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25">
      <c r="A209" s="177"/>
      <c r="B209" s="51" t="s">
        <v>1481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25">
      <c r="A210" s="177"/>
      <c r="B210" s="51" t="s">
        <v>1482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25">
      <c r="A211" s="177"/>
      <c r="B211" s="51" t="s">
        <v>1483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25">
      <c r="A212" s="177"/>
      <c r="B212" s="51" t="s">
        <v>1484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ht="22.5" x14ac:dyDescent="0.25">
      <c r="A213" s="177"/>
      <c r="B213" s="51" t="s">
        <v>1485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25">
      <c r="A214" s="177"/>
      <c r="B214" s="51" t="s">
        <v>1486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25">
      <c r="A215" s="177"/>
      <c r="B215" s="51" t="s">
        <v>1487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25">
      <c r="A216" s="177"/>
      <c r="B216" s="51" t="s">
        <v>1488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25">
      <c r="A217" s="177"/>
      <c r="B217" s="51" t="s">
        <v>1489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25">
      <c r="A218" s="177"/>
      <c r="B218" s="51" t="s">
        <v>1490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25">
      <c r="A219" s="177"/>
      <c r="B219" s="51" t="s">
        <v>1491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25">
      <c r="A220" s="177"/>
      <c r="B220" s="51" t="s">
        <v>1492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25">
      <c r="A221" s="177"/>
      <c r="B221" s="51" t="s">
        <v>1493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25">
      <c r="A222" s="177"/>
      <c r="B222" s="51" t="s">
        <v>1494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25">
      <c r="A223" s="177"/>
      <c r="B223" s="51" t="s">
        <v>1495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25">
      <c r="A224" s="177"/>
      <c r="B224" s="51" t="s">
        <v>1496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25">
      <c r="A225" s="177"/>
      <c r="B225" s="51" t="s">
        <v>1497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25">
      <c r="A226" s="177"/>
      <c r="B226" s="51" t="s">
        <v>1498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25">
      <c r="A227" s="177"/>
      <c r="B227" s="51" t="s">
        <v>1499</v>
      </c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25">
      <c r="A228" s="177"/>
      <c r="B228" s="51" t="s">
        <v>1500</v>
      </c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25">
      <c r="A229" s="177"/>
      <c r="B229" s="51" t="s">
        <v>1501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25">
      <c r="A230" s="177"/>
      <c r="B230" s="51" t="s">
        <v>1502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25">
      <c r="A231" s="177"/>
      <c r="B231" s="51" t="s">
        <v>1503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25">
      <c r="A232" s="177"/>
      <c r="B232" s="51" t="s">
        <v>1504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25">
      <c r="A233" s="177"/>
      <c r="B233" s="51" t="s">
        <v>1505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25">
      <c r="A234" s="177"/>
      <c r="B234" s="51" t="s">
        <v>1506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25">
      <c r="A235" s="177"/>
      <c r="B235" s="51" t="s">
        <v>1507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25">
      <c r="A236" s="177"/>
      <c r="B236" s="51" t="s">
        <v>1508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25">
      <c r="A237" s="177"/>
      <c r="B237" s="51" t="s">
        <v>1509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25">
      <c r="A238" s="177"/>
      <c r="B238" s="51" t="s">
        <v>1510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25">
      <c r="A239" s="177"/>
      <c r="B239" s="51" t="s">
        <v>1511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25">
      <c r="A240" s="177"/>
      <c r="B240" s="51" t="s">
        <v>1512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25">
      <c r="A241" s="177"/>
      <c r="B241" s="51" t="s">
        <v>1513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25">
      <c r="A242" s="177"/>
      <c r="B242" s="51" t="s">
        <v>1514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25">
      <c r="A243" s="177"/>
      <c r="B243" s="51" t="s">
        <v>1515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25">
      <c r="A244" s="177"/>
      <c r="B244" s="51" t="s">
        <v>1516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25">
      <c r="A245" s="177"/>
      <c r="B245" s="51" t="s">
        <v>1517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25">
      <c r="A246" s="177"/>
      <c r="B246" s="51" t="s">
        <v>1518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25">
      <c r="A247" s="177"/>
      <c r="B247" s="51" t="s">
        <v>1519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25">
      <c r="A248" s="177"/>
      <c r="B248" s="51" t="s">
        <v>1520</v>
      </c>
      <c r="C248" s="52">
        <v>0</v>
      </c>
      <c r="D248" s="52">
        <v>0</v>
      </c>
      <c r="E248" s="52">
        <v>0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25">
      <c r="A249" s="177"/>
      <c r="B249" s="51" t="s">
        <v>1521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25">
      <c r="A250" s="177"/>
      <c r="B250" s="51" t="s">
        <v>1522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25">
      <c r="A251" s="177"/>
      <c r="B251" s="51" t="s">
        <v>1523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25">
      <c r="A252" s="177"/>
      <c r="B252" s="51" t="s">
        <v>1524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25">
      <c r="A253" s="177"/>
      <c r="B253" s="51" t="s">
        <v>1525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25">
      <c r="A254" s="177"/>
      <c r="B254" s="51" t="s">
        <v>1526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25">
      <c r="A255" s="177"/>
      <c r="B255" s="51" t="s">
        <v>1527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25">
      <c r="A256" s="177"/>
      <c r="B256" s="51" t="s">
        <v>1528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25">
      <c r="A257" s="177"/>
      <c r="B257" s="51" t="s">
        <v>1529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25">
      <c r="A258" s="177"/>
      <c r="B258" s="51" t="s">
        <v>1530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25">
      <c r="A259" s="178"/>
      <c r="B259" s="51" t="s">
        <v>1531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25">
      <c r="A260" s="176" t="s">
        <v>1532</v>
      </c>
      <c r="B260" s="51" t="s">
        <v>1533</v>
      </c>
      <c r="C260" s="52">
        <v>0</v>
      </c>
      <c r="D260" s="52">
        <v>0</v>
      </c>
      <c r="E260" s="52">
        <v>0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25">
      <c r="A261" s="177"/>
      <c r="B261" s="51" t="s">
        <v>1534</v>
      </c>
      <c r="C261" s="52">
        <v>0</v>
      </c>
      <c r="D261" s="52">
        <v>0</v>
      </c>
      <c r="E261" s="52">
        <v>1</v>
      </c>
      <c r="F261" s="52">
        <v>0</v>
      </c>
      <c r="G261" s="52">
        <v>0</v>
      </c>
      <c r="H261" s="52">
        <v>0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25">
      <c r="A262" s="177"/>
      <c r="B262" s="51" t="s">
        <v>1535</v>
      </c>
      <c r="C262" s="52">
        <v>8</v>
      </c>
      <c r="D262" s="52">
        <v>0</v>
      </c>
      <c r="E262" s="52">
        <v>8</v>
      </c>
      <c r="F262" s="52">
        <v>5</v>
      </c>
      <c r="G262" s="52">
        <v>0</v>
      </c>
      <c r="H262" s="52">
        <v>15</v>
      </c>
      <c r="I262" s="52">
        <v>0</v>
      </c>
      <c r="J262" s="52">
        <v>2</v>
      </c>
      <c r="K262" s="52">
        <v>0</v>
      </c>
      <c r="L262" s="53">
        <v>0</v>
      </c>
    </row>
    <row r="263" spans="1:12" x14ac:dyDescent="0.25">
      <c r="A263" s="177"/>
      <c r="B263" s="51" t="s">
        <v>1536</v>
      </c>
      <c r="C263" s="52">
        <v>0</v>
      </c>
      <c r="D263" s="52">
        <v>0</v>
      </c>
      <c r="E263" s="52">
        <v>0</v>
      </c>
      <c r="F263" s="52">
        <v>0</v>
      </c>
      <c r="G263" s="52">
        <v>0</v>
      </c>
      <c r="H263" s="52">
        <v>1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25">
      <c r="A264" s="177"/>
      <c r="B264" s="51" t="s">
        <v>1537</v>
      </c>
      <c r="C264" s="52">
        <v>0</v>
      </c>
      <c r="D264" s="52">
        <v>0</v>
      </c>
      <c r="E264" s="52">
        <v>1</v>
      </c>
      <c r="F264" s="52">
        <v>0</v>
      </c>
      <c r="G264" s="52">
        <v>0</v>
      </c>
      <c r="H264" s="52">
        <v>0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25">
      <c r="A265" s="177"/>
      <c r="B265" s="51" t="s">
        <v>1538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25">
      <c r="A266" s="177"/>
      <c r="B266" s="51" t="s">
        <v>1539</v>
      </c>
      <c r="C266" s="52">
        <v>0</v>
      </c>
      <c r="D266" s="52">
        <v>0</v>
      </c>
      <c r="E266" s="52">
        <v>0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25">
      <c r="A267" s="177"/>
      <c r="B267" s="51" t="s">
        <v>1540</v>
      </c>
      <c r="C267" s="52">
        <v>0</v>
      </c>
      <c r="D267" s="52">
        <v>0</v>
      </c>
      <c r="E267" s="52">
        <v>0</v>
      </c>
      <c r="F267" s="52">
        <v>0</v>
      </c>
      <c r="G267" s="52">
        <v>0</v>
      </c>
      <c r="H267" s="52">
        <v>0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25">
      <c r="A268" s="177"/>
      <c r="B268" s="51" t="s">
        <v>1541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25">
      <c r="A269" s="177"/>
      <c r="B269" s="51" t="s">
        <v>1542</v>
      </c>
      <c r="C269" s="52">
        <v>0</v>
      </c>
      <c r="D269" s="52">
        <v>0</v>
      </c>
      <c r="E269" s="52">
        <v>0</v>
      </c>
      <c r="F269" s="52">
        <v>0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25">
      <c r="A270" s="177"/>
      <c r="B270" s="51" t="s">
        <v>1543</v>
      </c>
      <c r="C270" s="52">
        <v>0</v>
      </c>
      <c r="D270" s="52">
        <v>0</v>
      </c>
      <c r="E270" s="52">
        <v>1</v>
      </c>
      <c r="F270" s="52">
        <v>2</v>
      </c>
      <c r="G270" s="52">
        <v>0</v>
      </c>
      <c r="H270" s="52">
        <v>1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25">
      <c r="A271" s="177"/>
      <c r="B271" s="51" t="s">
        <v>986</v>
      </c>
      <c r="C271" s="52">
        <v>0</v>
      </c>
      <c r="D271" s="52">
        <v>0</v>
      </c>
      <c r="E271" s="52">
        <v>10</v>
      </c>
      <c r="F271" s="52">
        <v>0</v>
      </c>
      <c r="G271" s="52">
        <v>0</v>
      </c>
      <c r="H271" s="52">
        <v>2</v>
      </c>
      <c r="I271" s="52">
        <v>0</v>
      </c>
      <c r="J271" s="52">
        <v>0</v>
      </c>
      <c r="K271" s="52">
        <v>0</v>
      </c>
      <c r="L271" s="53">
        <v>0</v>
      </c>
    </row>
    <row r="272" spans="1:12" x14ac:dyDescent="0.25">
      <c r="A272" s="177"/>
      <c r="B272" s="51" t="s">
        <v>1544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25">
      <c r="A273" s="177"/>
      <c r="B273" s="51" t="s">
        <v>1545</v>
      </c>
      <c r="C273" s="52">
        <v>0</v>
      </c>
      <c r="D273" s="52">
        <v>0</v>
      </c>
      <c r="E273" s="52">
        <v>4</v>
      </c>
      <c r="F273" s="52">
        <v>0</v>
      </c>
      <c r="G273" s="52">
        <v>0</v>
      </c>
      <c r="H273" s="52">
        <v>1</v>
      </c>
      <c r="I273" s="52">
        <v>0</v>
      </c>
      <c r="J273" s="52">
        <v>0</v>
      </c>
      <c r="K273" s="52">
        <v>0</v>
      </c>
      <c r="L273" s="53">
        <v>0</v>
      </c>
    </row>
    <row r="274" spans="1:12" x14ac:dyDescent="0.25">
      <c r="A274" s="177"/>
      <c r="B274" s="51" t="s">
        <v>1546</v>
      </c>
      <c r="C274" s="52">
        <v>0</v>
      </c>
      <c r="D274" s="52">
        <v>0</v>
      </c>
      <c r="E274" s="52">
        <v>0</v>
      </c>
      <c r="F274" s="52">
        <v>1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25">
      <c r="A275" s="177"/>
      <c r="B275" s="51" t="s">
        <v>1547</v>
      </c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25">
      <c r="A276" s="177"/>
      <c r="B276" s="51" t="s">
        <v>1548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25">
      <c r="A277" s="177"/>
      <c r="B277" s="51" t="s">
        <v>1549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25">
      <c r="A278" s="177"/>
      <c r="B278" s="51" t="s">
        <v>1550</v>
      </c>
      <c r="C278" s="52">
        <v>0</v>
      </c>
      <c r="D278" s="52">
        <v>0</v>
      </c>
      <c r="E278" s="52">
        <v>0</v>
      </c>
      <c r="F278" s="52">
        <v>0</v>
      </c>
      <c r="G278" s="52">
        <v>0</v>
      </c>
      <c r="H278" s="52">
        <v>3</v>
      </c>
      <c r="I278" s="52">
        <v>0</v>
      </c>
      <c r="J278" s="52">
        <v>0</v>
      </c>
      <c r="K278" s="52">
        <v>0</v>
      </c>
      <c r="L278" s="53">
        <v>1</v>
      </c>
    </row>
    <row r="279" spans="1:12" x14ac:dyDescent="0.25">
      <c r="A279" s="177"/>
      <c r="B279" s="51" t="s">
        <v>1551</v>
      </c>
      <c r="C279" s="52">
        <v>0</v>
      </c>
      <c r="D279" s="52">
        <v>0</v>
      </c>
      <c r="E279" s="52">
        <v>0</v>
      </c>
      <c r="F279" s="52">
        <v>0</v>
      </c>
      <c r="G279" s="52">
        <v>0</v>
      </c>
      <c r="H279" s="52">
        <v>0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25">
      <c r="A280" s="177"/>
      <c r="B280" s="51" t="s">
        <v>1552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25">
      <c r="A281" s="177"/>
      <c r="B281" s="51" t="s">
        <v>1553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25">
      <c r="A282" s="177"/>
      <c r="B282" s="51" t="s">
        <v>1554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25">
      <c r="A283" s="177"/>
      <c r="B283" s="51" t="s">
        <v>1555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25">
      <c r="A284" s="177"/>
      <c r="B284" s="51" t="s">
        <v>1556</v>
      </c>
      <c r="C284" s="52">
        <v>0</v>
      </c>
      <c r="D284" s="52">
        <v>0</v>
      </c>
      <c r="E284" s="52">
        <v>0</v>
      </c>
      <c r="F284" s="52">
        <v>0</v>
      </c>
      <c r="G284" s="52">
        <v>0</v>
      </c>
      <c r="H284" s="52">
        <v>1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25">
      <c r="A285" s="177"/>
      <c r="B285" s="51" t="s">
        <v>946</v>
      </c>
      <c r="C285" s="52">
        <v>0</v>
      </c>
      <c r="D285" s="52">
        <v>0</v>
      </c>
      <c r="E285" s="52">
        <v>8</v>
      </c>
      <c r="F285" s="52">
        <v>20</v>
      </c>
      <c r="G285" s="52">
        <v>0</v>
      </c>
      <c r="H285" s="52">
        <v>2</v>
      </c>
      <c r="I285" s="52">
        <v>0</v>
      </c>
      <c r="J285" s="52">
        <v>0</v>
      </c>
      <c r="K285" s="52">
        <v>0</v>
      </c>
      <c r="L285" s="53">
        <v>0</v>
      </c>
    </row>
    <row r="286" spans="1:12" x14ac:dyDescent="0.25">
      <c r="A286" s="177"/>
      <c r="B286" s="51" t="s">
        <v>972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25">
      <c r="A287" s="177"/>
      <c r="B287" s="51" t="s">
        <v>1557</v>
      </c>
      <c r="C287" s="52">
        <v>0</v>
      </c>
      <c r="D287" s="52">
        <v>0</v>
      </c>
      <c r="E287" s="52">
        <v>1</v>
      </c>
      <c r="F287" s="52">
        <v>0</v>
      </c>
      <c r="G287" s="52">
        <v>0</v>
      </c>
      <c r="H287" s="52">
        <v>0</v>
      </c>
      <c r="I287" s="52">
        <v>0</v>
      </c>
      <c r="J287" s="52">
        <v>0</v>
      </c>
      <c r="K287" s="52">
        <v>0</v>
      </c>
      <c r="L287" s="53">
        <v>0</v>
      </c>
    </row>
    <row r="288" spans="1:12" x14ac:dyDescent="0.25">
      <c r="A288" s="177"/>
      <c r="B288" s="51" t="s">
        <v>1558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25">
      <c r="A289" s="177"/>
      <c r="B289" s="51" t="s">
        <v>1559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25">
      <c r="A290" s="177"/>
      <c r="B290" s="51" t="s">
        <v>1560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ht="22.5" x14ac:dyDescent="0.25">
      <c r="A291" s="177"/>
      <c r="B291" s="51" t="s">
        <v>1561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25">
      <c r="A292" s="178"/>
      <c r="B292" s="51" t="s">
        <v>1562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25">
      <c r="A293" s="176" t="s">
        <v>1563</v>
      </c>
      <c r="B293" s="51" t="s">
        <v>1564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25">
      <c r="A294" s="177"/>
      <c r="B294" s="51" t="s">
        <v>1565</v>
      </c>
      <c r="C294" s="52">
        <v>0</v>
      </c>
      <c r="D294" s="52">
        <v>0</v>
      </c>
      <c r="E294" s="52">
        <v>0</v>
      </c>
      <c r="F294" s="52">
        <v>0</v>
      </c>
      <c r="G294" s="52">
        <v>0</v>
      </c>
      <c r="H294" s="52">
        <v>14</v>
      </c>
      <c r="I294" s="52">
        <v>0</v>
      </c>
      <c r="J294" s="52">
        <v>0</v>
      </c>
      <c r="K294" s="52">
        <v>0</v>
      </c>
      <c r="L294" s="53">
        <v>0</v>
      </c>
    </row>
    <row r="295" spans="1:12" ht="22.5" x14ac:dyDescent="0.25">
      <c r="A295" s="177"/>
      <c r="B295" s="51" t="s">
        <v>1566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2</v>
      </c>
      <c r="I295" s="52">
        <v>0</v>
      </c>
      <c r="J295" s="52">
        <v>0</v>
      </c>
      <c r="K295" s="52">
        <v>0</v>
      </c>
      <c r="L295" s="53">
        <v>0</v>
      </c>
    </row>
    <row r="296" spans="1:12" ht="22.5" x14ac:dyDescent="0.25">
      <c r="A296" s="177"/>
      <c r="B296" s="51" t="s">
        <v>1567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1</v>
      </c>
      <c r="I296" s="52">
        <v>0</v>
      </c>
      <c r="J296" s="52">
        <v>0</v>
      </c>
      <c r="K296" s="52">
        <v>0</v>
      </c>
      <c r="L296" s="53">
        <v>0</v>
      </c>
    </row>
    <row r="297" spans="1:12" ht="22.5" x14ac:dyDescent="0.25">
      <c r="A297" s="177"/>
      <c r="B297" s="51" t="s">
        <v>1568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7</v>
      </c>
      <c r="I297" s="52">
        <v>0</v>
      </c>
      <c r="J297" s="52">
        <v>0</v>
      </c>
      <c r="K297" s="52">
        <v>0</v>
      </c>
      <c r="L297" s="53">
        <v>0</v>
      </c>
    </row>
    <row r="298" spans="1:12" ht="22.5" x14ac:dyDescent="0.25">
      <c r="A298" s="177"/>
      <c r="B298" s="51" t="s">
        <v>1569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2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25">
      <c r="A299" s="177"/>
      <c r="B299" s="51" t="s">
        <v>1570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0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25">
      <c r="A300" s="177"/>
      <c r="B300" s="51" t="s">
        <v>1571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3">
        <v>0</v>
      </c>
    </row>
    <row r="301" spans="1:12" ht="56.25" x14ac:dyDescent="0.25">
      <c r="A301" s="177"/>
      <c r="B301" s="51" t="s">
        <v>1572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0</v>
      </c>
      <c r="I301" s="52">
        <v>0</v>
      </c>
      <c r="J301" s="52">
        <v>0</v>
      </c>
      <c r="K301" s="52">
        <v>0</v>
      </c>
      <c r="L301" s="53">
        <v>0</v>
      </c>
    </row>
    <row r="302" spans="1:12" ht="33.75" x14ac:dyDescent="0.25">
      <c r="A302" s="177"/>
      <c r="B302" s="51" t="s">
        <v>1573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0</v>
      </c>
      <c r="I302" s="52">
        <v>0</v>
      </c>
      <c r="J302" s="52">
        <v>0</v>
      </c>
      <c r="K302" s="52">
        <v>0</v>
      </c>
      <c r="L302" s="53">
        <v>0</v>
      </c>
    </row>
    <row r="303" spans="1:12" ht="22.5" x14ac:dyDescent="0.25">
      <c r="A303" s="177"/>
      <c r="B303" s="51" t="s">
        <v>1574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0</v>
      </c>
      <c r="I303" s="52">
        <v>0</v>
      </c>
      <c r="J303" s="52">
        <v>0</v>
      </c>
      <c r="K303" s="52">
        <v>0</v>
      </c>
      <c r="L303" s="53">
        <v>0</v>
      </c>
    </row>
    <row r="304" spans="1:12" ht="22.5" x14ac:dyDescent="0.25">
      <c r="A304" s="177"/>
      <c r="B304" s="51" t="s">
        <v>1575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1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25">
      <c r="A305" s="177"/>
      <c r="B305" s="51" t="s">
        <v>997</v>
      </c>
      <c r="C305" s="52">
        <v>0</v>
      </c>
      <c r="D305" s="52">
        <v>0</v>
      </c>
      <c r="E305" s="52">
        <v>0</v>
      </c>
      <c r="F305" s="52">
        <v>0</v>
      </c>
      <c r="G305" s="52">
        <v>0</v>
      </c>
      <c r="H305" s="52">
        <v>4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25">
      <c r="A306" s="177"/>
      <c r="B306" s="51" t="s">
        <v>1576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25">
      <c r="A307" s="178"/>
      <c r="B307" s="51" t="s">
        <v>1577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1</v>
      </c>
      <c r="I307" s="52">
        <v>0</v>
      </c>
      <c r="J307" s="52">
        <v>0</v>
      </c>
      <c r="K307" s="52">
        <v>0</v>
      </c>
      <c r="L307" s="53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wOzDlqq41n4ReBgugDxRqORDAVIWXyUMr8drNt6Jn+NAY5tbOz5B+IeRed3ea2aif7u/2xIVsRGEAaf5XHXSMw==" saltValue="2hje9UHCElfw9WSQbF/HX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D065F-F579-4D56-A9B7-D572F4EF3C48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2" customWidth="1"/>
    <col min="2" max="2" width="4.42578125" style="102" customWidth="1"/>
    <col min="3" max="3" width="18.7109375" style="102" customWidth="1"/>
    <col min="4" max="4" width="36.42578125" style="102" customWidth="1"/>
    <col min="5" max="5" width="18.710937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1" style="102" customWidth="1"/>
    <col min="16" max="16" width="2.7109375" style="102" customWidth="1"/>
    <col min="17" max="17" width="11.42578125" style="102"/>
    <col min="18" max="19" width="12.85546875" style="102" customWidth="1"/>
    <col min="20" max="23" width="11.42578125" style="102"/>
    <col min="24" max="24" width="2.7109375" style="102" customWidth="1"/>
    <col min="25" max="25" width="6.28515625" style="102" customWidth="1"/>
    <col min="26" max="29" width="13.85546875" style="102" customWidth="1"/>
    <col min="30" max="30" width="11.42578125" style="102"/>
    <col min="31" max="31" width="9.42578125" style="102" customWidth="1"/>
    <col min="32" max="32" width="2.7109375" style="102" customWidth="1"/>
    <col min="33" max="38" width="11.42578125" style="102"/>
    <col min="39" max="39" width="14.5703125" style="102" customWidth="1"/>
    <col min="40" max="40" width="2.7109375" style="102" customWidth="1"/>
    <col min="41" max="41" width="11.42578125" style="102"/>
    <col min="42" max="44" width="19.28515625" style="102" customWidth="1"/>
    <col min="45" max="45" width="14.85546875" style="102" customWidth="1"/>
    <col min="46" max="46" width="2.7109375" style="102" customWidth="1"/>
    <col min="47" max="47" width="7" style="102" customWidth="1"/>
    <col min="48" max="48" width="14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85546875" style="102" customWidth="1"/>
    <col min="60" max="60" width="11.42578125" style="102"/>
    <col min="61" max="61" width="19.28515625" style="102" customWidth="1"/>
    <col min="62" max="62" width="2.7109375" style="102" customWidth="1"/>
    <col min="63" max="63" width="7.140625" style="102" customWidth="1"/>
    <col min="64" max="65" width="6.5703125" style="102" customWidth="1"/>
    <col min="66" max="66" width="9" style="102" customWidth="1"/>
    <col min="67" max="67" width="7.140625" style="102" bestFit="1" customWidth="1"/>
    <col min="68" max="68" width="7" style="102" customWidth="1"/>
    <col min="69" max="69" width="8.7109375" style="102" customWidth="1"/>
    <col min="70" max="70" width="6.7109375" style="102" customWidth="1"/>
    <col min="71" max="71" width="9" style="102" customWidth="1"/>
    <col min="72" max="73" width="6.140625" style="102" customWidth="1"/>
    <col min="74" max="74" width="6.7109375" style="102" customWidth="1"/>
    <col min="75" max="75" width="2.7109375" style="102" customWidth="1"/>
    <col min="76" max="76" width="21.140625" style="102" customWidth="1"/>
    <col min="77" max="80" width="11.42578125" style="102"/>
    <col min="81" max="81" width="16.42578125" style="102" customWidth="1"/>
    <col min="82" max="82" width="2.7109375" style="102" customWidth="1"/>
    <col min="83" max="83" width="17" style="102" customWidth="1"/>
    <col min="84" max="85" width="21.140625" style="102" customWidth="1"/>
    <col min="86" max="88" width="11.42578125" style="102"/>
    <col min="89" max="89" width="2.7109375" style="102" customWidth="1"/>
    <col min="90" max="90" width="15.140625" style="102" customWidth="1"/>
    <col min="91" max="91" width="8.28515625" style="102" customWidth="1"/>
    <col min="92" max="92" width="23.42578125" style="102" customWidth="1"/>
    <col min="93" max="93" width="14.85546875" style="102" customWidth="1"/>
    <col min="94" max="94" width="18" style="102" customWidth="1"/>
    <col min="95" max="16384" width="11.42578125" style="102"/>
  </cols>
  <sheetData>
    <row r="1" spans="1:93" ht="18.75" x14ac:dyDescent="0.25">
      <c r="A1" s="100"/>
      <c r="B1" s="101"/>
      <c r="C1" s="200" t="s">
        <v>1700</v>
      </c>
      <c r="D1" s="200"/>
      <c r="E1" s="200"/>
      <c r="G1" s="100"/>
      <c r="P1" s="100"/>
      <c r="X1" s="100"/>
      <c r="AF1" s="100"/>
      <c r="AN1" s="100"/>
      <c r="AT1" s="100"/>
      <c r="BC1" s="100"/>
      <c r="BJ1" s="100"/>
      <c r="BW1" s="100"/>
      <c r="CD1" s="100"/>
      <c r="CK1" s="100"/>
    </row>
    <row r="2" spans="1:93" s="104" customFormat="1" ht="11.25" x14ac:dyDescent="0.25">
      <c r="A2" s="103">
        <v>0</v>
      </c>
      <c r="H2" s="105"/>
      <c r="Z2" s="198"/>
      <c r="AA2" s="198"/>
      <c r="AB2" s="198"/>
      <c r="AC2" s="198"/>
      <c r="AH2" s="198"/>
      <c r="AI2" s="198"/>
      <c r="AJ2" s="198"/>
      <c r="AK2" s="198"/>
      <c r="AV2" s="199"/>
      <c r="AW2" s="199"/>
      <c r="AX2" s="199"/>
      <c r="AY2" s="199"/>
      <c r="AZ2" s="199"/>
      <c r="BA2" s="199"/>
      <c r="BK2" s="199" t="s">
        <v>1701</v>
      </c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CL2" s="105"/>
    </row>
    <row r="3" spans="1:93" s="104" customFormat="1" ht="11.25" x14ac:dyDescent="0.25">
      <c r="Z3" s="198" t="s">
        <v>1702</v>
      </c>
      <c r="AA3" s="198"/>
      <c r="AB3" s="198"/>
      <c r="AC3" s="198"/>
      <c r="AH3" s="198" t="s">
        <v>1703</v>
      </c>
      <c r="AI3" s="198"/>
      <c r="AJ3" s="198"/>
      <c r="AK3" s="198"/>
      <c r="AV3" s="199" t="s">
        <v>1078</v>
      </c>
      <c r="AW3" s="199"/>
      <c r="AX3" s="199"/>
      <c r="AY3" s="199"/>
      <c r="AZ3" s="199"/>
      <c r="BA3" s="199"/>
      <c r="CL3" s="105"/>
    </row>
    <row r="4" spans="1:93" s="106" customFormat="1" ht="21.75" customHeight="1" x14ac:dyDescent="0.25">
      <c r="C4" s="198" t="s">
        <v>12</v>
      </c>
      <c r="D4" s="198"/>
      <c r="E4" s="198"/>
      <c r="I4" s="198" t="s">
        <v>39</v>
      </c>
      <c r="J4" s="198"/>
      <c r="K4" s="198"/>
      <c r="L4" s="198"/>
      <c r="M4" s="198"/>
      <c r="Q4" s="198" t="s">
        <v>1704</v>
      </c>
      <c r="R4" s="198"/>
      <c r="S4" s="198"/>
      <c r="T4" s="198"/>
      <c r="U4" s="198"/>
      <c r="V4" s="198"/>
      <c r="AP4" s="198" t="s">
        <v>1705</v>
      </c>
      <c r="AQ4" s="198"/>
      <c r="AR4" s="198"/>
      <c r="BE4" s="198" t="s">
        <v>1078</v>
      </c>
      <c r="BF4" s="198"/>
      <c r="BG4" s="198"/>
      <c r="BK4" s="202" t="s">
        <v>1706</v>
      </c>
      <c r="BL4" s="201" t="s">
        <v>1707</v>
      </c>
      <c r="BM4" s="201" t="s">
        <v>1708</v>
      </c>
      <c r="BN4" s="201" t="s">
        <v>181</v>
      </c>
      <c r="BO4" s="201" t="s">
        <v>1709</v>
      </c>
      <c r="BP4" s="201" t="s">
        <v>1710</v>
      </c>
      <c r="BQ4" s="201" t="s">
        <v>1711</v>
      </c>
      <c r="BR4" s="201" t="s">
        <v>216</v>
      </c>
      <c r="BS4" s="203" t="s">
        <v>1712</v>
      </c>
      <c r="BT4" s="203" t="s">
        <v>1713</v>
      </c>
      <c r="BU4" s="203" t="s">
        <v>296</v>
      </c>
      <c r="BV4" s="203" t="s">
        <v>1714</v>
      </c>
      <c r="BY4" s="204" t="s">
        <v>167</v>
      </c>
      <c r="BZ4" s="204"/>
      <c r="CA4" s="204"/>
      <c r="CF4" s="198" t="s">
        <v>1715</v>
      </c>
      <c r="CG4" s="198"/>
      <c r="CL4" s="198" t="s">
        <v>47</v>
      </c>
      <c r="CM4" s="198"/>
      <c r="CN4" s="198"/>
      <c r="CO4" s="198"/>
    </row>
    <row r="5" spans="1:93" s="106" customFormat="1" ht="14.25" customHeight="1" x14ac:dyDescent="0.25">
      <c r="Z5" s="107" t="s">
        <v>1716</v>
      </c>
      <c r="AA5" s="108" t="s">
        <v>1717</v>
      </c>
      <c r="AB5" s="108" t="s">
        <v>80</v>
      </c>
      <c r="AC5" s="109" t="s">
        <v>80</v>
      </c>
      <c r="AH5" s="107" t="s">
        <v>1716</v>
      </c>
      <c r="AI5" s="108" t="s">
        <v>1717</v>
      </c>
      <c r="AJ5" s="108" t="s">
        <v>80</v>
      </c>
      <c r="AK5" s="109" t="s">
        <v>80</v>
      </c>
      <c r="AV5" s="202" t="s">
        <v>1718</v>
      </c>
      <c r="AW5" s="201" t="s">
        <v>1719</v>
      </c>
      <c r="AX5" s="201" t="s">
        <v>1720</v>
      </c>
      <c r="AY5" s="201" t="s">
        <v>108</v>
      </c>
      <c r="AZ5" s="201" t="s">
        <v>109</v>
      </c>
      <c r="BA5" s="203" t="s">
        <v>110</v>
      </c>
      <c r="BK5" s="202"/>
      <c r="BL5" s="201"/>
      <c r="BM5" s="201"/>
      <c r="BN5" s="201"/>
      <c r="BO5" s="201"/>
      <c r="BP5" s="201"/>
      <c r="BQ5" s="201"/>
      <c r="BR5" s="201"/>
      <c r="BS5" s="203"/>
      <c r="BT5" s="203"/>
      <c r="BU5" s="203"/>
      <c r="BV5" s="203"/>
    </row>
    <row r="6" spans="1:93" s="106" customFormat="1" ht="14.25" customHeight="1" x14ac:dyDescent="0.25">
      <c r="C6" s="110" t="s">
        <v>19</v>
      </c>
      <c r="D6" s="111" t="s">
        <v>1721</v>
      </c>
      <c r="E6" s="110" t="s">
        <v>23</v>
      </c>
      <c r="I6" s="112" t="s">
        <v>48</v>
      </c>
      <c r="J6" s="111" t="s">
        <v>1722</v>
      </c>
      <c r="K6" s="111" t="s">
        <v>62</v>
      </c>
      <c r="L6" s="111" t="s">
        <v>64</v>
      </c>
      <c r="M6" s="113" t="s">
        <v>1723</v>
      </c>
      <c r="N6" s="114" t="s">
        <v>1724</v>
      </c>
      <c r="O6" s="114"/>
      <c r="Q6" s="112" t="s">
        <v>1278</v>
      </c>
      <c r="R6" s="111" t="s">
        <v>1725</v>
      </c>
      <c r="S6" s="111" t="s">
        <v>1726</v>
      </c>
      <c r="T6" s="111" t="s">
        <v>1050</v>
      </c>
      <c r="U6" s="111" t="s">
        <v>1727</v>
      </c>
      <c r="V6" s="113" t="s">
        <v>1621</v>
      </c>
      <c r="Z6" s="115" t="s">
        <v>1728</v>
      </c>
      <c r="AA6" s="116" t="s">
        <v>1728</v>
      </c>
      <c r="AB6" s="116" t="s">
        <v>1729</v>
      </c>
      <c r="AC6" s="117" t="s">
        <v>1730</v>
      </c>
      <c r="AH6" s="115" t="s">
        <v>1728</v>
      </c>
      <c r="AI6" s="116" t="s">
        <v>1728</v>
      </c>
      <c r="AJ6" s="116" t="s">
        <v>1729</v>
      </c>
      <c r="AK6" s="117" t="s">
        <v>1730</v>
      </c>
      <c r="AP6" s="112" t="s">
        <v>1731</v>
      </c>
      <c r="AQ6" s="111" t="s">
        <v>99</v>
      </c>
      <c r="AR6" s="113" t="s">
        <v>1732</v>
      </c>
      <c r="AV6" s="202"/>
      <c r="AW6" s="201"/>
      <c r="AX6" s="201"/>
      <c r="AY6" s="201"/>
      <c r="AZ6" s="201"/>
      <c r="BA6" s="203"/>
      <c r="BE6" s="112" t="s">
        <v>112</v>
      </c>
      <c r="BF6" s="111" t="s">
        <v>113</v>
      </c>
      <c r="BG6" s="113" t="s">
        <v>1733</v>
      </c>
      <c r="BK6" s="202"/>
      <c r="BL6" s="201"/>
      <c r="BM6" s="201"/>
      <c r="BN6" s="201"/>
      <c r="BO6" s="201"/>
      <c r="BP6" s="201"/>
      <c r="BQ6" s="201"/>
      <c r="BR6" s="201"/>
      <c r="BS6" s="203"/>
      <c r="BT6" s="203"/>
      <c r="BU6" s="203"/>
      <c r="BV6" s="203"/>
      <c r="BY6" s="112" t="s">
        <v>1706</v>
      </c>
      <c r="BZ6" s="111" t="s">
        <v>1734</v>
      </c>
      <c r="CA6" s="113" t="s">
        <v>110</v>
      </c>
      <c r="CF6" s="112" t="s">
        <v>1735</v>
      </c>
      <c r="CG6" s="113" t="s">
        <v>1736</v>
      </c>
      <c r="CM6" s="112" t="s">
        <v>48</v>
      </c>
      <c r="CN6" s="113" t="s">
        <v>49</v>
      </c>
    </row>
    <row r="7" spans="1:93" s="118" customFormat="1" ht="21" customHeight="1" x14ac:dyDescent="0.25">
      <c r="C7" s="119">
        <f>DatosGenerales!C8</f>
        <v>14189</v>
      </c>
      <c r="D7" s="120">
        <f>SUM(DatosGenerales!C15:C19)</f>
        <v>2686</v>
      </c>
      <c r="E7" s="119">
        <f>SUM(DatosGenerales!C12:C14)</f>
        <v>13487</v>
      </c>
      <c r="I7" s="121">
        <f>DatosGenerales!C31</f>
        <v>2277</v>
      </c>
      <c r="J7" s="120">
        <f>DatosGenerales!C32</f>
        <v>275</v>
      </c>
      <c r="K7" s="119">
        <f>SUM(DatosGenerales!C33:C34)</f>
        <v>200</v>
      </c>
      <c r="L7" s="120">
        <f>DatosGenerales!C36</f>
        <v>1762</v>
      </c>
      <c r="M7" s="119">
        <f>DatosGenerales!C95</f>
        <v>1385</v>
      </c>
      <c r="N7" s="122">
        <f>L7-M7</f>
        <v>377</v>
      </c>
      <c r="O7" s="122"/>
      <c r="Q7" s="121">
        <f>DatosGenerales!C36</f>
        <v>1762</v>
      </c>
      <c r="R7" s="120">
        <f>DatosGenerales!C49</f>
        <v>1358</v>
      </c>
      <c r="S7" s="120">
        <f>DatosGenerales!C50</f>
        <v>88</v>
      </c>
      <c r="T7" s="120">
        <f>DatosGenerales!C62</f>
        <v>16</v>
      </c>
      <c r="U7" s="120">
        <f>DatosGenerales!C78</f>
        <v>6</v>
      </c>
      <c r="V7" s="123">
        <f>SUM(Q7:U7)</f>
        <v>3230</v>
      </c>
      <c r="Z7" s="121">
        <f>SUM(DatosGenerales!C106,DatosGenerales!C107,DatosGenerales!C109)</f>
        <v>776</v>
      </c>
      <c r="AA7" s="120">
        <f>SUM(DatosGenerales!C108,DatosGenerales!C110)</f>
        <v>566</v>
      </c>
      <c r="AB7" s="120">
        <f>DatosGenerales!C106</f>
        <v>520</v>
      </c>
      <c r="AC7" s="123">
        <f>DatosGenerales!C107</f>
        <v>227</v>
      </c>
      <c r="AH7" s="121">
        <f>SUM(DatosGenerales!C115,DatosGenerales!C116,DatosGenerales!C118)</f>
        <v>49</v>
      </c>
      <c r="AI7" s="120">
        <f>SUM(DatosGenerales!C117,DatosGenerales!C119)</f>
        <v>22</v>
      </c>
      <c r="AJ7" s="120">
        <f>DatosGenerales!C115</f>
        <v>35</v>
      </c>
      <c r="AK7" s="123">
        <f>DatosGenerales!C116</f>
        <v>11</v>
      </c>
      <c r="AP7" s="121">
        <f>SUM(DatosGenerales!C135:C136)</f>
        <v>220</v>
      </c>
      <c r="AQ7" s="120">
        <f>SUM(DatosGenerales!C137:C138)</f>
        <v>13</v>
      </c>
      <c r="AR7" s="123">
        <f>SUM(DatosGenerales!C139:C140)</f>
        <v>0</v>
      </c>
      <c r="AV7" s="121">
        <f>DatosGenerales!C145</f>
        <v>6</v>
      </c>
      <c r="AW7" s="120">
        <f>DatosGenerales!C146</f>
        <v>163</v>
      </c>
      <c r="AX7" s="120">
        <f>DatosGenerales!C147</f>
        <v>9</v>
      </c>
      <c r="AY7" s="120">
        <f>DatosGenerales!C148</f>
        <v>2</v>
      </c>
      <c r="AZ7" s="120">
        <f>DatosGenerales!C149</f>
        <v>21</v>
      </c>
      <c r="BA7" s="123">
        <f>DatosGenerales!C150</f>
        <v>0</v>
      </c>
      <c r="BE7" s="121">
        <f>DatosGenerales!C151</f>
        <v>46</v>
      </c>
      <c r="BF7" s="120">
        <f>DatosGenerales!C152</f>
        <v>140</v>
      </c>
      <c r="BG7" s="123">
        <f>DatosGenerales!C154</f>
        <v>34</v>
      </c>
      <c r="BK7" s="121">
        <f>SUM(DatosGenerales!C307:C321)</f>
        <v>2203</v>
      </c>
      <c r="BL7" s="120">
        <f>SUM(DatosGenerales!C304:C306)</f>
        <v>23</v>
      </c>
      <c r="BM7" s="120">
        <f>SUM(DatosGenerales!C322:C354)</f>
        <v>154</v>
      </c>
      <c r="BN7" s="120">
        <f>SUM(DatosGenerales!C299)</f>
        <v>45</v>
      </c>
      <c r="BO7" s="120">
        <f>SUM(DatosGenerales!C366:C374)</f>
        <v>9</v>
      </c>
      <c r="BP7" s="120">
        <f>SUM(DatosGenerales!C296:C298)</f>
        <v>0</v>
      </c>
      <c r="BQ7" s="120">
        <f>SUM(DatosGenerales!C355:C365)</f>
        <v>6</v>
      </c>
      <c r="BR7" s="120">
        <f>SUM(DatosGenerales!C300:C302)</f>
        <v>5</v>
      </c>
      <c r="BS7" s="123">
        <f>SUM(DatosGenerales!C293:C295)</f>
        <v>373</v>
      </c>
      <c r="BT7" s="123">
        <f>SUM(DatosGenerales!C303)</f>
        <v>0</v>
      </c>
      <c r="BU7" s="123">
        <f>SUM(DatosGenerales!C375:C387)</f>
        <v>69</v>
      </c>
      <c r="BV7" s="123">
        <f>SUM(DatosGenerales!C388:C409)</f>
        <v>899</v>
      </c>
      <c r="BY7" s="121">
        <f>DatosGenerales!C246</f>
        <v>847</v>
      </c>
      <c r="BZ7" s="120">
        <f>DatosGenerales!C247</f>
        <v>459</v>
      </c>
      <c r="CA7" s="123">
        <f>DatosGenerales!C248</f>
        <v>428</v>
      </c>
      <c r="CF7" s="121">
        <f>DatosGenerales!C255</f>
        <v>28</v>
      </c>
      <c r="CG7" s="123">
        <f>DatosGenerales!C258</f>
        <v>148</v>
      </c>
      <c r="CM7" s="121">
        <f>DatosGenerales!C40</f>
        <v>6157</v>
      </c>
      <c r="CN7" s="123">
        <f>DatosGenerales!C41</f>
        <v>1624</v>
      </c>
    </row>
    <row r="8" spans="1:93" x14ac:dyDescent="0.25">
      <c r="B8" s="124"/>
    </row>
    <row r="11" spans="1:93" x14ac:dyDescent="0.25">
      <c r="R11" s="102" t="s">
        <v>1737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102" t="s">
        <v>1738</v>
      </c>
    </row>
    <row r="22" spans="19:93" x14ac:dyDescent="0.2">
      <c r="BK22" s="126" t="s">
        <v>1739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6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1740</v>
      </c>
      <c r="BO38" s="133">
        <v>13</v>
      </c>
    </row>
    <row r="41" spans="62:67" x14ac:dyDescent="0.2">
      <c r="BK41" s="126" t="s">
        <v>1741</v>
      </c>
    </row>
    <row r="51" spans="63:74" x14ac:dyDescent="0.25">
      <c r="BK51" s="130" t="s">
        <v>1742</v>
      </c>
      <c r="BL51" s="130" t="s">
        <v>1742</v>
      </c>
      <c r="BM51" s="129"/>
    </row>
    <row r="52" spans="63:74" x14ac:dyDescent="0.25">
      <c r="BK52" s="130" t="s">
        <v>1743</v>
      </c>
      <c r="BL52" s="130" t="s">
        <v>1744</v>
      </c>
      <c r="BM52" s="130"/>
      <c r="BN52" s="106"/>
      <c r="BO52" s="106"/>
      <c r="BP52" s="106"/>
      <c r="BQ52" s="106"/>
      <c r="BR52" s="106"/>
      <c r="BS52" s="106"/>
      <c r="BT52" s="106"/>
      <c r="BU52" s="106"/>
      <c r="BV52" s="106"/>
    </row>
    <row r="53" spans="63:74" x14ac:dyDescent="0.25">
      <c r="BK53" s="131">
        <f>SUM(DatosGenerales!C320,DatosGenerales!C309,DatosGenerales!C318)</f>
        <v>795</v>
      </c>
      <c r="BL53" s="131">
        <f>SUM(DatosGenerales!C321,DatosGenerales!C310,DatosGenerales!C319)</f>
        <v>628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1745</v>
      </c>
    </row>
    <row r="65" spans="63:71" x14ac:dyDescent="0.25">
      <c r="BK65" s="130" t="s">
        <v>1746</v>
      </c>
      <c r="BL65" s="130" t="s">
        <v>1747</v>
      </c>
      <c r="BM65" s="130" t="s">
        <v>1748</v>
      </c>
      <c r="BN65" s="130"/>
    </row>
    <row r="66" spans="63:71" x14ac:dyDescent="0.25">
      <c r="BK66" s="131">
        <f>SUM(DatosGenerales!C320:C321)</f>
        <v>23</v>
      </c>
      <c r="BL66" s="131">
        <f>SUM(DatosGenerales!C309:C310)</f>
        <v>667</v>
      </c>
      <c r="BM66" s="131">
        <f>SUM(DatosGenerales!C318:C319)</f>
        <v>733</v>
      </c>
      <c r="BN66" s="131"/>
      <c r="BO66" s="118"/>
      <c r="BP66" s="118"/>
      <c r="BQ66" s="118"/>
      <c r="BR66" s="118"/>
      <c r="BS66" s="118"/>
    </row>
  </sheetData>
  <sheetProtection algorithmName="SHA-512" hashValue="Z5AGL3wEfo99JCiUJbctXu1AzADO6ylhFKMEzPP2v3uEfpKxSe9zdOcwb34yHUkuEKQITDQ1SPWz4UPJ8JsRIw==" saltValue="zrjXnl77o+01oEto6UjLN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34E1-5AC3-427F-A491-9CAC3173BCAD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1749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1750</v>
      </c>
      <c r="H3" s="126" t="s">
        <v>1751</v>
      </c>
      <c r="M3" s="126" t="s">
        <v>1752</v>
      </c>
      <c r="R3" s="126" t="s">
        <v>1753</v>
      </c>
      <c r="W3" s="126" t="s">
        <v>1754</v>
      </c>
      <c r="AB3" s="126" t="s">
        <v>1755</v>
      </c>
      <c r="AG3" s="126" t="s">
        <v>1756</v>
      </c>
      <c r="AL3" s="126" t="s">
        <v>1757</v>
      </c>
      <c r="AQ3" s="126" t="s">
        <v>1758</v>
      </c>
      <c r="AV3" s="126" t="s">
        <v>1759</v>
      </c>
      <c r="BA3" s="126" t="s">
        <v>1760</v>
      </c>
      <c r="BF3" s="126" t="s">
        <v>1761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1740</v>
      </c>
      <c r="D25" s="133">
        <v>100</v>
      </c>
      <c r="H25" s="132" t="s">
        <v>1740</v>
      </c>
      <c r="I25" s="133">
        <v>50</v>
      </c>
      <c r="M25" s="132" t="s">
        <v>1740</v>
      </c>
      <c r="N25" s="133">
        <v>10</v>
      </c>
      <c r="R25" s="132" t="s">
        <v>1740</v>
      </c>
      <c r="S25" s="133">
        <v>50</v>
      </c>
      <c r="W25" s="132" t="s">
        <v>1740</v>
      </c>
      <c r="X25" s="133">
        <v>50</v>
      </c>
      <c r="AB25" s="132" t="s">
        <v>1740</v>
      </c>
      <c r="AC25" s="133">
        <v>0</v>
      </c>
      <c r="AG25" s="132" t="s">
        <v>1740</v>
      </c>
      <c r="AH25" s="133">
        <v>0</v>
      </c>
      <c r="AL25" s="132" t="s">
        <v>1740</v>
      </c>
      <c r="AM25" s="133">
        <v>0</v>
      </c>
      <c r="AQ25" s="132" t="s">
        <v>1740</v>
      </c>
      <c r="AR25" s="133">
        <v>0</v>
      </c>
      <c r="AV25" s="132" t="s">
        <v>1740</v>
      </c>
      <c r="AW25" s="133">
        <v>10</v>
      </c>
      <c r="BA25" s="132" t="s">
        <v>1740</v>
      </c>
      <c r="BB25" s="133">
        <v>0</v>
      </c>
      <c r="BF25" s="132" t="s">
        <v>1740</v>
      </c>
      <c r="BG25" s="133">
        <v>50</v>
      </c>
    </row>
  </sheetData>
  <sheetProtection algorithmName="SHA-512" hashValue="Tv6Yv7uL0uH9h/OZeKZBk90LuqT6Ni1iI2U3w3d4/TssVWp4E+kEjWtRcHpByGuosdXXEp9/AksOLZX2P8ha2w==" saltValue="2dGoHJblNcRqcXFklG4tK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B5DC5-6BAD-40D3-A31B-8326A4F3047D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2" customWidth="1"/>
    <col min="2" max="2" width="4.42578125" style="102" customWidth="1"/>
    <col min="3" max="8" width="18.85546875" style="102" customWidth="1"/>
    <col min="9" max="9" width="4.42578125" style="102" customWidth="1"/>
    <col min="10" max="10" width="2.7109375" style="102" customWidth="1"/>
    <col min="11" max="11" width="4.5703125" style="102" customWidth="1"/>
    <col min="12" max="12" width="20.85546875" style="102" customWidth="1"/>
    <col min="13" max="13" width="20.7109375" style="102" customWidth="1"/>
    <col min="14" max="16" width="20.85546875" style="102" customWidth="1"/>
    <col min="17" max="17" width="2.7109375" style="102" customWidth="1"/>
    <col min="18" max="18" width="4.5703125" style="102" customWidth="1"/>
    <col min="19" max="27" width="14.85546875" style="102" customWidth="1"/>
    <col min="28" max="28" width="4.5703125" style="102" customWidth="1"/>
    <col min="29" max="29" width="2.7109375" style="102" customWidth="1"/>
    <col min="30" max="30" width="4.5703125" style="102" customWidth="1"/>
    <col min="31" max="38" width="13.85546875" style="102" customWidth="1"/>
    <col min="39" max="39" width="13.42578125" style="102" customWidth="1"/>
    <col min="40" max="40" width="2.7109375" style="102" customWidth="1"/>
    <col min="41" max="41" width="4.5703125" style="102" customWidth="1"/>
    <col min="42" max="47" width="13.85546875" style="102" customWidth="1"/>
    <col min="48" max="48" width="4.5703125" style="102" customWidth="1"/>
    <col min="49" max="50" width="11.42578125" style="102" hidden="1" customWidth="1"/>
    <col min="51" max="16384" width="11.42578125" style="102"/>
  </cols>
  <sheetData>
    <row r="1" spans="1:50" ht="19.7" customHeight="1" x14ac:dyDescent="0.25">
      <c r="A1" s="100"/>
      <c r="B1" s="101"/>
      <c r="C1" s="206" t="s">
        <v>1762</v>
      </c>
      <c r="D1" s="206"/>
      <c r="E1" s="206"/>
      <c r="F1" s="206"/>
      <c r="G1" s="206"/>
      <c r="H1" s="206"/>
      <c r="J1" s="100"/>
      <c r="Q1" s="100"/>
      <c r="AC1" s="100"/>
      <c r="AN1" s="100"/>
    </row>
    <row r="2" spans="1:50" s="104" customFormat="1" ht="12.4" customHeight="1" x14ac:dyDescent="0.25">
      <c r="I2" s="105"/>
      <c r="S2" s="105"/>
      <c r="T2" s="105"/>
    </row>
    <row r="3" spans="1:50" s="104" customFormat="1" ht="14.85" customHeight="1" x14ac:dyDescent="0.25">
      <c r="I3" s="102"/>
      <c r="L3" s="102"/>
      <c r="M3" s="102"/>
      <c r="N3" s="102"/>
      <c r="O3" s="102"/>
      <c r="P3" s="102"/>
      <c r="S3" s="105"/>
      <c r="T3" s="105"/>
    </row>
    <row r="4" spans="1:50" s="106" customFormat="1" ht="14.25" customHeight="1" x14ac:dyDescent="0.25">
      <c r="C4" s="198" t="s">
        <v>1022</v>
      </c>
      <c r="D4" s="198"/>
      <c r="E4" s="198"/>
      <c r="F4" s="198"/>
      <c r="G4" s="198"/>
      <c r="H4" s="198"/>
      <c r="I4" s="102"/>
      <c r="L4" s="198" t="s">
        <v>1217</v>
      </c>
      <c r="M4" s="198"/>
      <c r="N4" s="198"/>
      <c r="O4" s="198"/>
      <c r="P4" s="198"/>
      <c r="T4" s="198" t="s">
        <v>998</v>
      </c>
      <c r="U4" s="198"/>
      <c r="V4" s="198"/>
      <c r="W4" s="198"/>
      <c r="X4" s="198"/>
      <c r="Y4" s="198"/>
      <c r="Z4" s="198"/>
      <c r="AA4" s="198"/>
      <c r="AE4" s="198" t="s">
        <v>1763</v>
      </c>
      <c r="AF4" s="198"/>
      <c r="AG4" s="198"/>
      <c r="AH4" s="198"/>
      <c r="AI4" s="198"/>
      <c r="AJ4" s="198"/>
      <c r="AK4" s="198"/>
      <c r="AL4" s="198"/>
      <c r="AP4" s="198" t="s">
        <v>1626</v>
      </c>
      <c r="AQ4" s="198"/>
      <c r="AR4" s="198"/>
      <c r="AS4" s="198"/>
      <c r="AT4" s="198"/>
      <c r="AU4" s="198"/>
    </row>
    <row r="5" spans="1:50" s="106" customFormat="1" ht="14.25" customHeight="1" x14ac:dyDescent="0.25">
      <c r="I5" s="102"/>
      <c r="AC5" s="104"/>
      <c r="AN5" s="104"/>
    </row>
    <row r="6" spans="1:50" s="106" customFormat="1" ht="14.25" customHeight="1" x14ac:dyDescent="0.25">
      <c r="I6" s="102"/>
      <c r="L6" s="207" t="s">
        <v>81</v>
      </c>
      <c r="M6" s="208" t="s">
        <v>1764</v>
      </c>
      <c r="N6" s="208" t="s">
        <v>1765</v>
      </c>
      <c r="O6" s="209" t="s">
        <v>1019</v>
      </c>
      <c r="P6" s="209"/>
      <c r="AC6" s="104"/>
      <c r="AN6" s="104"/>
    </row>
    <row r="7" spans="1:50" s="106" customFormat="1" ht="20.85" customHeight="1" x14ac:dyDescent="0.25">
      <c r="C7" s="205" t="s">
        <v>252</v>
      </c>
      <c r="D7" s="110" t="s">
        <v>19</v>
      </c>
      <c r="E7" s="138" t="s">
        <v>1023</v>
      </c>
      <c r="F7" s="138" t="s">
        <v>1024</v>
      </c>
      <c r="G7" s="113" t="s">
        <v>1025</v>
      </c>
      <c r="H7" s="113" t="s">
        <v>1026</v>
      </c>
      <c r="I7" s="102"/>
      <c r="L7" s="207"/>
      <c r="M7" s="208"/>
      <c r="N7" s="208"/>
      <c r="O7" s="111" t="s">
        <v>1020</v>
      </c>
      <c r="P7" s="113" t="s">
        <v>1021</v>
      </c>
      <c r="S7" s="139" t="s">
        <v>999</v>
      </c>
      <c r="T7" s="140" t="s">
        <v>316</v>
      </c>
      <c r="U7" s="140" t="s">
        <v>1766</v>
      </c>
      <c r="V7" s="140" t="s">
        <v>1005</v>
      </c>
      <c r="W7" s="140" t="s">
        <v>1006</v>
      </c>
      <c r="X7" s="140" t="s">
        <v>1007</v>
      </c>
      <c r="Y7" s="140" t="s">
        <v>1767</v>
      </c>
      <c r="Z7" s="140" t="s">
        <v>1008</v>
      </c>
      <c r="AA7" s="139" t="s">
        <v>997</v>
      </c>
      <c r="AE7" s="141" t="s">
        <v>980</v>
      </c>
      <c r="AF7" s="140" t="s">
        <v>354</v>
      </c>
      <c r="AG7" s="140" t="s">
        <v>981</v>
      </c>
      <c r="AH7" s="140" t="s">
        <v>982</v>
      </c>
      <c r="AI7" s="140" t="s">
        <v>983</v>
      </c>
      <c r="AJ7" s="139" t="s">
        <v>984</v>
      </c>
      <c r="AK7" s="140" t="s">
        <v>985</v>
      </c>
      <c r="AL7" s="140" t="s">
        <v>538</v>
      </c>
      <c r="AM7" s="139" t="s">
        <v>986</v>
      </c>
      <c r="AP7" s="141" t="s">
        <v>1627</v>
      </c>
      <c r="AQ7" s="140" t="s">
        <v>1628</v>
      </c>
      <c r="AR7" s="140" t="s">
        <v>1629</v>
      </c>
      <c r="AS7" s="140" t="s">
        <v>1630</v>
      </c>
      <c r="AT7" s="140" t="s">
        <v>1040</v>
      </c>
      <c r="AU7" s="139" t="s">
        <v>1631</v>
      </c>
      <c r="AW7" s="142" t="s">
        <v>1627</v>
      </c>
      <c r="AX7" s="143">
        <f>DatosMenores!C69</f>
        <v>121</v>
      </c>
    </row>
    <row r="8" spans="1:50" s="118" customFormat="1" ht="14.85" customHeight="1" x14ac:dyDescent="0.25">
      <c r="C8" s="205"/>
      <c r="D8" s="120">
        <f>DatosMenores!C56</f>
        <v>929</v>
      </c>
      <c r="E8" s="120">
        <f>DatosMenores!C57</f>
        <v>248</v>
      </c>
      <c r="F8" s="120">
        <f>DatosMenores!C58</f>
        <v>71</v>
      </c>
      <c r="G8" s="120">
        <f>DatosMenores!C59</f>
        <v>610</v>
      </c>
      <c r="H8" s="119">
        <f>DatosMenores!C60</f>
        <v>14</v>
      </c>
      <c r="I8" s="102"/>
      <c r="L8" s="119">
        <f>DatosMenores!C48</f>
        <v>27</v>
      </c>
      <c r="M8" s="120">
        <f>DatosMenores!C49</f>
        <v>19</v>
      </c>
      <c r="N8" s="120">
        <f>DatosMenores!C50</f>
        <v>84</v>
      </c>
      <c r="O8" s="120">
        <f>DatosMenores!C51</f>
        <v>0</v>
      </c>
      <c r="P8" s="119">
        <f>DatosMenores!C52</f>
        <v>0</v>
      </c>
      <c r="S8" s="119">
        <f>DatosMenores!C28</f>
        <v>124</v>
      </c>
      <c r="T8" s="120">
        <f>SUM(DatosMenores!C29:C32)</f>
        <v>43</v>
      </c>
      <c r="U8" s="120">
        <f>DatosMenores!C33</f>
        <v>0</v>
      </c>
      <c r="V8" s="120">
        <f>DatosMenores!C34</f>
        <v>40</v>
      </c>
      <c r="W8" s="120">
        <f>DatosMenores!C35</f>
        <v>26</v>
      </c>
      <c r="X8" s="120">
        <f>DatosMenores!C36</f>
        <v>0</v>
      </c>
      <c r="Y8" s="120">
        <f>DatosMenores!C38</f>
        <v>7</v>
      </c>
      <c r="Z8" s="120">
        <f>DatosMenores!C37</f>
        <v>17</v>
      </c>
      <c r="AA8" s="119">
        <f>DatosMenores!C39</f>
        <v>28</v>
      </c>
      <c r="AC8" s="104"/>
      <c r="AE8" s="121">
        <f>DatosMenores!C5</f>
        <v>0</v>
      </c>
      <c r="AF8" s="120">
        <f>DatosMenores!C6</f>
        <v>24</v>
      </c>
      <c r="AG8" s="120">
        <f>DatosMenores!C7</f>
        <v>5</v>
      </c>
      <c r="AH8" s="120">
        <f>DatosMenores!C8</f>
        <v>5</v>
      </c>
      <c r="AI8" s="120">
        <f>DatosMenores!C9</f>
        <v>17</v>
      </c>
      <c r="AJ8" s="119">
        <f>DatosMenores!C10</f>
        <v>10</v>
      </c>
      <c r="AK8" s="120">
        <f>DatosMenores!C11</f>
        <v>16</v>
      </c>
      <c r="AL8" s="120">
        <f>DatosMenores!C12</f>
        <v>15</v>
      </c>
      <c r="AM8" s="119">
        <f>DatosMenores!C13</f>
        <v>8</v>
      </c>
      <c r="AN8" s="104"/>
      <c r="AP8" s="121">
        <f>DatosMenores!C69</f>
        <v>121</v>
      </c>
      <c r="AQ8" s="121">
        <f>DatosMenores!C70</f>
        <v>0</v>
      </c>
      <c r="AR8" s="120">
        <f>DatosMenores!C71</f>
        <v>465</v>
      </c>
      <c r="AS8" s="120">
        <f>DatosMenores!C74</f>
        <v>0</v>
      </c>
      <c r="AT8" s="120">
        <f>DatosMenores!C75</f>
        <v>4</v>
      </c>
      <c r="AU8" s="119">
        <f>DatosMenores!C76</f>
        <v>0</v>
      </c>
      <c r="AW8" s="142" t="s">
        <v>1628</v>
      </c>
      <c r="AX8" s="143">
        <f>DatosMenores!C70</f>
        <v>0</v>
      </c>
    </row>
    <row r="9" spans="1:50" ht="14.85" customHeight="1" x14ac:dyDescent="0.25">
      <c r="B9" s="124"/>
      <c r="C9" s="205" t="s">
        <v>1027</v>
      </c>
      <c r="D9" s="110" t="s">
        <v>1028</v>
      </c>
      <c r="E9" s="111" t="s">
        <v>1029</v>
      </c>
      <c r="F9" s="113" t="s">
        <v>1030</v>
      </c>
      <c r="G9" s="113" t="s">
        <v>1031</v>
      </c>
      <c r="H9" s="113" t="s">
        <v>1026</v>
      </c>
      <c r="AC9" s="106"/>
      <c r="AE9" s="144"/>
      <c r="AN9" s="106"/>
      <c r="AQ9" s="145"/>
      <c r="AR9" s="146"/>
      <c r="AW9" s="142" t="s">
        <v>1629</v>
      </c>
      <c r="AX9" s="143">
        <f>DatosMenores!C71</f>
        <v>465</v>
      </c>
    </row>
    <row r="10" spans="1:50" ht="29.85" customHeight="1" x14ac:dyDescent="0.25">
      <c r="C10" s="205"/>
      <c r="D10" s="119">
        <f>DatosMenores!C61</f>
        <v>312</v>
      </c>
      <c r="E10" s="120">
        <f>DatosMenores!C62</f>
        <v>51</v>
      </c>
      <c r="F10" s="123">
        <f>DatosMenores!C63</f>
        <v>20</v>
      </c>
      <c r="G10" s="123">
        <f>DatosMenores!C64</f>
        <v>145</v>
      </c>
      <c r="H10" s="123">
        <f>DatosMenores!C65</f>
        <v>123</v>
      </c>
      <c r="AE10" s="141" t="s">
        <v>987</v>
      </c>
      <c r="AF10" s="140" t="s">
        <v>671</v>
      </c>
      <c r="AG10" s="140" t="s">
        <v>988</v>
      </c>
      <c r="AH10" s="140" t="s">
        <v>1768</v>
      </c>
      <c r="AI10" s="140" t="s">
        <v>990</v>
      </c>
      <c r="AJ10" s="140" t="s">
        <v>992</v>
      </c>
      <c r="AK10" s="140" t="s">
        <v>993</v>
      </c>
      <c r="AL10" s="139" t="s">
        <v>110</v>
      </c>
      <c r="AP10" s="141" t="s">
        <v>272</v>
      </c>
      <c r="AQ10" s="140" t="s">
        <v>1632</v>
      </c>
      <c r="AR10" s="140" t="s">
        <v>1633</v>
      </c>
      <c r="AS10" s="141" t="s">
        <v>1769</v>
      </c>
      <c r="AT10" s="139" t="s">
        <v>1770</v>
      </c>
      <c r="AW10" s="142" t="s">
        <v>1769</v>
      </c>
      <c r="AX10" s="143">
        <f>DatosMenores!C72</f>
        <v>0</v>
      </c>
    </row>
    <row r="11" spans="1:50" ht="14.85" customHeight="1" x14ac:dyDescent="0.25">
      <c r="AE11" s="121">
        <f>DatosMenores!C14</f>
        <v>2</v>
      </c>
      <c r="AF11" s="120">
        <f>DatosMenores!C15</f>
        <v>0</v>
      </c>
      <c r="AG11" s="120">
        <f>DatosMenores!C16</f>
        <v>32</v>
      </c>
      <c r="AH11" s="120">
        <f>DatosMenores!C17</f>
        <v>28</v>
      </c>
      <c r="AI11" s="120">
        <f>DatosMenores!C18</f>
        <v>6</v>
      </c>
      <c r="AJ11" s="120">
        <f>DatosMenores!C20</f>
        <v>6</v>
      </c>
      <c r="AK11" s="120">
        <f>DatosMenores!C21</f>
        <v>1</v>
      </c>
      <c r="AL11" s="119">
        <f>DatosMenores!C19</f>
        <v>64</v>
      </c>
      <c r="AP11" s="121">
        <f>DatosMenores!C78</f>
        <v>0</v>
      </c>
      <c r="AQ11" s="120">
        <f>DatosMenores!C77</f>
        <v>0</v>
      </c>
      <c r="AR11" s="120">
        <f>DatosMenores!C79</f>
        <v>0</v>
      </c>
      <c r="AS11" s="121">
        <f>DatosMenores!C72</f>
        <v>0</v>
      </c>
      <c r="AT11" s="119">
        <f>DatosMenores!C73</f>
        <v>11</v>
      </c>
      <c r="AW11" s="142" t="s">
        <v>1770</v>
      </c>
      <c r="AX11" s="143">
        <f>DatosMenores!C73</f>
        <v>11</v>
      </c>
    </row>
    <row r="12" spans="1:50" ht="12.75" customHeight="1" x14ac:dyDescent="0.25">
      <c r="AW12" s="142" t="s">
        <v>1630</v>
      </c>
      <c r="AX12" s="143">
        <f>DatosMenores!C74</f>
        <v>0</v>
      </c>
    </row>
    <row r="13" spans="1:50" ht="12.75" customHeight="1" x14ac:dyDescent="0.25">
      <c r="AW13" s="142" t="s">
        <v>1040</v>
      </c>
      <c r="AX13" s="143">
        <f>DatosMenores!C75</f>
        <v>4</v>
      </c>
    </row>
    <row r="14" spans="1:50" ht="12.75" customHeight="1" x14ac:dyDescent="0.25">
      <c r="AW14" s="142" t="s">
        <v>1631</v>
      </c>
      <c r="AX14" s="143">
        <f>DatosMenores!C76</f>
        <v>0</v>
      </c>
    </row>
    <row r="15" spans="1:50" ht="12.75" customHeight="1" x14ac:dyDescent="0.25">
      <c r="AW15" s="142" t="s">
        <v>1632</v>
      </c>
      <c r="AX15" s="143">
        <f>DatosMenores!C77</f>
        <v>0</v>
      </c>
    </row>
    <row r="16" spans="1:50" ht="12.75" customHeight="1" x14ac:dyDescent="0.25">
      <c r="AW16" s="142" t="s">
        <v>272</v>
      </c>
      <c r="AX16" s="143">
        <f>DatosMenores!C78</f>
        <v>0</v>
      </c>
    </row>
    <row r="17" spans="49:50" ht="12.75" customHeight="1" x14ac:dyDescent="0.25">
      <c r="AW17" s="142" t="s">
        <v>1633</v>
      </c>
      <c r="AX17" s="143">
        <f>DatosMenores!C79</f>
        <v>0</v>
      </c>
    </row>
  </sheetData>
  <sheetProtection algorithmName="SHA-512" hashValue="qmaKJ1DqSON6wiA6LwE59zgs0tDbo79HykqebvvcVYi51KKENdRJOn0C4pR//j/AH56W+oQIoMDeES/WUZTTXA==" saltValue="XBnxRGbIrbfD5DCVVJlHD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5B17A-181C-4E6C-B791-1760A71BABB3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customWidth="1"/>
    <col min="20" max="20" width="7.85546875" style="151" customWidth="1"/>
    <col min="21" max="22" width="11.42578125" style="151"/>
    <col min="23" max="23" width="51.28515625" style="15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210" t="s">
        <v>1771</v>
      </c>
      <c r="D1" s="210"/>
      <c r="E1" s="210"/>
      <c r="F1" s="210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11" t="s">
        <v>1772</v>
      </c>
      <c r="D3" s="211"/>
      <c r="F3" s="211" t="s">
        <v>1217</v>
      </c>
      <c r="G3" s="211"/>
      <c r="H3" s="154"/>
      <c r="I3" s="155"/>
      <c r="J3" s="155"/>
      <c r="K3" s="155" t="s">
        <v>1773</v>
      </c>
      <c r="L3" s="155"/>
      <c r="M3" s="155"/>
      <c r="N3" s="155"/>
      <c r="O3" s="155"/>
      <c r="P3" s="155" t="s">
        <v>1774</v>
      </c>
      <c r="Q3" s="155"/>
      <c r="R3" s="155"/>
      <c r="S3" s="155"/>
      <c r="T3" s="155"/>
      <c r="U3" s="155" t="s">
        <v>1775</v>
      </c>
      <c r="V3" s="155"/>
      <c r="W3" s="155"/>
      <c r="X3" s="155"/>
      <c r="Y3" s="155"/>
      <c r="Z3" s="155" t="s">
        <v>212</v>
      </c>
      <c r="AA3" s="155"/>
      <c r="AB3" s="155"/>
      <c r="AC3" s="155"/>
      <c r="AD3" s="155" t="s">
        <v>1776</v>
      </c>
    </row>
    <row r="4" spans="1:30" x14ac:dyDescent="0.2">
      <c r="C4" s="156" t="s">
        <v>1777</v>
      </c>
      <c r="D4" s="157">
        <f>DatosViolenciaDoméstica!C5</f>
        <v>14</v>
      </c>
      <c r="F4" s="156" t="s">
        <v>1778</v>
      </c>
      <c r="G4" s="158">
        <f>DatosViolenciaDoméstica!E67</f>
        <v>14</v>
      </c>
      <c r="H4" s="159"/>
    </row>
    <row r="5" spans="1:30" x14ac:dyDescent="0.2">
      <c r="C5" s="156" t="s">
        <v>12</v>
      </c>
      <c r="D5" s="157">
        <f>DatosViolenciaDoméstica!C6</f>
        <v>100</v>
      </c>
      <c r="F5" s="156" t="s">
        <v>1779</v>
      </c>
      <c r="G5" s="160">
        <f>DatosViolenciaDoméstica!F67</f>
        <v>43</v>
      </c>
      <c r="H5" s="159"/>
    </row>
    <row r="6" spans="1:30" x14ac:dyDescent="0.2">
      <c r="C6" s="156" t="s">
        <v>1780</v>
      </c>
      <c r="D6" s="157">
        <f>DatosViolenciaDoméstica!C7</f>
        <v>21</v>
      </c>
    </row>
    <row r="7" spans="1:30" x14ac:dyDescent="0.2">
      <c r="C7" s="156" t="s">
        <v>59</v>
      </c>
      <c r="D7" s="157">
        <f>DatosViolenciaDoméstica!C8</f>
        <v>1</v>
      </c>
    </row>
    <row r="8" spans="1:30" x14ac:dyDescent="0.2">
      <c r="C8" s="156" t="s">
        <v>1781</v>
      </c>
      <c r="D8" s="157">
        <f>DatosViolenciaDoméstica!C9</f>
        <v>1</v>
      </c>
    </row>
    <row r="9" spans="1:30" x14ac:dyDescent="0.2">
      <c r="C9" s="156" t="s">
        <v>1782</v>
      </c>
      <c r="D9" s="157">
        <f>SUM(DatosViolenciaDoméstica!C10:C11)</f>
        <v>0</v>
      </c>
    </row>
    <row r="21" spans="6:32" x14ac:dyDescent="0.2">
      <c r="F21" s="161"/>
      <c r="G21" s="161"/>
    </row>
    <row r="22" spans="6:32" s="161" customFormat="1" ht="12.75" customHeight="1" x14ac:dyDescent="0.2">
      <c r="F22" s="162"/>
      <c r="G22" s="162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6:32" s="162" customFormat="1" x14ac:dyDescent="0.2">
      <c r="F23" s="149"/>
      <c r="G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6:32" x14ac:dyDescent="0.2">
      <c r="AB24" s="149"/>
    </row>
    <row r="25" spans="6:32" ht="15.75" x14ac:dyDescent="0.25">
      <c r="I25" s="163"/>
      <c r="J25" s="163"/>
      <c r="K25" s="164" t="s">
        <v>1740</v>
      </c>
      <c r="L25" s="165">
        <v>0</v>
      </c>
      <c r="M25" s="163"/>
      <c r="N25" s="163"/>
      <c r="O25" s="163"/>
      <c r="P25" s="164" t="s">
        <v>1740</v>
      </c>
      <c r="Q25" s="165">
        <v>0</v>
      </c>
      <c r="R25" s="163"/>
      <c r="S25" s="163"/>
      <c r="T25" s="163"/>
      <c r="U25" s="164" t="s">
        <v>1740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1740</v>
      </c>
      <c r="AF25" s="165">
        <v>0</v>
      </c>
    </row>
  </sheetData>
  <sheetProtection algorithmName="SHA-512" hashValue="VEQrxEb7YR/A8NdeffkAFVxXz6rizYydxl7wFDc9XztiHssmJN31zO2gwGUEYLh+vnJtdAZLijhSCnIsTKG7jQ==" saltValue="orJtYaICgAn+JcYYgUvAE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5D0E-E678-4735-A4B0-05A422639696}">
  <dimension ref="A1:AF25"/>
  <sheetViews>
    <sheetView showGridLines="0" showRowColHeaders="0" workbookViewId="0">
      <selection activeCell="I30" sqref="I30"/>
    </sheetView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hidden="1" customWidth="1"/>
    <col min="20" max="20" width="7.85546875" style="151" hidden="1" customWidth="1"/>
    <col min="21" max="22" width="0" style="151" hidden="1" customWidth="1"/>
    <col min="23" max="23" width="51.28515625" style="151" hidden="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210" t="s">
        <v>1783</v>
      </c>
      <c r="D1" s="210"/>
      <c r="E1" s="210"/>
      <c r="F1" s="210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11" t="s">
        <v>1772</v>
      </c>
      <c r="D3" s="211"/>
      <c r="F3" s="211" t="s">
        <v>1217</v>
      </c>
      <c r="G3" s="211"/>
      <c r="H3" s="154"/>
      <c r="I3" s="155"/>
      <c r="J3" s="155"/>
      <c r="K3" s="155" t="s">
        <v>1773</v>
      </c>
      <c r="L3" s="155"/>
      <c r="M3" s="155"/>
      <c r="N3" s="155"/>
      <c r="O3" s="155"/>
      <c r="P3" s="155" t="s">
        <v>1774</v>
      </c>
      <c r="Q3" s="155"/>
      <c r="R3" s="155"/>
      <c r="S3" s="155"/>
      <c r="T3" s="155"/>
      <c r="U3" s="155" t="s">
        <v>1775</v>
      </c>
      <c r="V3" s="155"/>
      <c r="W3" s="155"/>
      <c r="X3" s="155"/>
      <c r="Y3" s="155"/>
      <c r="Z3" s="155" t="s">
        <v>212</v>
      </c>
      <c r="AA3" s="155"/>
      <c r="AB3" s="155"/>
      <c r="AC3" s="155"/>
      <c r="AD3" s="155" t="s">
        <v>1776</v>
      </c>
    </row>
    <row r="4" spans="1:30" x14ac:dyDescent="0.2">
      <c r="C4" s="156" t="s">
        <v>12</v>
      </c>
      <c r="D4" s="157">
        <f>DatosViolenciaGénero!C7</f>
        <v>1145</v>
      </c>
      <c r="F4" s="156" t="s">
        <v>1778</v>
      </c>
      <c r="G4" s="158">
        <f>DatosViolenciaGénero!E82</f>
        <v>180</v>
      </c>
      <c r="H4" s="159"/>
    </row>
    <row r="5" spans="1:30" x14ac:dyDescent="0.2">
      <c r="C5" s="156" t="s">
        <v>39</v>
      </c>
      <c r="D5" s="157">
        <f>DatosViolenciaGénero!C5</f>
        <v>955</v>
      </c>
      <c r="F5" s="156" t="s">
        <v>1779</v>
      </c>
      <c r="G5" s="158">
        <f>DatosViolenciaGénero!F82</f>
        <v>321</v>
      </c>
      <c r="H5" s="159"/>
    </row>
    <row r="6" spans="1:30" x14ac:dyDescent="0.2">
      <c r="C6" s="156" t="s">
        <v>1780</v>
      </c>
      <c r="D6" s="166">
        <f>DatosViolenciaGénero!C8</f>
        <v>151</v>
      </c>
    </row>
    <row r="7" spans="1:30" x14ac:dyDescent="0.2">
      <c r="C7" s="156" t="s">
        <v>59</v>
      </c>
      <c r="D7" s="166">
        <f>DatosViolenciaGénero!C9</f>
        <v>5</v>
      </c>
    </row>
    <row r="8" spans="1:30" x14ac:dyDescent="0.2">
      <c r="C8" s="156" t="s">
        <v>1784</v>
      </c>
      <c r="D8" s="157">
        <f>DatosViolenciaGénero!C11</f>
        <v>1</v>
      </c>
    </row>
    <row r="9" spans="1:30" x14ac:dyDescent="0.2">
      <c r="C9" s="156" t="s">
        <v>1785</v>
      </c>
      <c r="D9" s="157">
        <f>DatosViolenciaGénero!C12</f>
        <v>1</v>
      </c>
    </row>
    <row r="10" spans="1:30" x14ac:dyDescent="0.2">
      <c r="C10" s="156" t="s">
        <v>1777</v>
      </c>
      <c r="D10" s="166">
        <f>DatosViolenciaGénero!C6</f>
        <v>193</v>
      </c>
    </row>
    <row r="11" spans="1:30" x14ac:dyDescent="0.2">
      <c r="C11" s="156" t="s">
        <v>1781</v>
      </c>
      <c r="D11" s="166">
        <f>DatosViolenciaGénero!C10</f>
        <v>3</v>
      </c>
    </row>
    <row r="20" spans="3:32" x14ac:dyDescent="0.2">
      <c r="C20" s="161"/>
      <c r="D20" s="161"/>
    </row>
    <row r="21" spans="3:32" x14ac:dyDescent="0.2">
      <c r="C21" s="162"/>
      <c r="D21" s="162"/>
    </row>
    <row r="22" spans="3:32" s="161" customFormat="1" ht="12.75" customHeight="1" x14ac:dyDescent="0.2">
      <c r="C22" s="149"/>
      <c r="D22" s="149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3:32" s="162" customFormat="1" x14ac:dyDescent="0.2">
      <c r="C23" s="149"/>
      <c r="D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3:32" x14ac:dyDescent="0.2">
      <c r="AB24" s="149"/>
    </row>
    <row r="25" spans="3:32" ht="15.75" x14ac:dyDescent="0.25">
      <c r="I25" s="163"/>
      <c r="J25" s="163"/>
      <c r="K25" s="164" t="s">
        <v>1740</v>
      </c>
      <c r="L25" s="165">
        <v>0</v>
      </c>
      <c r="M25" s="163"/>
      <c r="N25" s="163"/>
      <c r="O25" s="163"/>
      <c r="P25" s="164" t="s">
        <v>1740</v>
      </c>
      <c r="Q25" s="165">
        <v>0</v>
      </c>
      <c r="R25" s="163"/>
      <c r="S25" s="163"/>
      <c r="T25" s="163"/>
      <c r="U25" s="164" t="s">
        <v>1740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1740</v>
      </c>
      <c r="AF25" s="165">
        <v>0</v>
      </c>
    </row>
  </sheetData>
  <sheetProtection algorithmName="SHA-512" hashValue="5vsyCmlzQgM3kl8DroPjZQKmybGHitddjjdOlSUiFH0Ri3VFpcUyPVZXOX91LumJ3/x6tKtwZjHOCC4aOU9Jgw==" saltValue="IgpbA+U6EbiKJ+k/vHM2b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6" t="s">
        <v>17</v>
      </c>
      <c r="B7" s="13" t="s">
        <v>18</v>
      </c>
      <c r="C7" s="14">
        <v>5608</v>
      </c>
      <c r="D7" s="14">
        <v>4515</v>
      </c>
      <c r="E7" s="15">
        <v>0.24208194905869301</v>
      </c>
    </row>
    <row r="8" spans="1:5" x14ac:dyDescent="0.25">
      <c r="A8" s="177"/>
      <c r="B8" s="13" t="s">
        <v>19</v>
      </c>
      <c r="C8" s="14">
        <v>14189</v>
      </c>
      <c r="D8" s="14">
        <v>13390</v>
      </c>
      <c r="E8" s="15">
        <v>5.9671396564600403E-2</v>
      </c>
    </row>
    <row r="9" spans="1:5" x14ac:dyDescent="0.25">
      <c r="A9" s="177"/>
      <c r="B9" s="13" t="s">
        <v>20</v>
      </c>
      <c r="C9" s="14">
        <v>13892</v>
      </c>
      <c r="D9" s="14">
        <v>13188</v>
      </c>
      <c r="E9" s="15">
        <v>5.33818622990598E-2</v>
      </c>
    </row>
    <row r="10" spans="1:5" x14ac:dyDescent="0.25">
      <c r="A10" s="177"/>
      <c r="B10" s="13" t="s">
        <v>21</v>
      </c>
      <c r="C10" s="14">
        <v>102</v>
      </c>
      <c r="D10" s="14">
        <v>121</v>
      </c>
      <c r="E10" s="15">
        <v>-0.15702479338843001</v>
      </c>
    </row>
    <row r="11" spans="1:5" x14ac:dyDescent="0.25">
      <c r="A11" s="178"/>
      <c r="B11" s="13" t="s">
        <v>22</v>
      </c>
      <c r="C11" s="14">
        <v>3800</v>
      </c>
      <c r="D11" s="14">
        <v>3102</v>
      </c>
      <c r="E11" s="15">
        <v>0.22501611863314</v>
      </c>
    </row>
    <row r="12" spans="1:5" x14ac:dyDescent="0.25">
      <c r="A12" s="176" t="s">
        <v>23</v>
      </c>
      <c r="B12" s="13" t="s">
        <v>24</v>
      </c>
      <c r="C12" s="14">
        <v>3227</v>
      </c>
      <c r="D12" s="14">
        <v>2853</v>
      </c>
      <c r="E12" s="15">
        <v>0.13109008061689401</v>
      </c>
    </row>
    <row r="13" spans="1:5" x14ac:dyDescent="0.25">
      <c r="A13" s="177"/>
      <c r="B13" s="13" t="s">
        <v>25</v>
      </c>
      <c r="C13" s="14">
        <v>2001</v>
      </c>
      <c r="D13" s="14">
        <v>2361</v>
      </c>
      <c r="E13" s="15">
        <v>-0.152477763659466</v>
      </c>
    </row>
    <row r="14" spans="1:5" x14ac:dyDescent="0.25">
      <c r="A14" s="178"/>
      <c r="B14" s="13" t="s">
        <v>26</v>
      </c>
      <c r="C14" s="14">
        <v>8259</v>
      </c>
      <c r="D14" s="14">
        <v>7747</v>
      </c>
      <c r="E14" s="15">
        <v>6.6090099393313506E-2</v>
      </c>
    </row>
    <row r="15" spans="1:5" x14ac:dyDescent="0.25">
      <c r="A15" s="176" t="s">
        <v>27</v>
      </c>
      <c r="B15" s="13" t="s">
        <v>28</v>
      </c>
      <c r="C15" s="14">
        <v>537</v>
      </c>
      <c r="D15" s="14">
        <v>376</v>
      </c>
      <c r="E15" s="15">
        <v>0.42819148936170198</v>
      </c>
    </row>
    <row r="16" spans="1:5" x14ac:dyDescent="0.25">
      <c r="A16" s="177"/>
      <c r="B16" s="13" t="s">
        <v>29</v>
      </c>
      <c r="C16" s="14">
        <v>1902</v>
      </c>
      <c r="D16" s="14">
        <v>1371</v>
      </c>
      <c r="E16" s="15">
        <v>0.387308533916849</v>
      </c>
    </row>
    <row r="17" spans="1:5" x14ac:dyDescent="0.25">
      <c r="A17" s="177"/>
      <c r="B17" s="13" t="s">
        <v>30</v>
      </c>
      <c r="C17" s="14">
        <v>21</v>
      </c>
      <c r="D17" s="14">
        <v>24</v>
      </c>
      <c r="E17" s="15">
        <v>-0.125</v>
      </c>
    </row>
    <row r="18" spans="1:5" x14ac:dyDescent="0.25">
      <c r="A18" s="177"/>
      <c r="B18" s="13" t="s">
        <v>31</v>
      </c>
      <c r="C18" s="14">
        <v>9</v>
      </c>
      <c r="D18" s="14">
        <v>7</v>
      </c>
      <c r="E18" s="15">
        <v>0.28571428571428598</v>
      </c>
    </row>
    <row r="19" spans="1:5" x14ac:dyDescent="0.25">
      <c r="A19" s="178"/>
      <c r="B19" s="13" t="s">
        <v>32</v>
      </c>
      <c r="C19" s="14">
        <v>217</v>
      </c>
      <c r="D19" s="14">
        <v>169</v>
      </c>
      <c r="E19" s="15">
        <v>0.28402366863905298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8"/>
      <c r="D23" s="14">
        <v>72</v>
      </c>
      <c r="E23" s="15">
        <v>0</v>
      </c>
    </row>
    <row r="24" spans="1:5" x14ac:dyDescent="0.25">
      <c r="A24" s="12" t="s">
        <v>35</v>
      </c>
      <c r="B24" s="17"/>
      <c r="C24" s="18"/>
      <c r="D24" s="14">
        <v>84</v>
      </c>
      <c r="E24" s="15">
        <v>0</v>
      </c>
    </row>
    <row r="25" spans="1:5" x14ac:dyDescent="0.25">
      <c r="A25" s="12" t="s">
        <v>36</v>
      </c>
      <c r="B25" s="17"/>
      <c r="C25" s="14">
        <v>150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138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18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2277</v>
      </c>
      <c r="D31" s="14">
        <v>2004</v>
      </c>
      <c r="E31" s="15">
        <v>0.13622754491017999</v>
      </c>
    </row>
    <row r="32" spans="1:5" x14ac:dyDescent="0.25">
      <c r="A32" s="176" t="s">
        <v>41</v>
      </c>
      <c r="B32" s="13" t="s">
        <v>42</v>
      </c>
      <c r="C32" s="14">
        <v>275</v>
      </c>
      <c r="D32" s="14">
        <v>281</v>
      </c>
      <c r="E32" s="15">
        <v>-2.1352313167259801E-2</v>
      </c>
    </row>
    <row r="33" spans="1:5" x14ac:dyDescent="0.25">
      <c r="A33" s="177"/>
      <c r="B33" s="13" t="s">
        <v>43</v>
      </c>
      <c r="C33" s="14">
        <v>200</v>
      </c>
      <c r="D33" s="14">
        <v>175</v>
      </c>
      <c r="E33" s="15">
        <v>0.14285714285714299</v>
      </c>
    </row>
    <row r="34" spans="1:5" x14ac:dyDescent="0.25">
      <c r="A34" s="177"/>
      <c r="B34" s="13" t="s">
        <v>44</v>
      </c>
      <c r="C34" s="18"/>
      <c r="D34" s="14">
        <v>0</v>
      </c>
      <c r="E34" s="15">
        <v>0</v>
      </c>
    </row>
    <row r="35" spans="1:5" x14ac:dyDescent="0.25">
      <c r="A35" s="177"/>
      <c r="B35" s="13" t="s">
        <v>45</v>
      </c>
      <c r="C35" s="14">
        <v>41</v>
      </c>
      <c r="D35" s="14">
        <v>31</v>
      </c>
      <c r="E35" s="15">
        <v>0.32258064516128998</v>
      </c>
    </row>
    <row r="36" spans="1:5" x14ac:dyDescent="0.25">
      <c r="A36" s="178"/>
      <c r="B36" s="13" t="s">
        <v>46</v>
      </c>
      <c r="C36" s="14">
        <v>1762</v>
      </c>
      <c r="D36" s="14">
        <v>1478</v>
      </c>
      <c r="E36" s="15">
        <v>0.19215155615696899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6157</v>
      </c>
      <c r="D40" s="14">
        <v>4778</v>
      </c>
      <c r="E40" s="15">
        <v>0.28861448304729997</v>
      </c>
    </row>
    <row r="41" spans="1:5" x14ac:dyDescent="0.25">
      <c r="A41" s="12" t="s">
        <v>49</v>
      </c>
      <c r="B41" s="17"/>
      <c r="C41" s="14">
        <v>1624</v>
      </c>
      <c r="D41" s="14">
        <v>1157</v>
      </c>
      <c r="E41" s="15">
        <v>0.40363007778738103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6" t="s">
        <v>51</v>
      </c>
      <c r="B45" s="13" t="s">
        <v>18</v>
      </c>
      <c r="C45" s="14">
        <v>822</v>
      </c>
      <c r="D45" s="14">
        <v>678</v>
      </c>
      <c r="E45" s="15">
        <v>0.212389380530973</v>
      </c>
    </row>
    <row r="46" spans="1:5" x14ac:dyDescent="0.25">
      <c r="A46" s="177"/>
      <c r="B46" s="13" t="s">
        <v>52</v>
      </c>
      <c r="C46" s="14">
        <v>25</v>
      </c>
      <c r="D46" s="14">
        <v>29</v>
      </c>
      <c r="E46" s="15">
        <v>-0.13793103448275901</v>
      </c>
    </row>
    <row r="47" spans="1:5" x14ac:dyDescent="0.25">
      <c r="A47" s="177"/>
      <c r="B47" s="13" t="s">
        <v>53</v>
      </c>
      <c r="C47" s="14">
        <v>1902</v>
      </c>
      <c r="D47" s="14">
        <v>1371</v>
      </c>
      <c r="E47" s="15">
        <v>0.387308533916849</v>
      </c>
    </row>
    <row r="48" spans="1:5" x14ac:dyDescent="0.25">
      <c r="A48" s="178"/>
      <c r="B48" s="13" t="s">
        <v>22</v>
      </c>
      <c r="C48" s="14">
        <v>822</v>
      </c>
      <c r="D48" s="14">
        <v>580</v>
      </c>
      <c r="E48" s="15">
        <v>0.417241379310345</v>
      </c>
    </row>
    <row r="49" spans="1:5" x14ac:dyDescent="0.25">
      <c r="A49" s="176" t="s">
        <v>54</v>
      </c>
      <c r="B49" s="13" t="s">
        <v>55</v>
      </c>
      <c r="C49" s="14">
        <v>1358</v>
      </c>
      <c r="D49" s="14">
        <v>973</v>
      </c>
      <c r="E49" s="15">
        <v>0.39568345323741</v>
      </c>
    </row>
    <row r="50" spans="1:5" x14ac:dyDescent="0.25">
      <c r="A50" s="177"/>
      <c r="B50" s="13" t="s">
        <v>56</v>
      </c>
      <c r="C50" s="14">
        <v>88</v>
      </c>
      <c r="D50" s="14">
        <v>50</v>
      </c>
      <c r="E50" s="15">
        <v>0.76</v>
      </c>
    </row>
    <row r="51" spans="1:5" x14ac:dyDescent="0.25">
      <c r="A51" s="177"/>
      <c r="B51" s="13" t="s">
        <v>57</v>
      </c>
      <c r="C51" s="14">
        <v>188</v>
      </c>
      <c r="D51" s="14">
        <v>158</v>
      </c>
      <c r="E51" s="15">
        <v>0.189873417721519</v>
      </c>
    </row>
    <row r="52" spans="1:5" x14ac:dyDescent="0.25">
      <c r="A52" s="178"/>
      <c r="B52" s="13" t="s">
        <v>58</v>
      </c>
      <c r="C52" s="14">
        <v>36</v>
      </c>
      <c r="D52" s="14">
        <v>32</v>
      </c>
      <c r="E52" s="15">
        <v>0.125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6" t="s">
        <v>60</v>
      </c>
      <c r="B56" s="13" t="s">
        <v>53</v>
      </c>
      <c r="C56" s="14">
        <v>17</v>
      </c>
      <c r="D56" s="14">
        <v>26</v>
      </c>
      <c r="E56" s="15">
        <v>-0.34615384615384598</v>
      </c>
    </row>
    <row r="57" spans="1:5" x14ac:dyDescent="0.25">
      <c r="A57" s="177"/>
      <c r="B57" s="13" t="s">
        <v>52</v>
      </c>
      <c r="C57" s="18"/>
      <c r="D57" s="14">
        <v>0</v>
      </c>
      <c r="E57" s="15">
        <v>0</v>
      </c>
    </row>
    <row r="58" spans="1:5" x14ac:dyDescent="0.25">
      <c r="A58" s="177"/>
      <c r="B58" s="13" t="s">
        <v>18</v>
      </c>
      <c r="C58" s="14">
        <v>33</v>
      </c>
      <c r="D58" s="14">
        <v>21</v>
      </c>
      <c r="E58" s="15">
        <v>0.57142857142857095</v>
      </c>
    </row>
    <row r="59" spans="1:5" x14ac:dyDescent="0.25">
      <c r="A59" s="177"/>
      <c r="B59" s="13" t="s">
        <v>22</v>
      </c>
      <c r="C59" s="14">
        <v>28</v>
      </c>
      <c r="D59" s="14">
        <v>29</v>
      </c>
      <c r="E59" s="15">
        <v>-3.4482758620689703E-2</v>
      </c>
    </row>
    <row r="60" spans="1:5" x14ac:dyDescent="0.25">
      <c r="A60" s="177"/>
      <c r="B60" s="13" t="s">
        <v>61</v>
      </c>
      <c r="C60" s="14">
        <v>15</v>
      </c>
      <c r="D60" s="14">
        <v>12</v>
      </c>
      <c r="E60" s="15">
        <v>0.25</v>
      </c>
    </row>
    <row r="61" spans="1:5" x14ac:dyDescent="0.25">
      <c r="A61" s="178"/>
      <c r="B61" s="13" t="s">
        <v>62</v>
      </c>
      <c r="C61" s="18"/>
      <c r="D61" s="14">
        <v>0</v>
      </c>
      <c r="E61" s="15">
        <v>0</v>
      </c>
    </row>
    <row r="62" spans="1:5" x14ac:dyDescent="0.25">
      <c r="A62" s="176" t="s">
        <v>63</v>
      </c>
      <c r="B62" s="13" t="s">
        <v>64</v>
      </c>
      <c r="C62" s="14">
        <v>16</v>
      </c>
      <c r="D62" s="14">
        <v>21</v>
      </c>
      <c r="E62" s="15">
        <v>-0.238095238095238</v>
      </c>
    </row>
    <row r="63" spans="1:5" x14ac:dyDescent="0.25">
      <c r="A63" s="177"/>
      <c r="B63" s="13" t="s">
        <v>57</v>
      </c>
      <c r="C63" s="18"/>
      <c r="D63" s="14">
        <v>2</v>
      </c>
      <c r="E63" s="15">
        <v>0</v>
      </c>
    </row>
    <row r="64" spans="1:5" x14ac:dyDescent="0.25">
      <c r="A64" s="178"/>
      <c r="B64" s="13" t="s">
        <v>65</v>
      </c>
      <c r="C64" s="14">
        <v>2</v>
      </c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8"/>
      <c r="D68" s="14">
        <v>0</v>
      </c>
      <c r="E68" s="15">
        <v>0</v>
      </c>
    </row>
    <row r="69" spans="1:5" x14ac:dyDescent="0.25">
      <c r="A69" s="12" t="s">
        <v>35</v>
      </c>
      <c r="B69" s="17"/>
      <c r="C69" s="18"/>
      <c r="D69" s="14">
        <v>0</v>
      </c>
      <c r="E69" s="15">
        <v>0</v>
      </c>
    </row>
    <row r="70" spans="1:5" x14ac:dyDescent="0.25">
      <c r="A70" s="12" t="s">
        <v>36</v>
      </c>
      <c r="B70" s="17"/>
      <c r="C70" s="18"/>
      <c r="D70" s="14">
        <v>0</v>
      </c>
      <c r="E70" s="15">
        <v>0</v>
      </c>
    </row>
    <row r="71" spans="1:5" x14ac:dyDescent="0.25">
      <c r="A71" s="12" t="s">
        <v>37</v>
      </c>
      <c r="B71" s="17"/>
      <c r="C71" s="18"/>
      <c r="D71" s="14">
        <v>0</v>
      </c>
      <c r="E71" s="15">
        <v>0</v>
      </c>
    </row>
    <row r="72" spans="1:5" x14ac:dyDescent="0.25">
      <c r="A72" s="12" t="s">
        <v>38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9"/>
      <c r="B76" s="13" t="s">
        <v>48</v>
      </c>
      <c r="C76" s="14">
        <v>10</v>
      </c>
      <c r="D76" s="14">
        <v>7</v>
      </c>
      <c r="E76" s="15">
        <v>0.42857142857142799</v>
      </c>
    </row>
    <row r="77" spans="1:5" x14ac:dyDescent="0.25">
      <c r="A77" s="180"/>
      <c r="B77" s="13" t="s">
        <v>57</v>
      </c>
      <c r="C77" s="14">
        <v>2</v>
      </c>
      <c r="D77" s="14">
        <v>1</v>
      </c>
      <c r="E77" s="15">
        <v>1</v>
      </c>
    </row>
    <row r="78" spans="1:5" x14ac:dyDescent="0.25">
      <c r="A78" s="180"/>
      <c r="B78" s="13" t="s">
        <v>64</v>
      </c>
      <c r="C78" s="14">
        <v>6</v>
      </c>
      <c r="D78" s="14">
        <v>4</v>
      </c>
      <c r="E78" s="15">
        <v>0.5</v>
      </c>
    </row>
    <row r="79" spans="1:5" x14ac:dyDescent="0.25">
      <c r="A79" s="180"/>
      <c r="B79" s="13" t="s">
        <v>68</v>
      </c>
      <c r="C79" s="14">
        <v>3</v>
      </c>
      <c r="D79" s="14">
        <v>4</v>
      </c>
      <c r="E79" s="15">
        <v>-0.25</v>
      </c>
    </row>
    <row r="80" spans="1:5" x14ac:dyDescent="0.25">
      <c r="A80" s="181"/>
      <c r="B80" s="13" t="s">
        <v>69</v>
      </c>
      <c r="C80" s="14">
        <v>1</v>
      </c>
      <c r="D80" s="14">
        <v>1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6" t="s">
        <v>71</v>
      </c>
      <c r="B84" s="13" t="s">
        <v>72</v>
      </c>
      <c r="C84" s="14">
        <v>1624</v>
      </c>
      <c r="D84" s="14">
        <v>1644</v>
      </c>
      <c r="E84" s="15">
        <v>-1.21654501216545E-2</v>
      </c>
    </row>
    <row r="85" spans="1:5" x14ac:dyDescent="0.25">
      <c r="A85" s="178"/>
      <c r="B85" s="13" t="s">
        <v>73</v>
      </c>
      <c r="C85" s="14">
        <v>2</v>
      </c>
      <c r="D85" s="14">
        <v>889</v>
      </c>
      <c r="E85" s="15">
        <v>-0.99775028121484799</v>
      </c>
    </row>
    <row r="86" spans="1:5" x14ac:dyDescent="0.25">
      <c r="A86" s="176" t="s">
        <v>74</v>
      </c>
      <c r="B86" s="13" t="s">
        <v>72</v>
      </c>
      <c r="C86" s="14">
        <v>1370</v>
      </c>
      <c r="D86" s="14">
        <v>1179</v>
      </c>
      <c r="E86" s="15">
        <v>0.16200169635284101</v>
      </c>
    </row>
    <row r="87" spans="1:5" x14ac:dyDescent="0.25">
      <c r="A87" s="178"/>
      <c r="B87" s="13" t="s">
        <v>73</v>
      </c>
      <c r="C87" s="14">
        <v>477</v>
      </c>
      <c r="D87" s="14">
        <v>456</v>
      </c>
      <c r="E87" s="15">
        <v>4.6052631578947401E-2</v>
      </c>
    </row>
    <row r="88" spans="1:5" x14ac:dyDescent="0.25">
      <c r="A88" s="176" t="s">
        <v>75</v>
      </c>
      <c r="B88" s="13" t="s">
        <v>72</v>
      </c>
      <c r="C88" s="14">
        <v>77</v>
      </c>
      <c r="D88" s="14">
        <v>110</v>
      </c>
      <c r="E88" s="15">
        <v>-0.3</v>
      </c>
    </row>
    <row r="89" spans="1:5" x14ac:dyDescent="0.25">
      <c r="A89" s="178"/>
      <c r="B89" s="13" t="s">
        <v>73</v>
      </c>
      <c r="C89" s="14">
        <v>45</v>
      </c>
      <c r="D89" s="14">
        <v>52</v>
      </c>
      <c r="E89" s="15">
        <v>-0.134615384615385</v>
      </c>
    </row>
    <row r="90" spans="1:5" x14ac:dyDescent="0.25">
      <c r="A90" s="176" t="s">
        <v>76</v>
      </c>
      <c r="B90" s="13" t="s">
        <v>72</v>
      </c>
      <c r="C90" s="18"/>
      <c r="D90" s="18"/>
      <c r="E90" s="15">
        <v>0</v>
      </c>
    </row>
    <row r="91" spans="1:5" x14ac:dyDescent="0.25">
      <c r="A91" s="178"/>
      <c r="B91" s="13" t="s">
        <v>73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1385</v>
      </c>
      <c r="D95" s="14">
        <v>1154</v>
      </c>
      <c r="E95" s="15">
        <v>0.20017331022530299</v>
      </c>
    </row>
    <row r="96" spans="1:5" x14ac:dyDescent="0.25">
      <c r="A96" s="12" t="s">
        <v>78</v>
      </c>
      <c r="B96" s="17"/>
      <c r="C96" s="18"/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440</v>
      </c>
      <c r="D100" s="18"/>
      <c r="E100" s="15">
        <v>0</v>
      </c>
    </row>
    <row r="101" spans="1:5" x14ac:dyDescent="0.25">
      <c r="A101" s="12" t="s">
        <v>81</v>
      </c>
      <c r="B101" s="17"/>
      <c r="C101" s="14">
        <v>464</v>
      </c>
      <c r="D101" s="14">
        <v>1</v>
      </c>
      <c r="E101" s="15">
        <v>463</v>
      </c>
    </row>
    <row r="102" spans="1:5" x14ac:dyDescent="0.25">
      <c r="A102" s="12" t="s">
        <v>78</v>
      </c>
      <c r="B102" s="17"/>
      <c r="C102" s="18"/>
      <c r="D102" s="18"/>
      <c r="E102" s="15">
        <v>0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6" t="s">
        <v>80</v>
      </c>
      <c r="B106" s="13" t="s">
        <v>83</v>
      </c>
      <c r="C106" s="14">
        <v>520</v>
      </c>
      <c r="D106" s="14">
        <v>404</v>
      </c>
      <c r="E106" s="15">
        <v>0.287128712871287</v>
      </c>
    </row>
    <row r="107" spans="1:5" x14ac:dyDescent="0.25">
      <c r="A107" s="177"/>
      <c r="B107" s="13" t="s">
        <v>84</v>
      </c>
      <c r="C107" s="14">
        <v>227</v>
      </c>
      <c r="D107" s="14">
        <v>188</v>
      </c>
      <c r="E107" s="15">
        <v>0.20744680851063799</v>
      </c>
    </row>
    <row r="108" spans="1:5" x14ac:dyDescent="0.25">
      <c r="A108" s="178"/>
      <c r="B108" s="13" t="s">
        <v>85</v>
      </c>
      <c r="C108" s="14">
        <v>267</v>
      </c>
      <c r="D108" s="14">
        <v>197</v>
      </c>
      <c r="E108" s="15">
        <v>0.35532994923857902</v>
      </c>
    </row>
    <row r="109" spans="1:5" x14ac:dyDescent="0.25">
      <c r="A109" s="176" t="s">
        <v>81</v>
      </c>
      <c r="B109" s="13" t="s">
        <v>86</v>
      </c>
      <c r="C109" s="14">
        <v>29</v>
      </c>
      <c r="D109" s="14">
        <v>38</v>
      </c>
      <c r="E109" s="15">
        <v>-0.23684210526315799</v>
      </c>
    </row>
    <row r="110" spans="1:5" x14ac:dyDescent="0.25">
      <c r="A110" s="178"/>
      <c r="B110" s="13" t="s">
        <v>85</v>
      </c>
      <c r="C110" s="14">
        <v>299</v>
      </c>
      <c r="D110" s="14">
        <v>261</v>
      </c>
      <c r="E110" s="15">
        <v>0.145593869731801</v>
      </c>
    </row>
    <row r="111" spans="1:5" x14ac:dyDescent="0.25">
      <c r="A111" s="12" t="s">
        <v>78</v>
      </c>
      <c r="B111" s="17"/>
      <c r="C111" s="14">
        <v>22</v>
      </c>
      <c r="D111" s="14">
        <v>21</v>
      </c>
      <c r="E111" s="15">
        <v>4.7619047619047603E-2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6" t="s">
        <v>80</v>
      </c>
      <c r="B115" s="13" t="s">
        <v>83</v>
      </c>
      <c r="C115" s="14">
        <v>35</v>
      </c>
      <c r="D115" s="14">
        <v>57</v>
      </c>
      <c r="E115" s="15">
        <v>-0.38596491228070201</v>
      </c>
    </row>
    <row r="116" spans="1:5" x14ac:dyDescent="0.25">
      <c r="A116" s="177"/>
      <c r="B116" s="13" t="s">
        <v>84</v>
      </c>
      <c r="C116" s="14">
        <v>11</v>
      </c>
      <c r="D116" s="14">
        <v>16</v>
      </c>
      <c r="E116" s="15">
        <v>-0.3125</v>
      </c>
    </row>
    <row r="117" spans="1:5" x14ac:dyDescent="0.25">
      <c r="A117" s="178"/>
      <c r="B117" s="13" t="s">
        <v>85</v>
      </c>
      <c r="C117" s="14">
        <v>13</v>
      </c>
      <c r="D117" s="14">
        <v>13</v>
      </c>
      <c r="E117" s="15">
        <v>0</v>
      </c>
    </row>
    <row r="118" spans="1:5" x14ac:dyDescent="0.25">
      <c r="A118" s="176" t="s">
        <v>81</v>
      </c>
      <c r="B118" s="13" t="s">
        <v>86</v>
      </c>
      <c r="C118" s="14">
        <v>3</v>
      </c>
      <c r="D118" s="14">
        <v>2</v>
      </c>
      <c r="E118" s="15">
        <v>0.5</v>
      </c>
    </row>
    <row r="119" spans="1:5" x14ac:dyDescent="0.25">
      <c r="A119" s="178"/>
      <c r="B119" s="13" t="s">
        <v>85</v>
      </c>
      <c r="C119" s="14">
        <v>9</v>
      </c>
      <c r="D119" s="14">
        <v>14</v>
      </c>
      <c r="E119" s="15">
        <v>-0.35714285714285698</v>
      </c>
    </row>
    <row r="120" spans="1:5" x14ac:dyDescent="0.25">
      <c r="A120" s="12" t="s">
        <v>78</v>
      </c>
      <c r="B120" s="17"/>
      <c r="C120" s="14">
        <v>3</v>
      </c>
      <c r="D120" s="14">
        <v>1</v>
      </c>
      <c r="E120" s="15">
        <v>2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6" t="s">
        <v>89</v>
      </c>
      <c r="B124" s="13" t="s">
        <v>90</v>
      </c>
      <c r="C124" s="18"/>
      <c r="D124" s="18"/>
      <c r="E124" s="15">
        <v>0</v>
      </c>
    </row>
    <row r="125" spans="1:5" x14ac:dyDescent="0.25">
      <c r="A125" s="178"/>
      <c r="B125" s="13" t="s">
        <v>91</v>
      </c>
      <c r="C125" s="18"/>
      <c r="D125" s="18"/>
      <c r="E125" s="15">
        <v>0</v>
      </c>
    </row>
    <row r="126" spans="1:5" x14ac:dyDescent="0.25">
      <c r="A126" s="176" t="s">
        <v>92</v>
      </c>
      <c r="B126" s="13" t="s">
        <v>90</v>
      </c>
      <c r="C126" s="14">
        <v>240</v>
      </c>
      <c r="D126" s="14">
        <v>116</v>
      </c>
      <c r="E126" s="15">
        <v>1.0689655172413799</v>
      </c>
    </row>
    <row r="127" spans="1:5" x14ac:dyDescent="0.25">
      <c r="A127" s="178"/>
      <c r="B127" s="13" t="s">
        <v>91</v>
      </c>
      <c r="C127" s="14">
        <v>444</v>
      </c>
      <c r="D127" s="14">
        <v>566</v>
      </c>
      <c r="E127" s="15">
        <v>-0.21554770318021199</v>
      </c>
    </row>
    <row r="128" spans="1:5" x14ac:dyDescent="0.25">
      <c r="A128" s="176" t="s">
        <v>93</v>
      </c>
      <c r="B128" s="13" t="s">
        <v>90</v>
      </c>
      <c r="C128" s="14">
        <v>3694</v>
      </c>
      <c r="D128" s="14">
        <v>3189</v>
      </c>
      <c r="E128" s="15">
        <v>0.15835685167764199</v>
      </c>
    </row>
    <row r="129" spans="1:5" x14ac:dyDescent="0.25">
      <c r="A129" s="178"/>
      <c r="B129" s="13" t="s">
        <v>91</v>
      </c>
      <c r="C129" s="14">
        <v>5438</v>
      </c>
      <c r="D129" s="14">
        <v>4376</v>
      </c>
      <c r="E129" s="15">
        <v>0.242687385740402</v>
      </c>
    </row>
    <row r="130" spans="1:5" x14ac:dyDescent="0.25">
      <c r="A130" s="176" t="s">
        <v>94</v>
      </c>
      <c r="B130" s="13" t="s">
        <v>90</v>
      </c>
      <c r="C130" s="18"/>
      <c r="D130" s="14">
        <v>4</v>
      </c>
      <c r="E130" s="15">
        <v>0</v>
      </c>
    </row>
    <row r="131" spans="1:5" x14ac:dyDescent="0.25">
      <c r="A131" s="178"/>
      <c r="B131" s="13" t="s">
        <v>91</v>
      </c>
      <c r="C131" s="18"/>
      <c r="D131" s="14">
        <v>4</v>
      </c>
      <c r="E131" s="15">
        <v>0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6" t="s">
        <v>96</v>
      </c>
      <c r="B135" s="13" t="s">
        <v>97</v>
      </c>
      <c r="C135" s="14">
        <v>216</v>
      </c>
      <c r="D135" s="14">
        <v>218</v>
      </c>
      <c r="E135" s="15">
        <v>-9.1743119266055103E-3</v>
      </c>
    </row>
    <row r="136" spans="1:5" x14ac:dyDescent="0.25">
      <c r="A136" s="178"/>
      <c r="B136" s="13" t="s">
        <v>98</v>
      </c>
      <c r="C136" s="14">
        <v>4</v>
      </c>
      <c r="D136" s="14">
        <v>5</v>
      </c>
      <c r="E136" s="15">
        <v>-0.2</v>
      </c>
    </row>
    <row r="137" spans="1:5" x14ac:dyDescent="0.25">
      <c r="A137" s="176" t="s">
        <v>99</v>
      </c>
      <c r="B137" s="13" t="s">
        <v>97</v>
      </c>
      <c r="C137" s="14">
        <v>12</v>
      </c>
      <c r="D137" s="18"/>
      <c r="E137" s="15">
        <v>0</v>
      </c>
    </row>
    <row r="138" spans="1:5" x14ac:dyDescent="0.25">
      <c r="A138" s="178"/>
      <c r="B138" s="13" t="s">
        <v>98</v>
      </c>
      <c r="C138" s="14">
        <v>1</v>
      </c>
      <c r="D138" s="18"/>
      <c r="E138" s="15">
        <v>0</v>
      </c>
    </row>
    <row r="139" spans="1:5" x14ac:dyDescent="0.25">
      <c r="A139" s="176" t="s">
        <v>100</v>
      </c>
      <c r="B139" s="13" t="s">
        <v>97</v>
      </c>
      <c r="C139" s="18"/>
      <c r="D139" s="14">
        <v>4</v>
      </c>
      <c r="E139" s="15">
        <v>0</v>
      </c>
    </row>
    <row r="140" spans="1:5" x14ac:dyDescent="0.25">
      <c r="A140" s="178"/>
      <c r="B140" s="13" t="s">
        <v>101</v>
      </c>
      <c r="C140" s="18"/>
      <c r="D140" s="14">
        <v>1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202</v>
      </c>
      <c r="D144" s="14">
        <v>123</v>
      </c>
      <c r="E144" s="15">
        <v>0.64227642276422803</v>
      </c>
    </row>
    <row r="145" spans="1:5" x14ac:dyDescent="0.25">
      <c r="A145" s="176" t="s">
        <v>104</v>
      </c>
      <c r="B145" s="13" t="s">
        <v>105</v>
      </c>
      <c r="C145" s="14">
        <v>6</v>
      </c>
      <c r="D145" s="14">
        <v>3</v>
      </c>
      <c r="E145" s="15">
        <v>1</v>
      </c>
    </row>
    <row r="146" spans="1:5" x14ac:dyDescent="0.25">
      <c r="A146" s="177"/>
      <c r="B146" s="13" t="s">
        <v>106</v>
      </c>
      <c r="C146" s="14">
        <v>163</v>
      </c>
      <c r="D146" s="14">
        <v>88</v>
      </c>
      <c r="E146" s="15">
        <v>0.85227272727272696</v>
      </c>
    </row>
    <row r="147" spans="1:5" x14ac:dyDescent="0.25">
      <c r="A147" s="177"/>
      <c r="B147" s="13" t="s">
        <v>107</v>
      </c>
      <c r="C147" s="14">
        <v>9</v>
      </c>
      <c r="D147" s="14">
        <v>7</v>
      </c>
      <c r="E147" s="15">
        <v>0.28571428571428598</v>
      </c>
    </row>
    <row r="148" spans="1:5" x14ac:dyDescent="0.25">
      <c r="A148" s="177"/>
      <c r="B148" s="13" t="s">
        <v>108</v>
      </c>
      <c r="C148" s="14">
        <v>2</v>
      </c>
      <c r="D148" s="14">
        <v>4</v>
      </c>
      <c r="E148" s="15">
        <v>-0.5</v>
      </c>
    </row>
    <row r="149" spans="1:5" x14ac:dyDescent="0.25">
      <c r="A149" s="177"/>
      <c r="B149" s="13" t="s">
        <v>109</v>
      </c>
      <c r="C149" s="14">
        <v>21</v>
      </c>
      <c r="D149" s="14">
        <v>21</v>
      </c>
      <c r="E149" s="15">
        <v>0</v>
      </c>
    </row>
    <row r="150" spans="1:5" x14ac:dyDescent="0.25">
      <c r="A150" s="178"/>
      <c r="B150" s="13" t="s">
        <v>110</v>
      </c>
      <c r="C150" s="18"/>
      <c r="D150" s="18"/>
      <c r="E150" s="15">
        <v>0</v>
      </c>
    </row>
    <row r="151" spans="1:5" x14ac:dyDescent="0.25">
      <c r="A151" s="176" t="s">
        <v>111</v>
      </c>
      <c r="B151" s="13" t="s">
        <v>112</v>
      </c>
      <c r="C151" s="14">
        <v>46</v>
      </c>
      <c r="D151" s="14">
        <v>28</v>
      </c>
      <c r="E151" s="15">
        <v>0.64285714285714302</v>
      </c>
    </row>
    <row r="152" spans="1:5" x14ac:dyDescent="0.25">
      <c r="A152" s="178"/>
      <c r="B152" s="13" t="s">
        <v>113</v>
      </c>
      <c r="C152" s="14">
        <v>140</v>
      </c>
      <c r="D152" s="14">
        <v>92</v>
      </c>
      <c r="E152" s="15">
        <v>0.52173913043478304</v>
      </c>
    </row>
    <row r="153" spans="1:5" x14ac:dyDescent="0.25">
      <c r="A153" s="176" t="s">
        <v>114</v>
      </c>
      <c r="B153" s="13" t="s">
        <v>18</v>
      </c>
      <c r="C153" s="14">
        <v>18</v>
      </c>
      <c r="D153" s="14">
        <v>13</v>
      </c>
      <c r="E153" s="15">
        <v>0.38461538461538503</v>
      </c>
    </row>
    <row r="154" spans="1:5" x14ac:dyDescent="0.25">
      <c r="A154" s="178"/>
      <c r="B154" s="13" t="s">
        <v>22</v>
      </c>
      <c r="C154" s="14">
        <v>34</v>
      </c>
      <c r="D154" s="14">
        <v>16</v>
      </c>
      <c r="E154" s="15">
        <v>1.125</v>
      </c>
    </row>
    <row r="155" spans="1:5" x14ac:dyDescent="0.25">
      <c r="A155" s="12" t="s">
        <v>115</v>
      </c>
      <c r="B155" s="17"/>
      <c r="C155" s="18"/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6" t="s">
        <v>117</v>
      </c>
      <c r="B159" s="13" t="s">
        <v>118</v>
      </c>
      <c r="C159" s="14">
        <v>757</v>
      </c>
      <c r="D159" s="14">
        <v>1160</v>
      </c>
      <c r="E159" s="15">
        <v>-0.347413793103448</v>
      </c>
    </row>
    <row r="160" spans="1:5" x14ac:dyDescent="0.25">
      <c r="A160" s="177"/>
      <c r="B160" s="13" t="s">
        <v>119</v>
      </c>
      <c r="C160" s="14">
        <v>417</v>
      </c>
      <c r="D160" s="14">
        <v>439</v>
      </c>
      <c r="E160" s="15">
        <v>-5.0113895216400903E-2</v>
      </c>
    </row>
    <row r="161" spans="1:5" x14ac:dyDescent="0.25">
      <c r="A161" s="177"/>
      <c r="B161" s="13" t="s">
        <v>120</v>
      </c>
      <c r="C161" s="14">
        <v>389</v>
      </c>
      <c r="D161" s="14">
        <v>353</v>
      </c>
      <c r="E161" s="15">
        <v>0.10198300283286101</v>
      </c>
    </row>
    <row r="162" spans="1:5" x14ac:dyDescent="0.25">
      <c r="A162" s="177"/>
      <c r="B162" s="13" t="s">
        <v>121</v>
      </c>
      <c r="C162" s="14">
        <v>29</v>
      </c>
      <c r="D162" s="14">
        <v>136</v>
      </c>
      <c r="E162" s="15">
        <v>-0.78676470588235303</v>
      </c>
    </row>
    <row r="163" spans="1:5" x14ac:dyDescent="0.25">
      <c r="A163" s="177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7"/>
      <c r="B164" s="13" t="s">
        <v>123</v>
      </c>
      <c r="C164" s="14">
        <v>10</v>
      </c>
      <c r="D164" s="14">
        <v>13</v>
      </c>
      <c r="E164" s="15">
        <v>-0.230769230769231</v>
      </c>
    </row>
    <row r="165" spans="1:5" x14ac:dyDescent="0.25">
      <c r="A165" s="177"/>
      <c r="B165" s="13" t="s">
        <v>124</v>
      </c>
      <c r="C165" s="14">
        <v>799</v>
      </c>
      <c r="D165" s="14">
        <v>456</v>
      </c>
      <c r="E165" s="15">
        <v>0.75219298245613997</v>
      </c>
    </row>
    <row r="166" spans="1:5" x14ac:dyDescent="0.25">
      <c r="A166" s="177"/>
      <c r="B166" s="13" t="s">
        <v>125</v>
      </c>
      <c r="C166" s="14">
        <v>2</v>
      </c>
      <c r="D166" s="14">
        <v>3</v>
      </c>
      <c r="E166" s="15">
        <v>-0.33333333333333298</v>
      </c>
    </row>
    <row r="167" spans="1:5" x14ac:dyDescent="0.25">
      <c r="A167" s="177"/>
      <c r="B167" s="13" t="s">
        <v>126</v>
      </c>
      <c r="C167" s="14">
        <v>183</v>
      </c>
      <c r="D167" s="14">
        <v>168</v>
      </c>
      <c r="E167" s="15">
        <v>8.9285714285714302E-2</v>
      </c>
    </row>
    <row r="168" spans="1:5" x14ac:dyDescent="0.25">
      <c r="A168" s="177"/>
      <c r="B168" s="13" t="s">
        <v>127</v>
      </c>
      <c r="C168" s="14">
        <v>1406</v>
      </c>
      <c r="D168" s="14">
        <v>1356</v>
      </c>
      <c r="E168" s="15">
        <v>3.6873156342182897E-2</v>
      </c>
    </row>
    <row r="169" spans="1:5" x14ac:dyDescent="0.25">
      <c r="A169" s="177"/>
      <c r="B169" s="13" t="s">
        <v>128</v>
      </c>
      <c r="C169" s="14">
        <v>46</v>
      </c>
      <c r="D169" s="14">
        <v>47</v>
      </c>
      <c r="E169" s="15">
        <v>-2.1276595744680899E-2</v>
      </c>
    </row>
    <row r="170" spans="1:5" x14ac:dyDescent="0.25">
      <c r="A170" s="177"/>
      <c r="B170" s="13" t="s">
        <v>129</v>
      </c>
      <c r="C170" s="14">
        <v>378</v>
      </c>
      <c r="D170" s="14">
        <v>322</v>
      </c>
      <c r="E170" s="15">
        <v>0.173913043478261</v>
      </c>
    </row>
    <row r="171" spans="1:5" x14ac:dyDescent="0.25">
      <c r="A171" s="177"/>
      <c r="B171" s="13" t="s">
        <v>130</v>
      </c>
      <c r="C171" s="14">
        <v>0</v>
      </c>
      <c r="D171" s="14">
        <v>0</v>
      </c>
      <c r="E171" s="15">
        <v>0</v>
      </c>
    </row>
    <row r="172" spans="1:5" x14ac:dyDescent="0.25">
      <c r="A172" s="177"/>
      <c r="B172" s="13" t="s">
        <v>131</v>
      </c>
      <c r="C172" s="14">
        <v>1</v>
      </c>
      <c r="D172" s="14">
        <v>0</v>
      </c>
      <c r="E172" s="15">
        <v>0</v>
      </c>
    </row>
    <row r="173" spans="1:5" x14ac:dyDescent="0.25">
      <c r="A173" s="177"/>
      <c r="B173" s="13" t="s">
        <v>132</v>
      </c>
      <c r="C173" s="14">
        <v>11</v>
      </c>
      <c r="D173" s="14">
        <v>13</v>
      </c>
      <c r="E173" s="15">
        <v>-0.15384615384615399</v>
      </c>
    </row>
    <row r="174" spans="1:5" x14ac:dyDescent="0.25">
      <c r="A174" s="177"/>
      <c r="B174" s="13" t="s">
        <v>133</v>
      </c>
      <c r="C174" s="14">
        <v>2</v>
      </c>
      <c r="D174" s="14">
        <v>0</v>
      </c>
      <c r="E174" s="15">
        <v>0</v>
      </c>
    </row>
    <row r="175" spans="1:5" x14ac:dyDescent="0.25">
      <c r="A175" s="177"/>
      <c r="B175" s="13" t="s">
        <v>134</v>
      </c>
      <c r="C175" s="14">
        <v>28</v>
      </c>
      <c r="D175" s="14">
        <v>19</v>
      </c>
      <c r="E175" s="15">
        <v>0.47368421052631599</v>
      </c>
    </row>
    <row r="176" spans="1:5" x14ac:dyDescent="0.25">
      <c r="A176" s="177"/>
      <c r="B176" s="13" t="s">
        <v>135</v>
      </c>
      <c r="C176" s="14">
        <v>947</v>
      </c>
      <c r="D176" s="14">
        <v>816</v>
      </c>
      <c r="E176" s="15">
        <v>0.16053921568627399</v>
      </c>
    </row>
    <row r="177" spans="1:5" x14ac:dyDescent="0.25">
      <c r="A177" s="177"/>
      <c r="B177" s="13" t="s">
        <v>136</v>
      </c>
      <c r="C177" s="14">
        <v>1817</v>
      </c>
      <c r="D177" s="14">
        <v>752</v>
      </c>
      <c r="E177" s="15">
        <v>1.4162234042553199</v>
      </c>
    </row>
    <row r="178" spans="1:5" x14ac:dyDescent="0.25">
      <c r="A178" s="177"/>
      <c r="B178" s="13" t="s">
        <v>137</v>
      </c>
      <c r="C178" s="14">
        <v>431</v>
      </c>
      <c r="D178" s="14">
        <v>420</v>
      </c>
      <c r="E178" s="15">
        <v>2.6190476190476202E-2</v>
      </c>
    </row>
    <row r="179" spans="1:5" x14ac:dyDescent="0.25">
      <c r="A179" s="177"/>
      <c r="B179" s="13" t="s">
        <v>138</v>
      </c>
      <c r="C179" s="14">
        <v>521</v>
      </c>
      <c r="D179" s="14">
        <v>0</v>
      </c>
      <c r="E179" s="15">
        <v>0</v>
      </c>
    </row>
    <row r="180" spans="1:5" x14ac:dyDescent="0.25">
      <c r="A180" s="177"/>
      <c r="B180" s="13" t="s">
        <v>139</v>
      </c>
      <c r="C180" s="14">
        <v>29</v>
      </c>
      <c r="D180" s="14">
        <v>0</v>
      </c>
      <c r="E180" s="15">
        <v>0</v>
      </c>
    </row>
    <row r="181" spans="1:5" x14ac:dyDescent="0.25">
      <c r="A181" s="177"/>
      <c r="B181" s="13" t="s">
        <v>140</v>
      </c>
      <c r="C181" s="14">
        <v>3</v>
      </c>
      <c r="D181" s="14">
        <v>0</v>
      </c>
      <c r="E181" s="15">
        <v>0</v>
      </c>
    </row>
    <row r="182" spans="1:5" x14ac:dyDescent="0.25">
      <c r="A182" s="177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7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7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7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7"/>
      <c r="B186" s="13" t="s">
        <v>145</v>
      </c>
      <c r="C186" s="14">
        <v>5</v>
      </c>
      <c r="D186" s="14">
        <v>0</v>
      </c>
      <c r="E186" s="15">
        <v>0</v>
      </c>
    </row>
    <row r="187" spans="1:5" x14ac:dyDescent="0.25">
      <c r="A187" s="177"/>
      <c r="B187" s="13" t="s">
        <v>146</v>
      </c>
      <c r="C187" s="14">
        <v>137</v>
      </c>
      <c r="D187" s="14">
        <v>0</v>
      </c>
      <c r="E187" s="15">
        <v>0</v>
      </c>
    </row>
    <row r="188" spans="1:5" x14ac:dyDescent="0.25">
      <c r="A188" s="177"/>
      <c r="B188" s="13" t="s">
        <v>147</v>
      </c>
      <c r="C188" s="14">
        <v>11</v>
      </c>
      <c r="D188" s="14">
        <v>0</v>
      </c>
      <c r="E188" s="15">
        <v>0</v>
      </c>
    </row>
    <row r="189" spans="1:5" x14ac:dyDescent="0.25">
      <c r="A189" s="177"/>
      <c r="B189" s="13" t="s">
        <v>148</v>
      </c>
      <c r="C189" s="14">
        <v>31</v>
      </c>
      <c r="D189" s="14">
        <v>0</v>
      </c>
      <c r="E189" s="15">
        <v>0</v>
      </c>
    </row>
    <row r="190" spans="1:5" x14ac:dyDescent="0.25">
      <c r="A190" s="177"/>
      <c r="B190" s="13" t="s">
        <v>149</v>
      </c>
      <c r="C190" s="14">
        <v>26</v>
      </c>
      <c r="D190" s="14">
        <v>0</v>
      </c>
      <c r="E190" s="15">
        <v>0</v>
      </c>
    </row>
    <row r="191" spans="1:5" x14ac:dyDescent="0.25">
      <c r="A191" s="177"/>
      <c r="B191" s="13" t="s">
        <v>150</v>
      </c>
      <c r="C191" s="14">
        <v>174</v>
      </c>
      <c r="D191" s="14">
        <v>0</v>
      </c>
      <c r="E191" s="15">
        <v>0</v>
      </c>
    </row>
    <row r="192" spans="1:5" x14ac:dyDescent="0.25">
      <c r="A192" s="177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7"/>
      <c r="B193" s="13" t="s">
        <v>152</v>
      </c>
      <c r="C193" s="14">
        <v>115</v>
      </c>
      <c r="D193" s="14">
        <v>0</v>
      </c>
      <c r="E193" s="15">
        <v>0</v>
      </c>
    </row>
    <row r="194" spans="1:5" x14ac:dyDescent="0.25">
      <c r="A194" s="177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7"/>
      <c r="B195" s="13" t="s">
        <v>154</v>
      </c>
      <c r="C195" s="14">
        <v>134</v>
      </c>
      <c r="D195" s="14">
        <v>0</v>
      </c>
      <c r="E195" s="15">
        <v>0</v>
      </c>
    </row>
    <row r="196" spans="1:5" x14ac:dyDescent="0.25">
      <c r="A196" s="177"/>
      <c r="B196" s="13" t="s">
        <v>155</v>
      </c>
      <c r="C196" s="14">
        <v>7</v>
      </c>
      <c r="D196" s="14">
        <v>0</v>
      </c>
      <c r="E196" s="15">
        <v>0</v>
      </c>
    </row>
    <row r="197" spans="1:5" x14ac:dyDescent="0.25">
      <c r="A197" s="177"/>
      <c r="B197" s="13" t="s">
        <v>156</v>
      </c>
      <c r="C197" s="14">
        <v>21</v>
      </c>
      <c r="D197" s="14">
        <v>0</v>
      </c>
      <c r="E197" s="15">
        <v>0</v>
      </c>
    </row>
    <row r="198" spans="1:5" x14ac:dyDescent="0.25">
      <c r="A198" s="177"/>
      <c r="B198" s="13" t="s">
        <v>157</v>
      </c>
      <c r="C198" s="14">
        <v>303</v>
      </c>
      <c r="D198" s="14">
        <v>0</v>
      </c>
      <c r="E198" s="15">
        <v>0</v>
      </c>
    </row>
    <row r="199" spans="1:5" x14ac:dyDescent="0.25">
      <c r="A199" s="177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8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6" t="s">
        <v>160</v>
      </c>
      <c r="B201" s="13" t="s">
        <v>161</v>
      </c>
      <c r="C201" s="14">
        <v>774</v>
      </c>
      <c r="D201" s="14">
        <v>1218</v>
      </c>
      <c r="E201" s="15">
        <v>-0.364532019704433</v>
      </c>
    </row>
    <row r="202" spans="1:5" x14ac:dyDescent="0.25">
      <c r="A202" s="177"/>
      <c r="B202" s="13" t="s">
        <v>119</v>
      </c>
      <c r="C202" s="14">
        <v>424</v>
      </c>
      <c r="D202" s="14">
        <v>463</v>
      </c>
      <c r="E202" s="15">
        <v>-8.4233261339092896E-2</v>
      </c>
    </row>
    <row r="203" spans="1:5" x14ac:dyDescent="0.25">
      <c r="A203" s="177"/>
      <c r="B203" s="13" t="s">
        <v>162</v>
      </c>
      <c r="C203" s="14">
        <v>392</v>
      </c>
      <c r="D203" s="14">
        <v>358</v>
      </c>
      <c r="E203" s="15">
        <v>9.4972067039106101E-2</v>
      </c>
    </row>
    <row r="204" spans="1:5" x14ac:dyDescent="0.25">
      <c r="A204" s="177"/>
      <c r="B204" s="13" t="s">
        <v>121</v>
      </c>
      <c r="C204" s="14">
        <v>29</v>
      </c>
      <c r="D204" s="14">
        <v>156</v>
      </c>
      <c r="E204" s="15">
        <v>-0.81410256410256399</v>
      </c>
    </row>
    <row r="205" spans="1:5" x14ac:dyDescent="0.25">
      <c r="A205" s="177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7"/>
      <c r="B206" s="13" t="s">
        <v>123</v>
      </c>
      <c r="C206" s="14">
        <v>10</v>
      </c>
      <c r="D206" s="14">
        <v>22</v>
      </c>
      <c r="E206" s="15">
        <v>-0.54545454545454497</v>
      </c>
    </row>
    <row r="207" spans="1:5" x14ac:dyDescent="0.25">
      <c r="A207" s="177"/>
      <c r="B207" s="13" t="s">
        <v>124</v>
      </c>
      <c r="C207" s="14">
        <v>910</v>
      </c>
      <c r="D207" s="14">
        <v>567</v>
      </c>
      <c r="E207" s="15">
        <v>0.60493827160493796</v>
      </c>
    </row>
    <row r="208" spans="1:5" x14ac:dyDescent="0.25">
      <c r="A208" s="177"/>
      <c r="B208" s="13" t="s">
        <v>163</v>
      </c>
      <c r="C208" s="14">
        <v>2</v>
      </c>
      <c r="D208" s="14">
        <v>3</v>
      </c>
      <c r="E208" s="15">
        <v>-0.33333333333333298</v>
      </c>
    </row>
    <row r="209" spans="1:5" x14ac:dyDescent="0.25">
      <c r="A209" s="177"/>
      <c r="B209" s="13" t="s">
        <v>126</v>
      </c>
      <c r="C209" s="14">
        <v>184</v>
      </c>
      <c r="D209" s="14">
        <v>170</v>
      </c>
      <c r="E209" s="15">
        <v>8.2352941176470601E-2</v>
      </c>
    </row>
    <row r="210" spans="1:5" x14ac:dyDescent="0.25">
      <c r="A210" s="177"/>
      <c r="B210" s="13" t="s">
        <v>164</v>
      </c>
      <c r="C210" s="14">
        <v>1455</v>
      </c>
      <c r="D210" s="14">
        <v>1405</v>
      </c>
      <c r="E210" s="15">
        <v>3.5587188612099599E-2</v>
      </c>
    </row>
    <row r="211" spans="1:5" x14ac:dyDescent="0.25">
      <c r="A211" s="177"/>
      <c r="B211" s="13" t="s">
        <v>128</v>
      </c>
      <c r="C211" s="14">
        <v>47</v>
      </c>
      <c r="D211" s="14">
        <v>52</v>
      </c>
      <c r="E211" s="15">
        <v>-9.6153846153846201E-2</v>
      </c>
    </row>
    <row r="212" spans="1:5" x14ac:dyDescent="0.25">
      <c r="A212" s="177"/>
      <c r="B212" s="13" t="s">
        <v>129</v>
      </c>
      <c r="C212" s="14">
        <v>383</v>
      </c>
      <c r="D212" s="14">
        <v>328</v>
      </c>
      <c r="E212" s="15">
        <v>0.167682926829268</v>
      </c>
    </row>
    <row r="213" spans="1:5" x14ac:dyDescent="0.25">
      <c r="A213" s="177"/>
      <c r="B213" s="13" t="s">
        <v>130</v>
      </c>
      <c r="C213" s="14">
        <v>0</v>
      </c>
      <c r="D213" s="14">
        <v>0</v>
      </c>
      <c r="E213" s="15">
        <v>0</v>
      </c>
    </row>
    <row r="214" spans="1:5" x14ac:dyDescent="0.25">
      <c r="A214" s="177"/>
      <c r="B214" s="13" t="s">
        <v>131</v>
      </c>
      <c r="C214" s="14">
        <v>1</v>
      </c>
      <c r="D214" s="14">
        <v>0</v>
      </c>
      <c r="E214" s="15">
        <v>0</v>
      </c>
    </row>
    <row r="215" spans="1:5" x14ac:dyDescent="0.25">
      <c r="A215" s="177"/>
      <c r="B215" s="13" t="s">
        <v>132</v>
      </c>
      <c r="C215" s="14">
        <v>12</v>
      </c>
      <c r="D215" s="14">
        <v>13</v>
      </c>
      <c r="E215" s="15">
        <v>-7.69230769230769E-2</v>
      </c>
    </row>
    <row r="216" spans="1:5" x14ac:dyDescent="0.25">
      <c r="A216" s="177"/>
      <c r="B216" s="13" t="s">
        <v>133</v>
      </c>
      <c r="C216" s="14">
        <v>2</v>
      </c>
      <c r="D216" s="14">
        <v>0</v>
      </c>
      <c r="E216" s="15">
        <v>0</v>
      </c>
    </row>
    <row r="217" spans="1:5" x14ac:dyDescent="0.25">
      <c r="A217" s="177"/>
      <c r="B217" s="13" t="s">
        <v>134</v>
      </c>
      <c r="C217" s="14">
        <v>4</v>
      </c>
      <c r="D217" s="14">
        <v>5</v>
      </c>
      <c r="E217" s="15">
        <v>-0.2</v>
      </c>
    </row>
    <row r="218" spans="1:5" x14ac:dyDescent="0.25">
      <c r="A218" s="177"/>
      <c r="B218" s="13" t="s">
        <v>135</v>
      </c>
      <c r="C218" s="14">
        <v>947</v>
      </c>
      <c r="D218" s="14">
        <v>816</v>
      </c>
      <c r="E218" s="15">
        <v>0.16053921568627399</v>
      </c>
    </row>
    <row r="219" spans="1:5" x14ac:dyDescent="0.25">
      <c r="A219" s="177"/>
      <c r="B219" s="13" t="s">
        <v>136</v>
      </c>
      <c r="C219" s="14">
        <v>1817</v>
      </c>
      <c r="D219" s="14">
        <v>752</v>
      </c>
      <c r="E219" s="15">
        <v>1.4162234042553199</v>
      </c>
    </row>
    <row r="220" spans="1:5" x14ac:dyDescent="0.25">
      <c r="A220" s="177"/>
      <c r="B220" s="13" t="s">
        <v>137</v>
      </c>
      <c r="C220" s="14">
        <v>431</v>
      </c>
      <c r="D220" s="14">
        <v>420</v>
      </c>
      <c r="E220" s="15">
        <v>2.6190476190476202E-2</v>
      </c>
    </row>
    <row r="221" spans="1:5" x14ac:dyDescent="0.25">
      <c r="A221" s="177"/>
      <c r="B221" s="13" t="s">
        <v>138</v>
      </c>
      <c r="C221" s="14">
        <v>566</v>
      </c>
      <c r="D221" s="14">
        <v>0</v>
      </c>
      <c r="E221" s="15">
        <v>0</v>
      </c>
    </row>
    <row r="222" spans="1:5" x14ac:dyDescent="0.25">
      <c r="A222" s="177"/>
      <c r="B222" s="13" t="s">
        <v>165</v>
      </c>
      <c r="C222" s="14">
        <v>29</v>
      </c>
      <c r="D222" s="14">
        <v>0</v>
      </c>
      <c r="E222" s="15">
        <v>0</v>
      </c>
    </row>
    <row r="223" spans="1:5" x14ac:dyDescent="0.25">
      <c r="A223" s="177"/>
      <c r="B223" s="13" t="s">
        <v>140</v>
      </c>
      <c r="C223" s="14">
        <v>3</v>
      </c>
      <c r="D223" s="14">
        <v>0</v>
      </c>
      <c r="E223" s="15">
        <v>0</v>
      </c>
    </row>
    <row r="224" spans="1:5" x14ac:dyDescent="0.25">
      <c r="A224" s="177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7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7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7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7"/>
      <c r="B228" s="13" t="s">
        <v>145</v>
      </c>
      <c r="C228" s="14">
        <v>5</v>
      </c>
      <c r="D228" s="14">
        <v>0</v>
      </c>
      <c r="E228" s="15">
        <v>0</v>
      </c>
    </row>
    <row r="229" spans="1:5" x14ac:dyDescent="0.25">
      <c r="A229" s="177"/>
      <c r="B229" s="13" t="s">
        <v>146</v>
      </c>
      <c r="C229" s="14">
        <v>144</v>
      </c>
      <c r="D229" s="14">
        <v>0</v>
      </c>
      <c r="E229" s="15">
        <v>0</v>
      </c>
    </row>
    <row r="230" spans="1:5" x14ac:dyDescent="0.25">
      <c r="A230" s="177"/>
      <c r="B230" s="13" t="s">
        <v>147</v>
      </c>
      <c r="C230" s="14">
        <v>11</v>
      </c>
      <c r="D230" s="14">
        <v>0</v>
      </c>
      <c r="E230" s="15">
        <v>0</v>
      </c>
    </row>
    <row r="231" spans="1:5" x14ac:dyDescent="0.25">
      <c r="A231" s="177"/>
      <c r="B231" s="13" t="s">
        <v>148</v>
      </c>
      <c r="C231" s="14">
        <v>31</v>
      </c>
      <c r="D231" s="14">
        <v>0</v>
      </c>
      <c r="E231" s="15">
        <v>0</v>
      </c>
    </row>
    <row r="232" spans="1:5" x14ac:dyDescent="0.25">
      <c r="A232" s="177"/>
      <c r="B232" s="13" t="s">
        <v>149</v>
      </c>
      <c r="C232" s="14">
        <v>26</v>
      </c>
      <c r="D232" s="14">
        <v>0</v>
      </c>
      <c r="E232" s="15">
        <v>0</v>
      </c>
    </row>
    <row r="233" spans="1:5" x14ac:dyDescent="0.25">
      <c r="A233" s="177"/>
      <c r="B233" s="13" t="s">
        <v>150</v>
      </c>
      <c r="C233" s="14">
        <v>176</v>
      </c>
      <c r="D233" s="14">
        <v>0</v>
      </c>
      <c r="E233" s="15">
        <v>0</v>
      </c>
    </row>
    <row r="234" spans="1:5" x14ac:dyDescent="0.25">
      <c r="A234" s="177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7"/>
      <c r="B235" s="13" t="s">
        <v>152</v>
      </c>
      <c r="C235" s="14">
        <v>115</v>
      </c>
      <c r="D235" s="14">
        <v>0</v>
      </c>
      <c r="E235" s="15">
        <v>0</v>
      </c>
    </row>
    <row r="236" spans="1:5" x14ac:dyDescent="0.25">
      <c r="A236" s="177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7"/>
      <c r="B237" s="13" t="s">
        <v>154</v>
      </c>
      <c r="C237" s="14">
        <v>141</v>
      </c>
      <c r="D237" s="14">
        <v>0</v>
      </c>
      <c r="E237" s="15">
        <v>0</v>
      </c>
    </row>
    <row r="238" spans="1:5" x14ac:dyDescent="0.25">
      <c r="A238" s="177"/>
      <c r="B238" s="13" t="s">
        <v>155</v>
      </c>
      <c r="C238" s="14">
        <v>17</v>
      </c>
      <c r="D238" s="14">
        <v>0</v>
      </c>
      <c r="E238" s="15">
        <v>0</v>
      </c>
    </row>
    <row r="239" spans="1:5" x14ac:dyDescent="0.25">
      <c r="A239" s="177"/>
      <c r="B239" s="13" t="s">
        <v>156</v>
      </c>
      <c r="C239" s="14">
        <v>21</v>
      </c>
      <c r="D239" s="14">
        <v>0</v>
      </c>
      <c r="E239" s="15">
        <v>0</v>
      </c>
    </row>
    <row r="240" spans="1:5" x14ac:dyDescent="0.25">
      <c r="A240" s="177"/>
      <c r="B240" s="13" t="s">
        <v>157</v>
      </c>
      <c r="C240" s="14">
        <v>306</v>
      </c>
      <c r="D240" s="14">
        <v>0</v>
      </c>
      <c r="E240" s="15">
        <v>0</v>
      </c>
    </row>
    <row r="241" spans="1:5" x14ac:dyDescent="0.25">
      <c r="A241" s="177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8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847</v>
      </c>
      <c r="D246" s="14">
        <v>1127</v>
      </c>
      <c r="E246" s="15">
        <v>-0.24844720496894401</v>
      </c>
    </row>
    <row r="247" spans="1:5" x14ac:dyDescent="0.25">
      <c r="A247" s="12" t="s">
        <v>169</v>
      </c>
      <c r="B247" s="17"/>
      <c r="C247" s="14">
        <v>459</v>
      </c>
      <c r="D247" s="14">
        <v>451</v>
      </c>
      <c r="E247" s="15">
        <v>1.7738359201773801E-2</v>
      </c>
    </row>
    <row r="248" spans="1:5" x14ac:dyDescent="0.25">
      <c r="A248" s="12" t="s">
        <v>170</v>
      </c>
      <c r="B248" s="17"/>
      <c r="C248" s="14">
        <v>428</v>
      </c>
      <c r="D248" s="14">
        <v>611</v>
      </c>
      <c r="E248" s="15">
        <v>-0.299509001636661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6" t="s">
        <v>172</v>
      </c>
      <c r="B252" s="13" t="s">
        <v>173</v>
      </c>
      <c r="C252" s="14">
        <v>77</v>
      </c>
      <c r="D252" s="14">
        <v>61</v>
      </c>
      <c r="E252" s="15">
        <v>0.26229508196721302</v>
      </c>
    </row>
    <row r="253" spans="1:5" x14ac:dyDescent="0.25">
      <c r="A253" s="177"/>
      <c r="B253" s="13" t="s">
        <v>18</v>
      </c>
      <c r="C253" s="14">
        <v>88</v>
      </c>
      <c r="D253" s="14">
        <v>98</v>
      </c>
      <c r="E253" s="15">
        <v>-0.102040816326531</v>
      </c>
    </row>
    <row r="254" spans="1:5" x14ac:dyDescent="0.25">
      <c r="A254" s="178"/>
      <c r="B254" s="13" t="s">
        <v>22</v>
      </c>
      <c r="C254" s="14">
        <v>93</v>
      </c>
      <c r="D254" s="14">
        <v>32</v>
      </c>
      <c r="E254" s="15">
        <v>1.90625</v>
      </c>
    </row>
    <row r="255" spans="1:5" x14ac:dyDescent="0.25">
      <c r="A255" s="176" t="s">
        <v>174</v>
      </c>
      <c r="B255" s="13" t="s">
        <v>175</v>
      </c>
      <c r="C255" s="14">
        <v>28</v>
      </c>
      <c r="D255" s="14">
        <v>30</v>
      </c>
      <c r="E255" s="15">
        <v>-6.6666666666666693E-2</v>
      </c>
    </row>
    <row r="256" spans="1:5" x14ac:dyDescent="0.25">
      <c r="A256" s="177"/>
      <c r="B256" s="13" t="s">
        <v>176</v>
      </c>
      <c r="C256" s="14">
        <v>17</v>
      </c>
      <c r="D256" s="14">
        <v>8</v>
      </c>
      <c r="E256" s="15">
        <v>1.125</v>
      </c>
    </row>
    <row r="257" spans="1:5" x14ac:dyDescent="0.25">
      <c r="A257" s="178"/>
      <c r="B257" s="13" t="s">
        <v>177</v>
      </c>
      <c r="C257" s="14">
        <v>0</v>
      </c>
      <c r="D257" s="14">
        <v>0</v>
      </c>
      <c r="E257" s="15">
        <v>0</v>
      </c>
    </row>
    <row r="258" spans="1:5" x14ac:dyDescent="0.25">
      <c r="A258" s="12" t="s">
        <v>178</v>
      </c>
      <c r="B258" s="17"/>
      <c r="C258" s="14">
        <v>148</v>
      </c>
      <c r="D258" s="14">
        <v>137</v>
      </c>
      <c r="E258" s="15">
        <v>8.0291970802919693E-2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83</v>
      </c>
      <c r="D262" s="14">
        <v>63</v>
      </c>
      <c r="E262" s="15">
        <v>0.317460317460317</v>
      </c>
    </row>
    <row r="263" spans="1:5" x14ac:dyDescent="0.25">
      <c r="A263" s="176" t="s">
        <v>181</v>
      </c>
      <c r="B263" s="13" t="s">
        <v>182</v>
      </c>
      <c r="C263" s="18"/>
      <c r="D263" s="14">
        <v>2</v>
      </c>
      <c r="E263" s="15">
        <v>0</v>
      </c>
    </row>
    <row r="264" spans="1:5" x14ac:dyDescent="0.25">
      <c r="A264" s="177"/>
      <c r="B264" s="13" t="s">
        <v>183</v>
      </c>
      <c r="C264" s="14">
        <v>10</v>
      </c>
      <c r="D264" s="14">
        <v>0</v>
      </c>
      <c r="E264" s="15">
        <v>0</v>
      </c>
    </row>
    <row r="265" spans="1:5" x14ac:dyDescent="0.25">
      <c r="A265" s="178"/>
      <c r="B265" s="13" t="s">
        <v>184</v>
      </c>
      <c r="C265" s="14">
        <v>2</v>
      </c>
      <c r="D265" s="14">
        <v>1</v>
      </c>
      <c r="E265" s="15">
        <v>1</v>
      </c>
    </row>
    <row r="266" spans="1:5" x14ac:dyDescent="0.25">
      <c r="A266" s="12" t="s">
        <v>185</v>
      </c>
      <c r="B266" s="17"/>
      <c r="C266" s="18"/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8"/>
      <c r="D267" s="14">
        <v>0</v>
      </c>
      <c r="E267" s="15">
        <v>0</v>
      </c>
    </row>
    <row r="268" spans="1:5" x14ac:dyDescent="0.25">
      <c r="A268" s="12" t="s">
        <v>110</v>
      </c>
      <c r="B268" s="17"/>
      <c r="C268" s="14">
        <v>219</v>
      </c>
      <c r="D268" s="14">
        <v>159</v>
      </c>
      <c r="E268" s="15">
        <v>0.37735849056603799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22</v>
      </c>
      <c r="D272" s="14">
        <v>14</v>
      </c>
      <c r="E272" s="15">
        <v>0.57142857142857095</v>
      </c>
    </row>
    <row r="273" spans="1:5" x14ac:dyDescent="0.25">
      <c r="A273" s="176" t="s">
        <v>68</v>
      </c>
      <c r="B273" s="13" t="s">
        <v>189</v>
      </c>
      <c r="C273" s="14">
        <v>307</v>
      </c>
      <c r="D273" s="14">
        <v>247</v>
      </c>
      <c r="E273" s="15">
        <v>0.24291497975708501</v>
      </c>
    </row>
    <row r="274" spans="1:5" x14ac:dyDescent="0.25">
      <c r="A274" s="178"/>
      <c r="B274" s="13" t="s">
        <v>110</v>
      </c>
      <c r="C274" s="14">
        <v>1</v>
      </c>
      <c r="D274" s="14">
        <v>1</v>
      </c>
      <c r="E274" s="15">
        <v>0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0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6" t="s">
        <v>194</v>
      </c>
      <c r="B281" s="13" t="s">
        <v>195</v>
      </c>
      <c r="C281" s="14">
        <v>0</v>
      </c>
      <c r="D281" s="14">
        <v>0</v>
      </c>
      <c r="E281" s="15">
        <v>0</v>
      </c>
    </row>
    <row r="282" spans="1:5" x14ac:dyDescent="0.25">
      <c r="A282" s="178"/>
      <c r="B282" s="13" t="s">
        <v>196</v>
      </c>
      <c r="C282" s="14">
        <v>36</v>
      </c>
      <c r="D282" s="14">
        <v>33</v>
      </c>
      <c r="E282" s="15">
        <v>9.0909090909090898E-2</v>
      </c>
    </row>
    <row r="283" spans="1:5" x14ac:dyDescent="0.25">
      <c r="A283" s="12" t="s">
        <v>197</v>
      </c>
      <c r="B283" s="17"/>
      <c r="C283" s="14">
        <v>7</v>
      </c>
      <c r="D283" s="14">
        <v>3</v>
      </c>
      <c r="E283" s="15">
        <v>1.3333333333333299</v>
      </c>
    </row>
    <row r="284" spans="1:5" x14ac:dyDescent="0.25">
      <c r="A284" s="12" t="s">
        <v>198</v>
      </c>
      <c r="B284" s="17"/>
      <c r="C284" s="18"/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8"/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8"/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8"/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3" t="s">
        <v>205</v>
      </c>
      <c r="B293" s="13" t="s">
        <v>206</v>
      </c>
      <c r="C293" s="18"/>
      <c r="D293" s="18"/>
      <c r="E293" s="23"/>
    </row>
    <row r="294" spans="1:5" x14ac:dyDescent="0.25">
      <c r="A294" s="174"/>
      <c r="B294" s="13" t="s">
        <v>207</v>
      </c>
      <c r="C294" s="14">
        <v>368</v>
      </c>
      <c r="D294" s="14">
        <v>388</v>
      </c>
      <c r="E294" s="24">
        <v>0</v>
      </c>
    </row>
    <row r="295" spans="1:5" x14ac:dyDescent="0.25">
      <c r="A295" s="175"/>
      <c r="B295" s="13" t="s">
        <v>208</v>
      </c>
      <c r="C295" s="14">
        <v>5</v>
      </c>
      <c r="D295" s="14">
        <v>4</v>
      </c>
      <c r="E295" s="24">
        <v>0</v>
      </c>
    </row>
    <row r="296" spans="1:5" x14ac:dyDescent="0.25">
      <c r="A296" s="173" t="s">
        <v>209</v>
      </c>
      <c r="B296" s="13" t="s">
        <v>210</v>
      </c>
      <c r="C296" s="18"/>
      <c r="D296" s="18"/>
      <c r="E296" s="23"/>
    </row>
    <row r="297" spans="1:5" x14ac:dyDescent="0.25">
      <c r="A297" s="174"/>
      <c r="B297" s="13" t="s">
        <v>211</v>
      </c>
      <c r="C297" s="14">
        <v>0</v>
      </c>
      <c r="D297" s="14">
        <v>0</v>
      </c>
      <c r="E297" s="24">
        <v>0</v>
      </c>
    </row>
    <row r="298" spans="1:5" x14ac:dyDescent="0.25">
      <c r="A298" s="175"/>
      <c r="B298" s="13" t="s">
        <v>212</v>
      </c>
      <c r="C298" s="18"/>
      <c r="D298" s="18"/>
      <c r="E298" s="23"/>
    </row>
    <row r="299" spans="1:5" x14ac:dyDescent="0.25">
      <c r="A299" s="22" t="s">
        <v>213</v>
      </c>
      <c r="B299" s="13" t="s">
        <v>214</v>
      </c>
      <c r="C299" s="14">
        <v>45</v>
      </c>
      <c r="D299" s="14">
        <v>87</v>
      </c>
      <c r="E299" s="24">
        <v>3</v>
      </c>
    </row>
    <row r="300" spans="1:5" x14ac:dyDescent="0.25">
      <c r="A300" s="173" t="s">
        <v>215</v>
      </c>
      <c r="B300" s="13" t="s">
        <v>216</v>
      </c>
      <c r="C300" s="14">
        <v>3</v>
      </c>
      <c r="D300" s="14">
        <v>5</v>
      </c>
      <c r="E300" s="24">
        <v>1</v>
      </c>
    </row>
    <row r="301" spans="1:5" x14ac:dyDescent="0.25">
      <c r="A301" s="174"/>
      <c r="B301" s="13" t="s">
        <v>217</v>
      </c>
      <c r="C301" s="18"/>
      <c r="D301" s="18"/>
      <c r="E301" s="23"/>
    </row>
    <row r="302" spans="1:5" x14ac:dyDescent="0.25">
      <c r="A302" s="175"/>
      <c r="B302" s="13" t="s">
        <v>218</v>
      </c>
      <c r="C302" s="14">
        <v>2</v>
      </c>
      <c r="D302" s="14">
        <v>4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4">
        <v>0</v>
      </c>
      <c r="D303" s="14">
        <v>2</v>
      </c>
      <c r="E303" s="24">
        <v>3</v>
      </c>
    </row>
    <row r="304" spans="1:5" x14ac:dyDescent="0.25">
      <c r="A304" s="173" t="s">
        <v>221</v>
      </c>
      <c r="B304" s="13" t="s">
        <v>212</v>
      </c>
      <c r="C304" s="18"/>
      <c r="D304" s="18"/>
      <c r="E304" s="23"/>
    </row>
    <row r="305" spans="1:5" x14ac:dyDescent="0.25">
      <c r="A305" s="174"/>
      <c r="B305" s="13" t="s">
        <v>222</v>
      </c>
      <c r="C305" s="14">
        <v>22</v>
      </c>
      <c r="D305" s="14">
        <v>44</v>
      </c>
      <c r="E305" s="24">
        <v>5</v>
      </c>
    </row>
    <row r="306" spans="1:5" x14ac:dyDescent="0.25">
      <c r="A306" s="175"/>
      <c r="B306" s="13" t="s">
        <v>223</v>
      </c>
      <c r="C306" s="14">
        <v>1</v>
      </c>
      <c r="D306" s="14">
        <v>2</v>
      </c>
      <c r="E306" s="24">
        <v>1</v>
      </c>
    </row>
    <row r="307" spans="1:5" x14ac:dyDescent="0.25">
      <c r="A307" s="173" t="s">
        <v>224</v>
      </c>
      <c r="B307" s="13" t="s">
        <v>225</v>
      </c>
      <c r="C307" s="14">
        <v>11</v>
      </c>
      <c r="D307" s="14">
        <v>10</v>
      </c>
      <c r="E307" s="24">
        <v>4</v>
      </c>
    </row>
    <row r="308" spans="1:5" x14ac:dyDescent="0.25">
      <c r="A308" s="174"/>
      <c r="B308" s="13" t="s">
        <v>226</v>
      </c>
      <c r="C308" s="18"/>
      <c r="D308" s="18"/>
      <c r="E308" s="23"/>
    </row>
    <row r="309" spans="1:5" x14ac:dyDescent="0.25">
      <c r="A309" s="174"/>
      <c r="B309" s="13" t="s">
        <v>227</v>
      </c>
      <c r="C309" s="14">
        <v>339</v>
      </c>
      <c r="D309" s="14">
        <v>542</v>
      </c>
      <c r="E309" s="24">
        <v>168</v>
      </c>
    </row>
    <row r="310" spans="1:5" x14ac:dyDescent="0.25">
      <c r="A310" s="174"/>
      <c r="B310" s="13" t="s">
        <v>228</v>
      </c>
      <c r="C310" s="14">
        <v>328</v>
      </c>
      <c r="D310" s="14">
        <v>384</v>
      </c>
      <c r="E310" s="24">
        <v>0</v>
      </c>
    </row>
    <row r="311" spans="1:5" x14ac:dyDescent="0.25">
      <c r="A311" s="174"/>
      <c r="B311" s="13" t="s">
        <v>229</v>
      </c>
      <c r="C311" s="14">
        <v>77</v>
      </c>
      <c r="D311" s="14">
        <v>22</v>
      </c>
      <c r="E311" s="24">
        <v>8</v>
      </c>
    </row>
    <row r="312" spans="1:5" x14ac:dyDescent="0.25">
      <c r="A312" s="174"/>
      <c r="B312" s="13" t="s">
        <v>230</v>
      </c>
      <c r="C312" s="14">
        <v>313</v>
      </c>
      <c r="D312" s="14">
        <v>452</v>
      </c>
      <c r="E312" s="24">
        <v>178</v>
      </c>
    </row>
    <row r="313" spans="1:5" x14ac:dyDescent="0.25">
      <c r="A313" s="174"/>
      <c r="B313" s="13" t="s">
        <v>231</v>
      </c>
      <c r="C313" s="14">
        <v>49</v>
      </c>
      <c r="D313" s="14">
        <v>61</v>
      </c>
      <c r="E313" s="24">
        <v>0</v>
      </c>
    </row>
    <row r="314" spans="1:5" x14ac:dyDescent="0.25">
      <c r="A314" s="174"/>
      <c r="B314" s="13" t="s">
        <v>232</v>
      </c>
      <c r="C314" s="14">
        <v>4</v>
      </c>
      <c r="D314" s="14">
        <v>4</v>
      </c>
      <c r="E314" s="24">
        <v>0</v>
      </c>
    </row>
    <row r="315" spans="1:5" x14ac:dyDescent="0.25">
      <c r="A315" s="174"/>
      <c r="B315" s="13" t="s">
        <v>233</v>
      </c>
      <c r="C315" s="14">
        <v>325</v>
      </c>
      <c r="D315" s="14">
        <v>16</v>
      </c>
      <c r="E315" s="24">
        <v>215</v>
      </c>
    </row>
    <row r="316" spans="1:5" x14ac:dyDescent="0.25">
      <c r="A316" s="174"/>
      <c r="B316" s="13" t="s">
        <v>234</v>
      </c>
      <c r="C316" s="14">
        <v>1</v>
      </c>
      <c r="D316" s="14">
        <v>0</v>
      </c>
      <c r="E316" s="24">
        <v>0</v>
      </c>
    </row>
    <row r="317" spans="1:5" x14ac:dyDescent="0.25">
      <c r="A317" s="174"/>
      <c r="B317" s="13" t="s">
        <v>235</v>
      </c>
      <c r="C317" s="14">
        <v>0</v>
      </c>
      <c r="D317" s="14">
        <v>1</v>
      </c>
      <c r="E317" s="24">
        <v>1</v>
      </c>
    </row>
    <row r="318" spans="1:5" x14ac:dyDescent="0.25">
      <c r="A318" s="174"/>
      <c r="B318" s="13" t="s">
        <v>236</v>
      </c>
      <c r="C318" s="14">
        <v>450</v>
      </c>
      <c r="D318" s="14">
        <v>636</v>
      </c>
      <c r="E318" s="24">
        <v>258</v>
      </c>
    </row>
    <row r="319" spans="1:5" x14ac:dyDescent="0.25">
      <c r="A319" s="174"/>
      <c r="B319" s="13" t="s">
        <v>237</v>
      </c>
      <c r="C319" s="14">
        <v>283</v>
      </c>
      <c r="D319" s="14">
        <v>343</v>
      </c>
      <c r="E319" s="24">
        <v>0</v>
      </c>
    </row>
    <row r="320" spans="1:5" x14ac:dyDescent="0.25">
      <c r="A320" s="174"/>
      <c r="B320" s="13" t="s">
        <v>238</v>
      </c>
      <c r="C320" s="14">
        <v>6</v>
      </c>
      <c r="D320" s="14">
        <v>9</v>
      </c>
      <c r="E320" s="24">
        <v>3</v>
      </c>
    </row>
    <row r="321" spans="1:5" x14ac:dyDescent="0.25">
      <c r="A321" s="175"/>
      <c r="B321" s="13" t="s">
        <v>239</v>
      </c>
      <c r="C321" s="14">
        <v>17</v>
      </c>
      <c r="D321" s="14">
        <v>21</v>
      </c>
      <c r="E321" s="24">
        <v>0</v>
      </c>
    </row>
    <row r="322" spans="1:5" x14ac:dyDescent="0.25">
      <c r="A322" s="173" t="s">
        <v>240</v>
      </c>
      <c r="B322" s="13" t="s">
        <v>241</v>
      </c>
      <c r="C322" s="18"/>
      <c r="D322" s="18"/>
      <c r="E322" s="23"/>
    </row>
    <row r="323" spans="1:5" x14ac:dyDescent="0.25">
      <c r="A323" s="174"/>
      <c r="B323" s="13" t="s">
        <v>242</v>
      </c>
      <c r="C323" s="18"/>
      <c r="D323" s="18"/>
      <c r="E323" s="23"/>
    </row>
    <row r="324" spans="1:5" x14ac:dyDescent="0.25">
      <c r="A324" s="174"/>
      <c r="B324" s="13" t="s">
        <v>243</v>
      </c>
      <c r="C324" s="18"/>
      <c r="D324" s="18"/>
      <c r="E324" s="23"/>
    </row>
    <row r="325" spans="1:5" x14ac:dyDescent="0.25">
      <c r="A325" s="174"/>
      <c r="B325" s="13" t="s">
        <v>244</v>
      </c>
      <c r="C325" s="18"/>
      <c r="D325" s="18"/>
      <c r="E325" s="23"/>
    </row>
    <row r="326" spans="1:5" x14ac:dyDescent="0.25">
      <c r="A326" s="174"/>
      <c r="B326" s="13" t="s">
        <v>245</v>
      </c>
      <c r="C326" s="14">
        <v>21</v>
      </c>
      <c r="D326" s="14">
        <v>40</v>
      </c>
      <c r="E326" s="24">
        <v>0</v>
      </c>
    </row>
    <row r="327" spans="1:5" x14ac:dyDescent="0.25">
      <c r="A327" s="174"/>
      <c r="B327" s="13" t="s">
        <v>246</v>
      </c>
      <c r="C327" s="18"/>
      <c r="D327" s="18"/>
      <c r="E327" s="23"/>
    </row>
    <row r="328" spans="1:5" x14ac:dyDescent="0.25">
      <c r="A328" s="174"/>
      <c r="B328" s="13" t="s">
        <v>247</v>
      </c>
      <c r="C328" s="14">
        <v>1</v>
      </c>
      <c r="D328" s="14">
        <v>1</v>
      </c>
      <c r="E328" s="24">
        <v>0</v>
      </c>
    </row>
    <row r="329" spans="1:5" x14ac:dyDescent="0.25">
      <c r="A329" s="174"/>
      <c r="B329" s="13" t="s">
        <v>248</v>
      </c>
      <c r="C329" s="14">
        <v>24</v>
      </c>
      <c r="D329" s="14">
        <v>61</v>
      </c>
      <c r="E329" s="24">
        <v>1</v>
      </c>
    </row>
    <row r="330" spans="1:5" x14ac:dyDescent="0.25">
      <c r="A330" s="174"/>
      <c r="B330" s="13" t="s">
        <v>249</v>
      </c>
      <c r="C330" s="18"/>
      <c r="D330" s="18"/>
      <c r="E330" s="23"/>
    </row>
    <row r="331" spans="1:5" x14ac:dyDescent="0.25">
      <c r="A331" s="174"/>
      <c r="B331" s="13" t="s">
        <v>250</v>
      </c>
      <c r="C331" s="14">
        <v>10</v>
      </c>
      <c r="D331" s="14">
        <v>9</v>
      </c>
      <c r="E331" s="24">
        <v>0</v>
      </c>
    </row>
    <row r="332" spans="1:5" x14ac:dyDescent="0.25">
      <c r="A332" s="174"/>
      <c r="B332" s="13" t="s">
        <v>251</v>
      </c>
      <c r="C332" s="14">
        <v>22</v>
      </c>
      <c r="D332" s="14">
        <v>39</v>
      </c>
      <c r="E332" s="24">
        <v>10</v>
      </c>
    </row>
    <row r="333" spans="1:5" x14ac:dyDescent="0.25">
      <c r="A333" s="174"/>
      <c r="B333" s="13" t="s">
        <v>252</v>
      </c>
      <c r="C333" s="14">
        <v>1</v>
      </c>
      <c r="D333" s="14">
        <v>1</v>
      </c>
      <c r="E333" s="24">
        <v>0</v>
      </c>
    </row>
    <row r="334" spans="1:5" x14ac:dyDescent="0.25">
      <c r="A334" s="174"/>
      <c r="B334" s="13" t="s">
        <v>253</v>
      </c>
      <c r="C334" s="18"/>
      <c r="D334" s="18"/>
      <c r="E334" s="23"/>
    </row>
    <row r="335" spans="1:5" x14ac:dyDescent="0.25">
      <c r="A335" s="174"/>
      <c r="B335" s="13" t="s">
        <v>254</v>
      </c>
      <c r="C335" s="18"/>
      <c r="D335" s="18"/>
      <c r="E335" s="23"/>
    </row>
    <row r="336" spans="1:5" x14ac:dyDescent="0.25">
      <c r="A336" s="174"/>
      <c r="B336" s="13" t="s">
        <v>255</v>
      </c>
      <c r="C336" s="18"/>
      <c r="D336" s="18"/>
      <c r="E336" s="23"/>
    </row>
    <row r="337" spans="1:5" x14ac:dyDescent="0.25">
      <c r="A337" s="174"/>
      <c r="B337" s="13" t="s">
        <v>256</v>
      </c>
      <c r="C337" s="18"/>
      <c r="D337" s="18"/>
      <c r="E337" s="23"/>
    </row>
    <row r="338" spans="1:5" x14ac:dyDescent="0.25">
      <c r="A338" s="174"/>
      <c r="B338" s="13" t="s">
        <v>257</v>
      </c>
      <c r="C338" s="18"/>
      <c r="D338" s="18"/>
      <c r="E338" s="23"/>
    </row>
    <row r="339" spans="1:5" x14ac:dyDescent="0.25">
      <c r="A339" s="174"/>
      <c r="B339" s="13" t="s">
        <v>258</v>
      </c>
      <c r="C339" s="18"/>
      <c r="D339" s="18"/>
      <c r="E339" s="23"/>
    </row>
    <row r="340" spans="1:5" x14ac:dyDescent="0.25">
      <c r="A340" s="174"/>
      <c r="B340" s="13" t="s">
        <v>259</v>
      </c>
      <c r="C340" s="18"/>
      <c r="D340" s="18"/>
      <c r="E340" s="23"/>
    </row>
    <row r="341" spans="1:5" x14ac:dyDescent="0.25">
      <c r="A341" s="174"/>
      <c r="B341" s="13" t="s">
        <v>260</v>
      </c>
      <c r="C341" s="14">
        <v>1</v>
      </c>
      <c r="D341" s="14">
        <v>0</v>
      </c>
      <c r="E341" s="24">
        <v>0</v>
      </c>
    </row>
    <row r="342" spans="1:5" x14ac:dyDescent="0.25">
      <c r="A342" s="174"/>
      <c r="B342" s="13" t="s">
        <v>261</v>
      </c>
      <c r="C342" s="18"/>
      <c r="D342" s="18"/>
      <c r="E342" s="23"/>
    </row>
    <row r="343" spans="1:5" x14ac:dyDescent="0.25">
      <c r="A343" s="174"/>
      <c r="B343" s="13" t="s">
        <v>262</v>
      </c>
      <c r="C343" s="14">
        <v>13</v>
      </c>
      <c r="D343" s="14">
        <v>4</v>
      </c>
      <c r="E343" s="24">
        <v>11</v>
      </c>
    </row>
    <row r="344" spans="1:5" x14ac:dyDescent="0.25">
      <c r="A344" s="174"/>
      <c r="B344" s="13" t="s">
        <v>263</v>
      </c>
      <c r="C344" s="18"/>
      <c r="D344" s="18"/>
      <c r="E344" s="23"/>
    </row>
    <row r="345" spans="1:5" x14ac:dyDescent="0.25">
      <c r="A345" s="174"/>
      <c r="B345" s="13" t="s">
        <v>264</v>
      </c>
      <c r="C345" s="14">
        <v>2</v>
      </c>
      <c r="D345" s="14">
        <v>0</v>
      </c>
      <c r="E345" s="24">
        <v>0</v>
      </c>
    </row>
    <row r="346" spans="1:5" x14ac:dyDescent="0.25">
      <c r="A346" s="174"/>
      <c r="B346" s="13" t="s">
        <v>265</v>
      </c>
      <c r="C346" s="14">
        <v>52</v>
      </c>
      <c r="D346" s="14">
        <v>65</v>
      </c>
      <c r="E346" s="24">
        <v>40</v>
      </c>
    </row>
    <row r="347" spans="1:5" x14ac:dyDescent="0.25">
      <c r="A347" s="174"/>
      <c r="B347" s="13" t="s">
        <v>266</v>
      </c>
      <c r="C347" s="18"/>
      <c r="D347" s="18"/>
      <c r="E347" s="23"/>
    </row>
    <row r="348" spans="1:5" x14ac:dyDescent="0.25">
      <c r="A348" s="174"/>
      <c r="B348" s="13" t="s">
        <v>267</v>
      </c>
      <c r="C348" s="14">
        <v>1</v>
      </c>
      <c r="D348" s="14">
        <v>1</v>
      </c>
      <c r="E348" s="24">
        <v>0</v>
      </c>
    </row>
    <row r="349" spans="1:5" x14ac:dyDescent="0.25">
      <c r="A349" s="174"/>
      <c r="B349" s="13" t="s">
        <v>268</v>
      </c>
      <c r="C349" s="18"/>
      <c r="D349" s="18"/>
      <c r="E349" s="23"/>
    </row>
    <row r="350" spans="1:5" x14ac:dyDescent="0.25">
      <c r="A350" s="174"/>
      <c r="B350" s="13" t="s">
        <v>269</v>
      </c>
      <c r="C350" s="18"/>
      <c r="D350" s="18"/>
      <c r="E350" s="23"/>
    </row>
    <row r="351" spans="1:5" x14ac:dyDescent="0.25">
      <c r="A351" s="174"/>
      <c r="B351" s="13" t="s">
        <v>270</v>
      </c>
      <c r="C351" s="18"/>
      <c r="D351" s="18"/>
      <c r="E351" s="23"/>
    </row>
    <row r="352" spans="1:5" x14ac:dyDescent="0.25">
      <c r="A352" s="174"/>
      <c r="B352" s="13" t="s">
        <v>271</v>
      </c>
      <c r="C352" s="18"/>
      <c r="D352" s="18"/>
      <c r="E352" s="23"/>
    </row>
    <row r="353" spans="1:5" x14ac:dyDescent="0.25">
      <c r="A353" s="174"/>
      <c r="B353" s="13" t="s">
        <v>272</v>
      </c>
      <c r="C353" s="14">
        <v>1</v>
      </c>
      <c r="D353" s="14">
        <v>1</v>
      </c>
      <c r="E353" s="24">
        <v>0</v>
      </c>
    </row>
    <row r="354" spans="1:5" x14ac:dyDescent="0.25">
      <c r="A354" s="175"/>
      <c r="B354" s="13" t="s">
        <v>273</v>
      </c>
      <c r="C354" s="14">
        <v>5</v>
      </c>
      <c r="D354" s="14">
        <v>9</v>
      </c>
      <c r="E354" s="24">
        <v>1</v>
      </c>
    </row>
    <row r="355" spans="1:5" x14ac:dyDescent="0.25">
      <c r="A355" s="173" t="s">
        <v>274</v>
      </c>
      <c r="B355" s="13" t="s">
        <v>275</v>
      </c>
      <c r="C355" s="18"/>
      <c r="D355" s="18"/>
      <c r="E355" s="23"/>
    </row>
    <row r="356" spans="1:5" x14ac:dyDescent="0.25">
      <c r="A356" s="174"/>
      <c r="B356" s="13" t="s">
        <v>276</v>
      </c>
      <c r="C356" s="18"/>
      <c r="D356" s="18"/>
      <c r="E356" s="23"/>
    </row>
    <row r="357" spans="1:5" x14ac:dyDescent="0.25">
      <c r="A357" s="174"/>
      <c r="B357" s="13" t="s">
        <v>277</v>
      </c>
      <c r="C357" s="18"/>
      <c r="D357" s="18"/>
      <c r="E357" s="23"/>
    </row>
    <row r="358" spans="1:5" x14ac:dyDescent="0.25">
      <c r="A358" s="174"/>
      <c r="B358" s="13" t="s">
        <v>278</v>
      </c>
      <c r="C358" s="18"/>
      <c r="D358" s="18"/>
      <c r="E358" s="23"/>
    </row>
    <row r="359" spans="1:5" x14ac:dyDescent="0.25">
      <c r="A359" s="174"/>
      <c r="B359" s="13" t="s">
        <v>279</v>
      </c>
      <c r="C359" s="18"/>
      <c r="D359" s="18"/>
      <c r="E359" s="23"/>
    </row>
    <row r="360" spans="1:5" x14ac:dyDescent="0.25">
      <c r="A360" s="174"/>
      <c r="B360" s="13" t="s">
        <v>280</v>
      </c>
      <c r="C360" s="14">
        <v>3</v>
      </c>
      <c r="D360" s="14">
        <v>3</v>
      </c>
      <c r="E360" s="24">
        <v>0</v>
      </c>
    </row>
    <row r="361" spans="1:5" x14ac:dyDescent="0.25">
      <c r="A361" s="174"/>
      <c r="B361" s="13" t="s">
        <v>281</v>
      </c>
      <c r="C361" s="18"/>
      <c r="D361" s="18"/>
      <c r="E361" s="23"/>
    </row>
    <row r="362" spans="1:5" x14ac:dyDescent="0.25">
      <c r="A362" s="174"/>
      <c r="B362" s="13" t="s">
        <v>282</v>
      </c>
      <c r="C362" s="18"/>
      <c r="D362" s="18"/>
      <c r="E362" s="23"/>
    </row>
    <row r="363" spans="1:5" x14ac:dyDescent="0.25">
      <c r="A363" s="174"/>
      <c r="B363" s="13" t="s">
        <v>283</v>
      </c>
      <c r="C363" s="14">
        <v>3</v>
      </c>
      <c r="D363" s="14">
        <v>14</v>
      </c>
      <c r="E363" s="24">
        <v>0</v>
      </c>
    </row>
    <row r="364" spans="1:5" x14ac:dyDescent="0.25">
      <c r="A364" s="174"/>
      <c r="B364" s="13" t="s">
        <v>284</v>
      </c>
      <c r="C364" s="18"/>
      <c r="D364" s="18"/>
      <c r="E364" s="23"/>
    </row>
    <row r="365" spans="1:5" x14ac:dyDescent="0.25">
      <c r="A365" s="175"/>
      <c r="B365" s="13" t="s">
        <v>285</v>
      </c>
      <c r="C365" s="18"/>
      <c r="D365" s="18"/>
      <c r="E365" s="23"/>
    </row>
    <row r="366" spans="1:5" x14ac:dyDescent="0.25">
      <c r="A366" s="173" t="s">
        <v>286</v>
      </c>
      <c r="B366" s="13" t="s">
        <v>287</v>
      </c>
      <c r="C366" s="14">
        <v>5</v>
      </c>
      <c r="D366" s="14">
        <v>9</v>
      </c>
      <c r="E366" s="24">
        <v>0</v>
      </c>
    </row>
    <row r="367" spans="1:5" x14ac:dyDescent="0.25">
      <c r="A367" s="174"/>
      <c r="B367" s="13" t="s">
        <v>288</v>
      </c>
      <c r="C367" s="18"/>
      <c r="D367" s="18"/>
      <c r="E367" s="23"/>
    </row>
    <row r="368" spans="1:5" x14ac:dyDescent="0.25">
      <c r="A368" s="174"/>
      <c r="B368" s="13" t="s">
        <v>289</v>
      </c>
      <c r="C368" s="18"/>
      <c r="D368" s="18"/>
      <c r="E368" s="23"/>
    </row>
    <row r="369" spans="1:5" x14ac:dyDescent="0.25">
      <c r="A369" s="174"/>
      <c r="B369" s="13" t="s">
        <v>290</v>
      </c>
      <c r="C369" s="14">
        <v>4</v>
      </c>
      <c r="D369" s="14">
        <v>4</v>
      </c>
      <c r="E369" s="24">
        <v>0</v>
      </c>
    </row>
    <row r="370" spans="1:5" x14ac:dyDescent="0.25">
      <c r="A370" s="174"/>
      <c r="B370" s="13" t="s">
        <v>291</v>
      </c>
      <c r="C370" s="18"/>
      <c r="D370" s="18"/>
      <c r="E370" s="23"/>
    </row>
    <row r="371" spans="1:5" x14ac:dyDescent="0.25">
      <c r="A371" s="174"/>
      <c r="B371" s="13" t="s">
        <v>292</v>
      </c>
      <c r="C371" s="18"/>
      <c r="D371" s="18"/>
      <c r="E371" s="23"/>
    </row>
    <row r="372" spans="1:5" x14ac:dyDescent="0.25">
      <c r="A372" s="174"/>
      <c r="B372" s="13" t="s">
        <v>293</v>
      </c>
      <c r="C372" s="18"/>
      <c r="D372" s="18"/>
      <c r="E372" s="23"/>
    </row>
    <row r="373" spans="1:5" x14ac:dyDescent="0.25">
      <c r="A373" s="174"/>
      <c r="B373" s="13" t="s">
        <v>294</v>
      </c>
      <c r="C373" s="18"/>
      <c r="D373" s="18"/>
      <c r="E373" s="23"/>
    </row>
    <row r="374" spans="1:5" x14ac:dyDescent="0.25">
      <c r="A374" s="175"/>
      <c r="B374" s="13" t="s">
        <v>295</v>
      </c>
      <c r="C374" s="18"/>
      <c r="D374" s="18"/>
      <c r="E374" s="23"/>
    </row>
    <row r="375" spans="1:5" x14ac:dyDescent="0.25">
      <c r="A375" s="173" t="s">
        <v>296</v>
      </c>
      <c r="B375" s="13" t="s">
        <v>297</v>
      </c>
      <c r="C375" s="18"/>
      <c r="D375" s="18"/>
      <c r="E375" s="23"/>
    </row>
    <row r="376" spans="1:5" x14ac:dyDescent="0.25">
      <c r="A376" s="174"/>
      <c r="B376" s="13" t="s">
        <v>298</v>
      </c>
      <c r="C376" s="14">
        <v>34</v>
      </c>
      <c r="D376" s="14">
        <v>12</v>
      </c>
      <c r="E376" s="24">
        <v>0</v>
      </c>
    </row>
    <row r="377" spans="1:5" x14ac:dyDescent="0.25">
      <c r="A377" s="174"/>
      <c r="B377" s="13" t="s">
        <v>299</v>
      </c>
      <c r="C377" s="14">
        <v>4</v>
      </c>
      <c r="D377" s="14">
        <v>1</v>
      </c>
      <c r="E377" s="24">
        <v>0</v>
      </c>
    </row>
    <row r="378" spans="1:5" x14ac:dyDescent="0.25">
      <c r="A378" s="174"/>
      <c r="B378" s="13" t="s">
        <v>300</v>
      </c>
      <c r="C378" s="14">
        <v>0</v>
      </c>
      <c r="D378" s="14">
        <v>1</v>
      </c>
      <c r="E378" s="24">
        <v>0</v>
      </c>
    </row>
    <row r="379" spans="1:5" x14ac:dyDescent="0.25">
      <c r="A379" s="174"/>
      <c r="B379" s="13" t="s">
        <v>216</v>
      </c>
      <c r="C379" s="18"/>
      <c r="D379" s="18"/>
      <c r="E379" s="23"/>
    </row>
    <row r="380" spans="1:5" x14ac:dyDescent="0.25">
      <c r="A380" s="174"/>
      <c r="B380" s="13" t="s">
        <v>301</v>
      </c>
      <c r="C380" s="18"/>
      <c r="D380" s="18"/>
      <c r="E380" s="23"/>
    </row>
    <row r="381" spans="1:5" x14ac:dyDescent="0.25">
      <c r="A381" s="174"/>
      <c r="B381" s="13" t="s">
        <v>302</v>
      </c>
      <c r="C381" s="14">
        <v>3</v>
      </c>
      <c r="D381" s="14">
        <v>1</v>
      </c>
      <c r="E381" s="24">
        <v>0</v>
      </c>
    </row>
    <row r="382" spans="1:5" x14ac:dyDescent="0.25">
      <c r="A382" s="174"/>
      <c r="B382" s="13" t="s">
        <v>303</v>
      </c>
      <c r="C382" s="14">
        <v>26</v>
      </c>
      <c r="D382" s="14">
        <v>29</v>
      </c>
      <c r="E382" s="24">
        <v>0</v>
      </c>
    </row>
    <row r="383" spans="1:5" x14ac:dyDescent="0.25">
      <c r="A383" s="174"/>
      <c r="B383" s="13" t="s">
        <v>304</v>
      </c>
      <c r="C383" s="14">
        <v>2</v>
      </c>
      <c r="D383" s="14">
        <v>2</v>
      </c>
      <c r="E383" s="24">
        <v>0</v>
      </c>
    </row>
    <row r="384" spans="1:5" x14ac:dyDescent="0.25">
      <c r="A384" s="174"/>
      <c r="B384" s="13" t="s">
        <v>305</v>
      </c>
      <c r="C384" s="18"/>
      <c r="D384" s="18"/>
      <c r="E384" s="23"/>
    </row>
    <row r="385" spans="1:5" x14ac:dyDescent="0.25">
      <c r="A385" s="174"/>
      <c r="B385" s="13" t="s">
        <v>306</v>
      </c>
      <c r="C385" s="18"/>
      <c r="D385" s="18"/>
      <c r="E385" s="23"/>
    </row>
    <row r="386" spans="1:5" x14ac:dyDescent="0.25">
      <c r="A386" s="174"/>
      <c r="B386" s="13" t="s">
        <v>307</v>
      </c>
      <c r="C386" s="18"/>
      <c r="D386" s="18"/>
      <c r="E386" s="23"/>
    </row>
    <row r="387" spans="1:5" x14ac:dyDescent="0.25">
      <c r="A387" s="175"/>
      <c r="B387" s="13" t="s">
        <v>308</v>
      </c>
      <c r="C387" s="18"/>
      <c r="D387" s="18"/>
      <c r="E387" s="23"/>
    </row>
    <row r="388" spans="1:5" x14ac:dyDescent="0.25">
      <c r="A388" s="173" t="s">
        <v>309</v>
      </c>
      <c r="B388" s="13" t="s">
        <v>310</v>
      </c>
      <c r="C388" s="18"/>
      <c r="D388" s="18"/>
      <c r="E388" s="23"/>
    </row>
    <row r="389" spans="1:5" x14ac:dyDescent="0.25">
      <c r="A389" s="174"/>
      <c r="B389" s="13" t="s">
        <v>311</v>
      </c>
      <c r="C389" s="14">
        <v>24</v>
      </c>
      <c r="D389" s="14">
        <v>40</v>
      </c>
      <c r="E389" s="24">
        <v>1</v>
      </c>
    </row>
    <row r="390" spans="1:5" x14ac:dyDescent="0.25">
      <c r="A390" s="174"/>
      <c r="B390" s="13" t="s">
        <v>247</v>
      </c>
      <c r="C390" s="18"/>
      <c r="D390" s="18"/>
      <c r="E390" s="23"/>
    </row>
    <row r="391" spans="1:5" x14ac:dyDescent="0.25">
      <c r="A391" s="174"/>
      <c r="B391" s="13" t="s">
        <v>248</v>
      </c>
      <c r="C391" s="14">
        <v>41</v>
      </c>
      <c r="D391" s="14">
        <v>59</v>
      </c>
      <c r="E391" s="24">
        <v>2</v>
      </c>
    </row>
    <row r="392" spans="1:5" x14ac:dyDescent="0.25">
      <c r="A392" s="174"/>
      <c r="B392" s="13" t="s">
        <v>249</v>
      </c>
      <c r="C392" s="14">
        <v>2</v>
      </c>
      <c r="D392" s="14">
        <v>1</v>
      </c>
      <c r="E392" s="24">
        <v>0</v>
      </c>
    </row>
    <row r="393" spans="1:5" x14ac:dyDescent="0.25">
      <c r="A393" s="174"/>
      <c r="B393" s="13" t="s">
        <v>250</v>
      </c>
      <c r="C393" s="14">
        <v>25</v>
      </c>
      <c r="D393" s="14">
        <v>38</v>
      </c>
      <c r="E393" s="24">
        <v>1</v>
      </c>
    </row>
    <row r="394" spans="1:5" x14ac:dyDescent="0.25">
      <c r="A394" s="174"/>
      <c r="B394" s="13" t="s">
        <v>312</v>
      </c>
      <c r="C394" s="18"/>
      <c r="D394" s="18"/>
      <c r="E394" s="23"/>
    </row>
    <row r="395" spans="1:5" x14ac:dyDescent="0.25">
      <c r="A395" s="174"/>
      <c r="B395" s="13" t="s">
        <v>313</v>
      </c>
      <c r="C395" s="18"/>
      <c r="D395" s="18"/>
      <c r="E395" s="23"/>
    </row>
    <row r="396" spans="1:5" x14ac:dyDescent="0.25">
      <c r="A396" s="174"/>
      <c r="B396" s="13" t="s">
        <v>314</v>
      </c>
      <c r="C396" s="14">
        <v>1</v>
      </c>
      <c r="D396" s="14">
        <v>3</v>
      </c>
      <c r="E396" s="24">
        <v>0</v>
      </c>
    </row>
    <row r="397" spans="1:5" x14ac:dyDescent="0.25">
      <c r="A397" s="174"/>
      <c r="B397" s="13" t="s">
        <v>257</v>
      </c>
      <c r="C397" s="18"/>
      <c r="D397" s="18"/>
      <c r="E397" s="23"/>
    </row>
    <row r="398" spans="1:5" x14ac:dyDescent="0.25">
      <c r="A398" s="174"/>
      <c r="B398" s="13" t="s">
        <v>315</v>
      </c>
      <c r="C398" s="14">
        <v>1</v>
      </c>
      <c r="D398" s="14">
        <v>1</v>
      </c>
      <c r="E398" s="24">
        <v>1</v>
      </c>
    </row>
    <row r="399" spans="1:5" x14ac:dyDescent="0.25">
      <c r="A399" s="174"/>
      <c r="B399" s="13" t="s">
        <v>260</v>
      </c>
      <c r="C399" s="18"/>
      <c r="D399" s="18"/>
      <c r="E399" s="23"/>
    </row>
    <row r="400" spans="1:5" x14ac:dyDescent="0.25">
      <c r="A400" s="174"/>
      <c r="B400" s="13" t="s">
        <v>261</v>
      </c>
      <c r="C400" s="14">
        <v>1</v>
      </c>
      <c r="D400" s="14">
        <v>0</v>
      </c>
      <c r="E400" s="24">
        <v>0</v>
      </c>
    </row>
    <row r="401" spans="1:5" x14ac:dyDescent="0.25">
      <c r="A401" s="174"/>
      <c r="B401" s="13" t="s">
        <v>316</v>
      </c>
      <c r="C401" s="14">
        <v>458</v>
      </c>
      <c r="D401" s="14">
        <v>610</v>
      </c>
      <c r="E401" s="24">
        <v>0</v>
      </c>
    </row>
    <row r="402" spans="1:5" x14ac:dyDescent="0.25">
      <c r="A402" s="174"/>
      <c r="B402" s="13" t="s">
        <v>317</v>
      </c>
      <c r="C402" s="18"/>
      <c r="D402" s="18"/>
      <c r="E402" s="23"/>
    </row>
    <row r="403" spans="1:5" x14ac:dyDescent="0.25">
      <c r="A403" s="174"/>
      <c r="B403" s="13" t="s">
        <v>318</v>
      </c>
      <c r="C403" s="14">
        <v>174</v>
      </c>
      <c r="D403" s="14">
        <v>264</v>
      </c>
      <c r="E403" s="24">
        <v>89</v>
      </c>
    </row>
    <row r="404" spans="1:5" x14ac:dyDescent="0.25">
      <c r="A404" s="174"/>
      <c r="B404" s="13" t="s">
        <v>265</v>
      </c>
      <c r="C404" s="18"/>
      <c r="D404" s="18"/>
      <c r="E404" s="23"/>
    </row>
    <row r="405" spans="1:5" x14ac:dyDescent="0.25">
      <c r="A405" s="174"/>
      <c r="B405" s="13" t="s">
        <v>319</v>
      </c>
      <c r="C405" s="18"/>
      <c r="D405" s="18"/>
      <c r="E405" s="23"/>
    </row>
    <row r="406" spans="1:5" x14ac:dyDescent="0.25">
      <c r="A406" s="174"/>
      <c r="B406" s="13" t="s">
        <v>320</v>
      </c>
      <c r="C406" s="14">
        <v>2</v>
      </c>
      <c r="D406" s="14">
        <v>4</v>
      </c>
      <c r="E406" s="24">
        <v>1</v>
      </c>
    </row>
    <row r="407" spans="1:5" x14ac:dyDescent="0.25">
      <c r="A407" s="174"/>
      <c r="B407" s="13" t="s">
        <v>321</v>
      </c>
      <c r="C407" s="14">
        <v>14</v>
      </c>
      <c r="D407" s="14">
        <v>33</v>
      </c>
      <c r="E407" s="24">
        <v>5</v>
      </c>
    </row>
    <row r="408" spans="1:5" x14ac:dyDescent="0.25">
      <c r="A408" s="174"/>
      <c r="B408" s="13" t="s">
        <v>270</v>
      </c>
      <c r="C408" s="14">
        <v>49</v>
      </c>
      <c r="D408" s="14">
        <v>144</v>
      </c>
      <c r="E408" s="24">
        <v>1</v>
      </c>
    </row>
    <row r="409" spans="1:5" x14ac:dyDescent="0.25">
      <c r="A409" s="175"/>
      <c r="B409" s="13" t="s">
        <v>322</v>
      </c>
      <c r="C409" s="14">
        <v>107</v>
      </c>
      <c r="D409" s="14">
        <v>236</v>
      </c>
      <c r="E409" s="24">
        <v>2</v>
      </c>
    </row>
  </sheetData>
  <sheetProtection algorithmName="SHA-512" hashValue="Ypxvt/CsdQTsPozAmE25/0QnwgTn7pqdaKZrfDooZ3eSOBbP0srI8AqjLiV1pyCJHKmB++9VuoJKCqit5t6iRw==" saltValue="jJip9vmMZox+pDDuC9QnZ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F4A0E-7574-411A-9713-416FEDF0FEBD}">
  <dimension ref="A1:Z25"/>
  <sheetViews>
    <sheetView showGridLines="0" showRowColHeaders="0" workbookViewId="0">
      <selection activeCell="E31" sqref="E31"/>
    </sheetView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102"/>
  </cols>
  <sheetData>
    <row r="1" spans="1:26" x14ac:dyDescent="0.2">
      <c r="A1" s="134"/>
      <c r="C1" s="206" t="s">
        <v>1786</v>
      </c>
      <c r="D1" s="206"/>
      <c r="E1" s="206"/>
      <c r="F1" s="134"/>
      <c r="H1" s="167"/>
      <c r="I1" s="167"/>
      <c r="J1" s="167"/>
      <c r="K1" s="134"/>
      <c r="P1" s="134"/>
      <c r="U1" s="134"/>
      <c r="Z1" s="134"/>
    </row>
    <row r="2" spans="1:26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1787</v>
      </c>
      <c r="D3" s="126"/>
      <c r="E3" s="126"/>
      <c r="F3" s="126"/>
      <c r="G3" s="126"/>
      <c r="H3" s="126" t="s">
        <v>1788</v>
      </c>
      <c r="I3" s="126"/>
      <c r="J3" s="126"/>
      <c r="K3" s="126"/>
      <c r="L3" s="126"/>
      <c r="M3" s="126" t="s">
        <v>1776</v>
      </c>
      <c r="N3" s="126"/>
      <c r="O3" s="126"/>
      <c r="P3" s="126"/>
      <c r="Q3" s="126"/>
      <c r="R3" s="126" t="s">
        <v>1789</v>
      </c>
      <c r="S3" s="126"/>
      <c r="T3" s="126"/>
      <c r="U3" s="126"/>
      <c r="V3" s="126"/>
      <c r="W3" s="126" t="s">
        <v>1790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1740</v>
      </c>
      <c r="D25" s="133">
        <v>0</v>
      </c>
      <c r="E25" s="137"/>
      <c r="F25" s="137"/>
      <c r="G25" s="137"/>
      <c r="H25" s="132" t="s">
        <v>1740</v>
      </c>
      <c r="I25" s="133">
        <v>0</v>
      </c>
      <c r="J25" s="137"/>
      <c r="K25" s="137"/>
      <c r="L25" s="137"/>
      <c r="M25" s="132" t="s">
        <v>1740</v>
      </c>
      <c r="N25" s="133">
        <v>0</v>
      </c>
      <c r="O25" s="137"/>
      <c r="P25" s="137"/>
      <c r="Q25" s="137"/>
      <c r="R25" s="132" t="s">
        <v>1740</v>
      </c>
      <c r="S25" s="133">
        <v>0</v>
      </c>
      <c r="T25" s="137"/>
      <c r="U25" s="137"/>
      <c r="V25" s="137"/>
      <c r="W25" s="132" t="s">
        <v>1740</v>
      </c>
      <c r="X25" s="133">
        <v>0</v>
      </c>
      <c r="Y25" s="137"/>
      <c r="Z25" s="137"/>
    </row>
  </sheetData>
  <sheetProtection algorithmName="SHA-512" hashValue="32r1fZWbM1uQlgCfujUNifIxwJnuETmQvRY8vGcQMdNywA5NesWporaRxZ2oz9aClz0rocaDwe88Tfgn49hThg==" saltValue="t4AOE7rStVIzGmz8Gd4zO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649B7-E8D7-4EED-A060-5AA98964B3AF}">
  <dimension ref="A1:BI25"/>
  <sheetViews>
    <sheetView showGridLines="0" showRowColHeaders="0" workbookViewId="0">
      <selection activeCell="E30" sqref="E30"/>
    </sheetView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102"/>
  </cols>
  <sheetData>
    <row r="1" spans="1:61" x14ac:dyDescent="0.2">
      <c r="A1" s="134"/>
      <c r="C1" s="206" t="s">
        <v>1791</v>
      </c>
      <c r="D1" s="206"/>
      <c r="E1" s="206"/>
      <c r="F1" s="134"/>
      <c r="H1" s="167"/>
      <c r="I1" s="167"/>
      <c r="J1" s="167"/>
      <c r="K1" s="134"/>
      <c r="M1" s="167"/>
      <c r="N1" s="167"/>
      <c r="O1" s="167"/>
      <c r="P1" s="134"/>
      <c r="R1" s="167"/>
      <c r="S1" s="167"/>
      <c r="T1" s="167"/>
      <c r="U1" s="134"/>
      <c r="W1" s="167"/>
      <c r="X1" s="167"/>
      <c r="Y1" s="167"/>
      <c r="Z1" s="134"/>
      <c r="AB1" s="167"/>
      <c r="AC1" s="167"/>
      <c r="AD1" s="167"/>
      <c r="AE1" s="134"/>
      <c r="AG1" s="167"/>
      <c r="AH1" s="167"/>
      <c r="AI1" s="167"/>
      <c r="AJ1" s="134"/>
      <c r="AL1" s="167"/>
      <c r="AM1" s="167"/>
      <c r="AN1" s="167"/>
      <c r="AO1" s="134"/>
      <c r="AQ1" s="167"/>
      <c r="AR1" s="167"/>
      <c r="AS1" s="167"/>
      <c r="AT1" s="134"/>
      <c r="AV1" s="167"/>
      <c r="AW1" s="167"/>
      <c r="AX1" s="167"/>
      <c r="AY1" s="134"/>
      <c r="BA1" s="167"/>
      <c r="BB1" s="167"/>
      <c r="BC1" s="167"/>
      <c r="BD1" s="134"/>
      <c r="BF1" s="167"/>
      <c r="BG1" s="167"/>
      <c r="BH1" s="167"/>
      <c r="BI1" s="134"/>
    </row>
    <row r="2" spans="1:61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325</v>
      </c>
      <c r="D3" s="126"/>
      <c r="E3" s="126"/>
      <c r="F3" s="126"/>
      <c r="G3" s="126"/>
      <c r="H3" s="126" t="s">
        <v>1579</v>
      </c>
      <c r="I3" s="126"/>
      <c r="J3" s="126"/>
      <c r="K3" s="126"/>
      <c r="L3" s="126"/>
      <c r="M3" s="126" t="s">
        <v>1792</v>
      </c>
      <c r="N3" s="126"/>
      <c r="O3" s="126"/>
      <c r="P3" s="126"/>
      <c r="Q3" s="126"/>
      <c r="R3" s="126" t="s">
        <v>1793</v>
      </c>
      <c r="S3" s="126"/>
      <c r="T3" s="126"/>
      <c r="U3" s="126"/>
      <c r="V3" s="126"/>
      <c r="W3" s="126" t="s">
        <v>1794</v>
      </c>
      <c r="X3" s="126"/>
      <c r="Y3" s="126"/>
      <c r="Z3" s="126"/>
      <c r="AA3" s="126"/>
      <c r="AB3" s="126" t="s">
        <v>1583</v>
      </c>
      <c r="AC3" s="126"/>
      <c r="AD3" s="126"/>
      <c r="AE3" s="126"/>
      <c r="AF3" s="126"/>
      <c r="AG3" s="126" t="s">
        <v>1584</v>
      </c>
      <c r="AH3" s="126"/>
      <c r="AI3" s="126"/>
      <c r="AJ3" s="126"/>
      <c r="AK3" s="126"/>
      <c r="AL3" s="126" t="s">
        <v>1585</v>
      </c>
      <c r="AM3" s="126"/>
      <c r="AN3" s="126"/>
      <c r="AO3" s="126"/>
      <c r="AP3" s="126"/>
      <c r="AQ3" s="126" t="s">
        <v>1586</v>
      </c>
      <c r="AR3" s="126"/>
      <c r="AS3" s="126"/>
      <c r="AT3" s="126"/>
      <c r="AU3" s="126"/>
      <c r="AV3" s="126" t="s">
        <v>1776</v>
      </c>
      <c r="AW3" s="126"/>
      <c r="AX3" s="126"/>
      <c r="AY3" s="126"/>
      <c r="AZ3" s="126"/>
      <c r="BA3" s="126" t="s">
        <v>1587</v>
      </c>
      <c r="BB3" s="126"/>
      <c r="BC3" s="126"/>
      <c r="BD3" s="126"/>
      <c r="BE3" s="126"/>
      <c r="BF3" s="126" t="s">
        <v>338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1740</v>
      </c>
      <c r="D25" s="133">
        <v>0</v>
      </c>
      <c r="E25" s="137"/>
      <c r="F25" s="137"/>
      <c r="G25" s="137"/>
      <c r="H25" s="132" t="s">
        <v>1740</v>
      </c>
      <c r="I25" s="133">
        <v>0</v>
      </c>
      <c r="J25" s="137"/>
      <c r="K25" s="137"/>
      <c r="L25" s="137"/>
      <c r="M25" s="132" t="s">
        <v>1740</v>
      </c>
      <c r="N25" s="133">
        <v>0</v>
      </c>
      <c r="O25" s="137"/>
      <c r="P25" s="137"/>
      <c r="Q25" s="137"/>
      <c r="R25" s="132" t="s">
        <v>1740</v>
      </c>
      <c r="S25" s="133">
        <v>0</v>
      </c>
      <c r="T25" s="137"/>
      <c r="U25" s="137"/>
      <c r="V25" s="137"/>
      <c r="W25" s="132" t="s">
        <v>1740</v>
      </c>
      <c r="X25" s="133">
        <v>0</v>
      </c>
      <c r="Y25" s="137"/>
      <c r="Z25" s="137"/>
      <c r="AA25" s="137"/>
      <c r="AB25" s="132" t="s">
        <v>1740</v>
      </c>
      <c r="AC25" s="133">
        <v>0</v>
      </c>
      <c r="AD25" s="137"/>
      <c r="AE25" s="137"/>
      <c r="AF25" s="137"/>
      <c r="AG25" s="132" t="s">
        <v>1740</v>
      </c>
      <c r="AH25" s="133">
        <v>0</v>
      </c>
      <c r="AI25" s="137"/>
      <c r="AJ25" s="137"/>
      <c r="AK25" s="137"/>
      <c r="AL25" s="132" t="s">
        <v>1740</v>
      </c>
      <c r="AM25" s="133">
        <v>0</v>
      </c>
      <c r="AN25" s="137"/>
      <c r="AO25" s="137"/>
      <c r="AP25" s="137"/>
      <c r="AQ25" s="132" t="s">
        <v>1740</v>
      </c>
      <c r="AR25" s="133">
        <v>0</v>
      </c>
      <c r="AS25" s="137"/>
      <c r="AT25" s="137"/>
      <c r="AU25" s="137"/>
      <c r="AV25" s="132" t="s">
        <v>1740</v>
      </c>
      <c r="AW25" s="133">
        <v>0</v>
      </c>
      <c r="AX25" s="137"/>
      <c r="AY25" s="137"/>
      <c r="AZ25" s="137"/>
      <c r="BA25" s="132" t="s">
        <v>1740</v>
      </c>
      <c r="BB25" s="133">
        <v>0</v>
      </c>
      <c r="BC25" s="137"/>
      <c r="BD25" s="137"/>
      <c r="BE25" s="137"/>
      <c r="BF25" s="132" t="s">
        <v>1740</v>
      </c>
      <c r="BG25" s="133">
        <v>0</v>
      </c>
      <c r="BH25" s="137"/>
      <c r="BI25" s="137"/>
    </row>
  </sheetData>
  <sheetProtection algorithmName="SHA-512" hashValue="Kd3qDyXXmWbVb0dCJGPHssURhzsQuJsjdMGWQMw7+D7eTeRHIizlnybUY1kn8vctrh+aZo5ItCi27BOMf+BhPg==" saltValue="DAB3dlIdVnxh//JzUdraA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918E1-663D-4C4A-8129-967F27F84717}">
  <dimension ref="A1:Z25"/>
  <sheetViews>
    <sheetView showGridLine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6"/>
    <col min="19" max="19" width="2.7109375" style="135" customWidth="1"/>
    <col min="20" max="20" width="7.85546875" style="135" customWidth="1"/>
    <col min="21" max="25" width="11.42578125" style="135"/>
    <col min="26" max="16384" width="11.42578125" style="86"/>
  </cols>
  <sheetData>
    <row r="1" spans="1:26" x14ac:dyDescent="0.2">
      <c r="A1" s="134"/>
      <c r="C1" s="206" t="s">
        <v>1795</v>
      </c>
      <c r="D1" s="206"/>
      <c r="E1" s="206"/>
      <c r="F1" s="134"/>
      <c r="H1" s="167"/>
      <c r="I1" s="167"/>
      <c r="J1" s="167"/>
      <c r="K1" s="134"/>
      <c r="M1" s="167"/>
      <c r="N1" s="167"/>
      <c r="O1" s="167"/>
      <c r="P1" s="167"/>
      <c r="Q1" s="167"/>
      <c r="S1" s="134"/>
      <c r="U1" s="167"/>
      <c r="V1" s="167"/>
      <c r="W1" s="167"/>
      <c r="X1" s="167"/>
      <c r="Y1" s="167"/>
    </row>
    <row r="3" spans="1:26" x14ac:dyDescent="0.2">
      <c r="A3" s="126"/>
      <c r="B3" s="126"/>
      <c r="C3" s="126" t="s">
        <v>1776</v>
      </c>
      <c r="D3" s="126"/>
      <c r="E3" s="126"/>
      <c r="F3" s="126"/>
      <c r="G3" s="126"/>
      <c r="H3" s="126" t="s">
        <v>1796</v>
      </c>
      <c r="I3" s="126"/>
      <c r="J3" s="126"/>
      <c r="K3" s="126"/>
      <c r="L3" s="126"/>
      <c r="M3" s="126" t="s">
        <v>1056</v>
      </c>
      <c r="N3" s="126"/>
      <c r="O3" s="126"/>
      <c r="P3" s="126"/>
      <c r="Q3" s="126"/>
      <c r="S3" s="126"/>
      <c r="T3" s="126"/>
      <c r="U3" s="126" t="s">
        <v>1057</v>
      </c>
      <c r="V3" s="126"/>
      <c r="W3" s="126"/>
      <c r="X3" s="126"/>
      <c r="Y3" s="126"/>
    </row>
    <row r="5" spans="1:26" ht="36" x14ac:dyDescent="0.2">
      <c r="M5" s="168" t="s">
        <v>1203</v>
      </c>
      <c r="N5" s="168" t="s">
        <v>1204</v>
      </c>
      <c r="O5" s="168" t="s">
        <v>1205</v>
      </c>
      <c r="P5" s="168" t="s">
        <v>1206</v>
      </c>
      <c r="Q5" s="168" t="s">
        <v>635</v>
      </c>
      <c r="R5" s="168" t="s">
        <v>1207</v>
      </c>
      <c r="S5" s="169"/>
      <c r="U5" s="170" t="s">
        <v>1203</v>
      </c>
      <c r="V5" s="170" t="s">
        <v>1204</v>
      </c>
      <c r="W5" s="170" t="s">
        <v>1205</v>
      </c>
      <c r="X5" s="170" t="s">
        <v>1206</v>
      </c>
      <c r="Y5" s="170" t="s">
        <v>635</v>
      </c>
      <c r="Z5" s="170" t="s">
        <v>1207</v>
      </c>
    </row>
    <row r="6" spans="1:26" x14ac:dyDescent="0.2">
      <c r="M6" s="171">
        <f>DatosMedioAmbiente!C53</f>
        <v>3</v>
      </c>
      <c r="N6" s="171">
        <f>DatosMedioAmbiente!C55</f>
        <v>2</v>
      </c>
      <c r="O6" s="171">
        <f>DatosMedioAmbiente!C57</f>
        <v>1</v>
      </c>
      <c r="P6" s="171">
        <f>DatosMedioAmbiente!C59</f>
        <v>20</v>
      </c>
      <c r="Q6" s="171">
        <f>DatosMedioAmbiente!C61</f>
        <v>2</v>
      </c>
      <c r="R6" s="171">
        <f>DatosMedioAmbiente!C63</f>
        <v>11</v>
      </c>
      <c r="S6" s="169"/>
      <c r="U6" s="172">
        <f>DatosMedioAmbiente!C54</f>
        <v>1</v>
      </c>
      <c r="V6" s="172">
        <f>DatosMedioAmbiente!C56</f>
        <v>1</v>
      </c>
      <c r="W6" s="172">
        <f>DatosMedioAmbiente!C58</f>
        <v>0</v>
      </c>
      <c r="X6" s="172">
        <f>DatosMedioAmbiente!C60</f>
        <v>3</v>
      </c>
      <c r="Y6" s="172">
        <f>DatosMedioAmbiente!C62</f>
        <v>0</v>
      </c>
      <c r="Z6" s="172">
        <f>DatosMedioAmbiente!C64</f>
        <v>4</v>
      </c>
    </row>
    <row r="25" spans="1:20" s="86" customFormat="1" ht="15.75" x14ac:dyDescent="0.25">
      <c r="A25" s="137"/>
      <c r="B25" s="137"/>
      <c r="C25" s="132" t="s">
        <v>1740</v>
      </c>
      <c r="D25" s="133">
        <v>0</v>
      </c>
      <c r="E25" s="137"/>
      <c r="F25" s="137"/>
      <c r="G25" s="137"/>
      <c r="H25" s="132" t="s">
        <v>1740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agrVmlSB+OeFlKS7oulwvHh6JgAuyUUgkyy4NJTdimSnzIsnRqO4ljuStD0eIweRYkYFIOExnMXN6CIjgUAt1Q==" saltValue="q0FtmQgTNYoGV2SN6DIjI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7BC1D-7B5F-466C-8B32-A250630AE685}">
  <dimension ref="A1:BI16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6" customWidth="1"/>
    <col min="19" max="20" width="25.140625" style="86" customWidth="1"/>
    <col min="21" max="21" width="14.42578125" style="86" customWidth="1"/>
    <col min="22" max="22" width="20.42578125" style="86" customWidth="1"/>
    <col min="23" max="23" width="16.7109375" style="86" customWidth="1"/>
    <col min="24" max="24" width="5.28515625" style="86" customWidth="1"/>
    <col min="25" max="25" width="4" style="86" customWidth="1"/>
    <col min="26" max="26" width="13.7109375" style="86" customWidth="1"/>
    <col min="27" max="27" width="22.140625" style="86" customWidth="1"/>
    <col min="28" max="16384" width="11.5703125" style="86"/>
  </cols>
  <sheetData>
    <row r="1" spans="1:61" s="99" customFormat="1" ht="89.25" x14ac:dyDescent="0.25">
      <c r="A1" s="99" t="s">
        <v>1646</v>
      </c>
      <c r="B1" s="99" t="s">
        <v>1647</v>
      </c>
      <c r="C1" s="99" t="s">
        <v>1648</v>
      </c>
      <c r="D1" s="99" t="s">
        <v>1649</v>
      </c>
      <c r="E1" s="99" t="s">
        <v>1650</v>
      </c>
      <c r="F1" s="99" t="s">
        <v>1651</v>
      </c>
      <c r="G1" s="99" t="s">
        <v>1652</v>
      </c>
      <c r="H1" s="99" t="s">
        <v>1653</v>
      </c>
      <c r="I1" s="99" t="s">
        <v>1654</v>
      </c>
      <c r="J1" s="99" t="s">
        <v>1655</v>
      </c>
      <c r="K1" s="99" t="s">
        <v>1656</v>
      </c>
      <c r="L1" s="99" t="s">
        <v>1657</v>
      </c>
      <c r="M1" s="99" t="s">
        <v>1658</v>
      </c>
      <c r="N1" s="99" t="s">
        <v>1659</v>
      </c>
      <c r="O1" s="99" t="s">
        <v>1660</v>
      </c>
      <c r="P1" s="99" t="s">
        <v>1661</v>
      </c>
      <c r="Q1" s="99" t="s">
        <v>1662</v>
      </c>
      <c r="R1" s="99" t="s">
        <v>1663</v>
      </c>
      <c r="S1" s="99" t="s">
        <v>1664</v>
      </c>
      <c r="T1" s="99" t="s">
        <v>1665</v>
      </c>
      <c r="U1" s="99" t="s">
        <v>1666</v>
      </c>
      <c r="V1" s="99" t="s">
        <v>1667</v>
      </c>
      <c r="W1" s="99" t="s">
        <v>1668</v>
      </c>
      <c r="AA1" s="99" t="s">
        <v>1669</v>
      </c>
      <c r="AB1" s="99" t="s">
        <v>1670</v>
      </c>
      <c r="AC1" s="99" t="s">
        <v>1671</v>
      </c>
      <c r="AD1" s="99" t="s">
        <v>1672</v>
      </c>
      <c r="AE1" s="99" t="s">
        <v>1673</v>
      </c>
      <c r="AF1" s="99" t="s">
        <v>1674</v>
      </c>
      <c r="AI1" s="99" t="s">
        <v>1675</v>
      </c>
      <c r="AL1" s="99" t="s">
        <v>1676</v>
      </c>
      <c r="AM1" s="99" t="s">
        <v>1677</v>
      </c>
      <c r="AN1" s="99" t="s">
        <v>1678</v>
      </c>
      <c r="AO1" s="99" t="s">
        <v>1679</v>
      </c>
      <c r="AP1" s="99" t="s">
        <v>1680</v>
      </c>
      <c r="AQ1" s="99" t="s">
        <v>1681</v>
      </c>
      <c r="AR1" s="99" t="s">
        <v>1682</v>
      </c>
      <c r="AS1" s="99" t="s">
        <v>1683</v>
      </c>
      <c r="AT1" s="99" t="s">
        <v>1684</v>
      </c>
      <c r="AU1" s="99" t="s">
        <v>1685</v>
      </c>
      <c r="AV1" s="99" t="s">
        <v>1686</v>
      </c>
      <c r="AW1" s="99" t="s">
        <v>1687</v>
      </c>
      <c r="AX1" s="99" t="s">
        <v>1688</v>
      </c>
      <c r="AY1" s="99" t="s">
        <v>1689</v>
      </c>
      <c r="AZ1" s="99" t="s">
        <v>1690</v>
      </c>
      <c r="BA1" s="99" t="s">
        <v>1691</v>
      </c>
      <c r="BB1" s="99" t="s">
        <v>1692</v>
      </c>
      <c r="BC1" s="99" t="s">
        <v>1693</v>
      </c>
      <c r="BD1" s="99" t="s">
        <v>1694</v>
      </c>
      <c r="BE1" s="99" t="s">
        <v>1695</v>
      </c>
      <c r="BF1" s="99" t="s">
        <v>1696</v>
      </c>
      <c r="BG1" s="99" t="s">
        <v>1697</v>
      </c>
      <c r="BH1" s="99" t="s">
        <v>1698</v>
      </c>
      <c r="BI1" s="99" t="s">
        <v>1699</v>
      </c>
    </row>
    <row r="2" spans="1:61" x14ac:dyDescent="0.2">
      <c r="A2" s="86" t="s">
        <v>1278</v>
      </c>
      <c r="B2" s="86" t="s">
        <v>1718</v>
      </c>
      <c r="C2" s="86" t="s">
        <v>1706</v>
      </c>
      <c r="D2" s="86" t="s">
        <v>1589</v>
      </c>
      <c r="E2" s="86" t="s">
        <v>1589</v>
      </c>
      <c r="F2" s="86" t="s">
        <v>1593</v>
      </c>
      <c r="G2" s="86" t="s">
        <v>1590</v>
      </c>
      <c r="H2" s="86" t="s">
        <v>1618</v>
      </c>
      <c r="I2" s="86" t="s">
        <v>1589</v>
      </c>
      <c r="J2" s="86" t="s">
        <v>1589</v>
      </c>
      <c r="K2" s="86" t="s">
        <v>1589</v>
      </c>
      <c r="L2" s="86" t="s">
        <v>1589</v>
      </c>
      <c r="M2" s="86" t="s">
        <v>1589</v>
      </c>
      <c r="N2" s="86" t="s">
        <v>1589</v>
      </c>
      <c r="O2" s="86" t="s">
        <v>1589</v>
      </c>
      <c r="P2" s="86" t="s">
        <v>1636</v>
      </c>
      <c r="Q2" s="86" t="s">
        <v>1636</v>
      </c>
      <c r="R2" s="86" t="s">
        <v>1059</v>
      </c>
      <c r="S2" s="86" t="s">
        <v>1636</v>
      </c>
      <c r="T2" s="86" t="s">
        <v>1636</v>
      </c>
      <c r="V2" s="86" t="s">
        <v>28</v>
      </c>
      <c r="W2" s="86" t="s">
        <v>112</v>
      </c>
      <c r="AA2" s="86" t="s">
        <v>1150</v>
      </c>
      <c r="AB2" s="86" t="s">
        <v>1150</v>
      </c>
      <c r="AC2" s="86" t="s">
        <v>1157</v>
      </c>
      <c r="AD2" s="86" t="s">
        <v>667</v>
      </c>
      <c r="AE2" s="86" t="s">
        <v>1203</v>
      </c>
      <c r="AF2" s="86" t="s">
        <v>1106</v>
      </c>
      <c r="AI2" s="86" t="s">
        <v>227</v>
      </c>
      <c r="AL2" s="86" t="s">
        <v>667</v>
      </c>
      <c r="AM2" s="86" t="s">
        <v>667</v>
      </c>
      <c r="AN2" s="86" t="s">
        <v>669</v>
      </c>
      <c r="AO2" s="86" t="s">
        <v>667</v>
      </c>
      <c r="AS2" s="86" t="s">
        <v>677</v>
      </c>
      <c r="AT2" s="86" t="s">
        <v>677</v>
      </c>
      <c r="AV2" s="86" t="s">
        <v>667</v>
      </c>
      <c r="AW2" s="86" t="s">
        <v>1203</v>
      </c>
      <c r="AX2" s="86" t="s">
        <v>1203</v>
      </c>
      <c r="AY2" s="86" t="s">
        <v>19</v>
      </c>
      <c r="AZ2" s="86" t="s">
        <v>1028</v>
      </c>
      <c r="BA2" s="86" t="s">
        <v>81</v>
      </c>
      <c r="BC2" s="86" t="s">
        <v>999</v>
      </c>
      <c r="BD2" s="86" t="s">
        <v>354</v>
      </c>
      <c r="BE2" s="86" t="s">
        <v>1627</v>
      </c>
      <c r="BF2" s="86" t="s">
        <v>103</v>
      </c>
      <c r="BG2" s="86" t="s">
        <v>103</v>
      </c>
      <c r="BH2" s="86" t="s">
        <v>1162</v>
      </c>
      <c r="BI2" s="86" t="s">
        <v>1167</v>
      </c>
    </row>
    <row r="3" spans="1:61" x14ac:dyDescent="0.2">
      <c r="A3" s="86" t="s">
        <v>1725</v>
      </c>
      <c r="B3" s="86" t="s">
        <v>1719</v>
      </c>
      <c r="C3" s="86" t="s">
        <v>1707</v>
      </c>
      <c r="D3" s="86" t="s">
        <v>1590</v>
      </c>
      <c r="E3" s="86" t="s">
        <v>1590</v>
      </c>
      <c r="F3" s="86" t="s">
        <v>1597</v>
      </c>
      <c r="G3" s="86" t="s">
        <v>1591</v>
      </c>
      <c r="H3" s="86" t="s">
        <v>1590</v>
      </c>
      <c r="I3" s="86" t="s">
        <v>1590</v>
      </c>
      <c r="J3" s="86" t="s">
        <v>1591</v>
      </c>
      <c r="K3" s="86" t="s">
        <v>1590</v>
      </c>
      <c r="L3" s="86" t="s">
        <v>1590</v>
      </c>
      <c r="M3" s="86" t="s">
        <v>1590</v>
      </c>
      <c r="N3" s="86" t="s">
        <v>1591</v>
      </c>
      <c r="O3" s="86" t="s">
        <v>1590</v>
      </c>
      <c r="P3" s="86" t="s">
        <v>1591</v>
      </c>
      <c r="Q3" s="86" t="s">
        <v>1591</v>
      </c>
      <c r="R3" s="86" t="s">
        <v>1060</v>
      </c>
      <c r="S3" s="86" t="s">
        <v>1591</v>
      </c>
      <c r="T3" s="86" t="s">
        <v>1591</v>
      </c>
      <c r="V3" s="86" t="s">
        <v>29</v>
      </c>
      <c r="W3" s="86" t="s">
        <v>113</v>
      </c>
      <c r="AA3" s="86" t="s">
        <v>1151</v>
      </c>
      <c r="AB3" s="86" t="s">
        <v>1151</v>
      </c>
      <c r="AC3" s="86" t="s">
        <v>1158</v>
      </c>
      <c r="AD3" s="86" t="s">
        <v>669</v>
      </c>
      <c r="AE3" s="86" t="s">
        <v>1204</v>
      </c>
      <c r="AF3" s="86" t="s">
        <v>1213</v>
      </c>
      <c r="AI3" s="86" t="s">
        <v>228</v>
      </c>
      <c r="AL3" s="86" t="s">
        <v>669</v>
      </c>
      <c r="AM3" s="86" t="s">
        <v>669</v>
      </c>
      <c r="AN3" s="86" t="s">
        <v>671</v>
      </c>
      <c r="AO3" s="86" t="s">
        <v>669</v>
      </c>
      <c r="AV3" s="86" t="s">
        <v>669</v>
      </c>
      <c r="AW3" s="86" t="s">
        <v>1204</v>
      </c>
      <c r="AX3" s="86" t="s">
        <v>1204</v>
      </c>
      <c r="AY3" s="86" t="s">
        <v>1023</v>
      </c>
      <c r="AZ3" s="86" t="s">
        <v>1029</v>
      </c>
      <c r="BA3" s="86" t="s">
        <v>1764</v>
      </c>
      <c r="BC3" s="86" t="s">
        <v>316</v>
      </c>
      <c r="BD3" s="86" t="s">
        <v>981</v>
      </c>
      <c r="BE3" s="86" t="s">
        <v>1629</v>
      </c>
      <c r="BF3" s="86" t="s">
        <v>113</v>
      </c>
      <c r="BG3" s="86" t="s">
        <v>113</v>
      </c>
      <c r="BH3" s="86" t="s">
        <v>1163</v>
      </c>
      <c r="BI3" s="86" t="s">
        <v>1168</v>
      </c>
    </row>
    <row r="4" spans="1:61" x14ac:dyDescent="0.2">
      <c r="A4" s="86" t="s">
        <v>1726</v>
      </c>
      <c r="B4" s="86" t="s">
        <v>1720</v>
      </c>
      <c r="C4" s="86" t="s">
        <v>1708</v>
      </c>
      <c r="D4" s="86" t="s">
        <v>1591</v>
      </c>
      <c r="E4" s="86" t="s">
        <v>1593</v>
      </c>
      <c r="F4" s="86" t="s">
        <v>1599</v>
      </c>
      <c r="G4" s="86" t="s">
        <v>995</v>
      </c>
      <c r="H4" s="86" t="s">
        <v>1591</v>
      </c>
      <c r="I4" s="86" t="s">
        <v>1591</v>
      </c>
      <c r="J4" s="86" t="s">
        <v>1597</v>
      </c>
      <c r="K4" s="86" t="s">
        <v>1593</v>
      </c>
      <c r="L4" s="86" t="s">
        <v>1593</v>
      </c>
      <c r="M4" s="86" t="s">
        <v>1595</v>
      </c>
      <c r="N4" s="86" t="s">
        <v>1593</v>
      </c>
      <c r="O4" s="86" t="s">
        <v>1591</v>
      </c>
      <c r="P4" s="86" t="s">
        <v>1637</v>
      </c>
      <c r="Q4" s="86" t="s">
        <v>1637</v>
      </c>
      <c r="R4" s="86" t="s">
        <v>1061</v>
      </c>
      <c r="S4" s="86" t="s">
        <v>1638</v>
      </c>
      <c r="T4" s="86" t="s">
        <v>1638</v>
      </c>
      <c r="V4" s="86" t="s">
        <v>30</v>
      </c>
      <c r="W4" s="86" t="s">
        <v>1733</v>
      </c>
      <c r="AA4" s="86" t="s">
        <v>1154</v>
      </c>
      <c r="AC4" s="86" t="s">
        <v>1159</v>
      </c>
      <c r="AD4" s="86" t="s">
        <v>671</v>
      </c>
      <c r="AE4" s="86" t="s">
        <v>1205</v>
      </c>
      <c r="AF4" s="86" t="s">
        <v>1214</v>
      </c>
      <c r="AI4" s="86" t="s">
        <v>229</v>
      </c>
      <c r="AL4" s="86" t="s">
        <v>671</v>
      </c>
      <c r="AM4" s="86" t="s">
        <v>671</v>
      </c>
      <c r="AN4" s="86" t="s">
        <v>673</v>
      </c>
      <c r="AO4" s="86" t="s">
        <v>671</v>
      </c>
      <c r="AV4" s="86" t="s">
        <v>671</v>
      </c>
      <c r="AW4" s="86" t="s">
        <v>1205</v>
      </c>
      <c r="AX4" s="86" t="s">
        <v>1206</v>
      </c>
      <c r="AY4" s="86" t="s">
        <v>1024</v>
      </c>
      <c r="AZ4" s="86" t="s">
        <v>1030</v>
      </c>
      <c r="BA4" s="86" t="s">
        <v>1765</v>
      </c>
      <c r="BC4" s="86" t="s">
        <v>1005</v>
      </c>
      <c r="BD4" s="86" t="s">
        <v>982</v>
      </c>
      <c r="BE4" s="86" t="s">
        <v>1770</v>
      </c>
      <c r="BH4" s="86" t="s">
        <v>1164</v>
      </c>
    </row>
    <row r="5" spans="1:61" x14ac:dyDescent="0.2">
      <c r="A5" s="86" t="s">
        <v>1050</v>
      </c>
      <c r="B5" s="86" t="s">
        <v>108</v>
      </c>
      <c r="C5" s="86" t="s">
        <v>181</v>
      </c>
      <c r="D5" s="86" t="s">
        <v>1593</v>
      </c>
      <c r="E5" s="86" t="s">
        <v>1595</v>
      </c>
      <c r="F5" s="86" t="s">
        <v>1624</v>
      </c>
      <c r="G5" s="86" t="s">
        <v>1604</v>
      </c>
      <c r="H5" s="86" t="s">
        <v>995</v>
      </c>
      <c r="I5" s="86" t="s">
        <v>1597</v>
      </c>
      <c r="J5" s="86" t="s">
        <v>995</v>
      </c>
      <c r="K5" s="86" t="s">
        <v>1603</v>
      </c>
      <c r="L5" s="86" t="s">
        <v>1603</v>
      </c>
      <c r="M5" s="86" t="s">
        <v>995</v>
      </c>
      <c r="N5" s="86" t="s">
        <v>1595</v>
      </c>
      <c r="O5" s="86" t="s">
        <v>1597</v>
      </c>
      <c r="P5" s="86" t="s">
        <v>1638</v>
      </c>
      <c r="Q5" s="86" t="s">
        <v>1641</v>
      </c>
      <c r="R5" s="86" t="s">
        <v>1062</v>
      </c>
      <c r="S5" s="86" t="s">
        <v>1639</v>
      </c>
      <c r="T5" s="86" t="s">
        <v>1641</v>
      </c>
      <c r="V5" s="86" t="s">
        <v>31</v>
      </c>
      <c r="AC5" s="86" t="s">
        <v>1160</v>
      </c>
      <c r="AD5" s="86" t="s">
        <v>673</v>
      </c>
      <c r="AE5" s="86" t="s">
        <v>1206</v>
      </c>
      <c r="AI5" s="86" t="s">
        <v>230</v>
      </c>
      <c r="AL5" s="86" t="s">
        <v>675</v>
      </c>
      <c r="AM5" s="86" t="s">
        <v>673</v>
      </c>
      <c r="AN5" s="86" t="s">
        <v>675</v>
      </c>
      <c r="AO5" s="86" t="s">
        <v>675</v>
      </c>
      <c r="AV5" s="86" t="s">
        <v>673</v>
      </c>
      <c r="AW5" s="86" t="s">
        <v>1206</v>
      </c>
      <c r="AX5" s="86" t="s">
        <v>1207</v>
      </c>
      <c r="AY5" s="86" t="s">
        <v>1025</v>
      </c>
      <c r="AZ5" s="86" t="s">
        <v>1031</v>
      </c>
      <c r="BC5" s="86" t="s">
        <v>1006</v>
      </c>
      <c r="BD5" s="86" t="s">
        <v>983</v>
      </c>
      <c r="BE5" s="86" t="s">
        <v>1040</v>
      </c>
    </row>
    <row r="6" spans="1:61" x14ac:dyDescent="0.2">
      <c r="A6" s="86" t="s">
        <v>1727</v>
      </c>
      <c r="B6" s="86" t="s">
        <v>109</v>
      </c>
      <c r="C6" s="86" t="s">
        <v>1709</v>
      </c>
      <c r="D6" s="86" t="s">
        <v>1597</v>
      </c>
      <c r="E6" s="86" t="s">
        <v>995</v>
      </c>
      <c r="F6" s="86" t="s">
        <v>1604</v>
      </c>
      <c r="G6" s="86" t="s">
        <v>1607</v>
      </c>
      <c r="H6" s="86" t="s">
        <v>1603</v>
      </c>
      <c r="I6" s="86" t="s">
        <v>995</v>
      </c>
      <c r="J6" s="86" t="s">
        <v>1601</v>
      </c>
      <c r="K6" s="86" t="s">
        <v>1613</v>
      </c>
      <c r="M6" s="86" t="s">
        <v>1606</v>
      </c>
      <c r="N6" s="86" t="s">
        <v>995</v>
      </c>
      <c r="O6" s="86" t="s">
        <v>995</v>
      </c>
      <c r="P6" s="86" t="s">
        <v>1641</v>
      </c>
      <c r="R6" s="86" t="s">
        <v>1063</v>
      </c>
      <c r="S6" s="86" t="s">
        <v>1640</v>
      </c>
      <c r="V6" s="86" t="s">
        <v>32</v>
      </c>
      <c r="AD6" s="86" t="s">
        <v>675</v>
      </c>
      <c r="AE6" s="86" t="s">
        <v>635</v>
      </c>
      <c r="AI6" s="86" t="s">
        <v>231</v>
      </c>
      <c r="AL6" s="86" t="s">
        <v>677</v>
      </c>
      <c r="AM6" s="86" t="s">
        <v>675</v>
      </c>
      <c r="AN6" s="86" t="s">
        <v>677</v>
      </c>
      <c r="AO6" s="86" t="s">
        <v>677</v>
      </c>
      <c r="AV6" s="86" t="s">
        <v>675</v>
      </c>
      <c r="AW6" s="86" t="s">
        <v>635</v>
      </c>
      <c r="AY6" s="86" t="s">
        <v>1026</v>
      </c>
      <c r="AZ6" s="86" t="s">
        <v>1026</v>
      </c>
      <c r="BC6" s="86" t="s">
        <v>1767</v>
      </c>
      <c r="BD6" s="86" t="s">
        <v>984</v>
      </c>
    </row>
    <row r="7" spans="1:61" x14ac:dyDescent="0.2">
      <c r="C7" s="86" t="s">
        <v>1711</v>
      </c>
      <c r="D7" s="86" t="s">
        <v>995</v>
      </c>
      <c r="E7" s="86" t="s">
        <v>1603</v>
      </c>
      <c r="F7" s="86" t="s">
        <v>110</v>
      </c>
      <c r="G7" s="86" t="s">
        <v>110</v>
      </c>
      <c r="H7" s="86" t="s">
        <v>1604</v>
      </c>
      <c r="I7" s="86" t="s">
        <v>1601</v>
      </c>
      <c r="J7" s="86" t="s">
        <v>1603</v>
      </c>
      <c r="M7" s="86" t="s">
        <v>1613</v>
      </c>
      <c r="N7" s="86" t="s">
        <v>1603</v>
      </c>
      <c r="O7" s="86" t="s">
        <v>1603</v>
      </c>
      <c r="R7" s="86" t="s">
        <v>1064</v>
      </c>
      <c r="S7" s="86" t="s">
        <v>1641</v>
      </c>
      <c r="AD7" s="86" t="s">
        <v>677</v>
      </c>
      <c r="AE7" s="86" t="s">
        <v>1207</v>
      </c>
      <c r="AI7" s="86" t="s">
        <v>233</v>
      </c>
      <c r="AL7" s="86" t="s">
        <v>679</v>
      </c>
      <c r="AM7" s="86" t="s">
        <v>677</v>
      </c>
      <c r="AV7" s="86" t="s">
        <v>677</v>
      </c>
      <c r="AW7" s="86" t="s">
        <v>1207</v>
      </c>
      <c r="BC7" s="86" t="s">
        <v>1008</v>
      </c>
      <c r="BD7" s="86" t="s">
        <v>985</v>
      </c>
    </row>
    <row r="8" spans="1:61" x14ac:dyDescent="0.2">
      <c r="C8" s="86" t="s">
        <v>216</v>
      </c>
      <c r="D8" s="86" t="s">
        <v>1601</v>
      </c>
      <c r="E8" s="86" t="s">
        <v>1607</v>
      </c>
      <c r="H8" s="86" t="s">
        <v>1605</v>
      </c>
      <c r="I8" s="86" t="s">
        <v>1603</v>
      </c>
      <c r="J8" s="86" t="s">
        <v>1604</v>
      </c>
      <c r="N8" s="86" t="s">
        <v>1604</v>
      </c>
      <c r="O8" s="86" t="s">
        <v>1604</v>
      </c>
      <c r="R8" s="86" t="s">
        <v>1065</v>
      </c>
      <c r="AI8" s="86" t="s">
        <v>236</v>
      </c>
      <c r="AM8" s="86" t="s">
        <v>679</v>
      </c>
      <c r="AV8" s="86" t="s">
        <v>679</v>
      </c>
      <c r="BC8" s="86" t="s">
        <v>997</v>
      </c>
      <c r="BD8" s="86" t="s">
        <v>538</v>
      </c>
    </row>
    <row r="9" spans="1:61" x14ac:dyDescent="0.2">
      <c r="C9" s="86" t="s">
        <v>1712</v>
      </c>
      <c r="D9" s="86" t="s">
        <v>1603</v>
      </c>
      <c r="E9" s="86" t="s">
        <v>1609</v>
      </c>
      <c r="H9" s="86" t="s">
        <v>1607</v>
      </c>
      <c r="I9" s="86" t="s">
        <v>1604</v>
      </c>
      <c r="J9" s="86" t="s">
        <v>1605</v>
      </c>
      <c r="N9" s="86" t="s">
        <v>1606</v>
      </c>
      <c r="O9" s="86" t="s">
        <v>1605</v>
      </c>
      <c r="R9" s="86" t="s">
        <v>1068</v>
      </c>
      <c r="AI9" s="86" t="s">
        <v>237</v>
      </c>
      <c r="BD9" s="86" t="s">
        <v>986</v>
      </c>
    </row>
    <row r="10" spans="1:61" x14ac:dyDescent="0.2">
      <c r="C10" s="86" t="s">
        <v>296</v>
      </c>
      <c r="D10" s="86" t="s">
        <v>1604</v>
      </c>
      <c r="E10" s="86" t="s">
        <v>1613</v>
      </c>
      <c r="H10" s="86" t="s">
        <v>1609</v>
      </c>
      <c r="I10" s="86" t="s">
        <v>1605</v>
      </c>
      <c r="J10" s="86" t="s">
        <v>1607</v>
      </c>
      <c r="O10" s="86" t="s">
        <v>1607</v>
      </c>
      <c r="AI10" s="86" t="s">
        <v>239</v>
      </c>
      <c r="BD10" s="86" t="s">
        <v>987</v>
      </c>
    </row>
    <row r="11" spans="1:61" x14ac:dyDescent="0.2">
      <c r="C11" s="86" t="s">
        <v>1714</v>
      </c>
      <c r="D11" s="86" t="s">
        <v>1605</v>
      </c>
      <c r="H11" s="86" t="s">
        <v>110</v>
      </c>
      <c r="I11" s="86" t="s">
        <v>1607</v>
      </c>
      <c r="J11" s="86" t="s">
        <v>1609</v>
      </c>
      <c r="O11" s="86" t="s">
        <v>1609</v>
      </c>
      <c r="AI11" s="86" t="s">
        <v>110</v>
      </c>
      <c r="BD11" s="86" t="s">
        <v>988</v>
      </c>
    </row>
    <row r="12" spans="1:61" x14ac:dyDescent="0.2">
      <c r="D12" s="86" t="s">
        <v>1607</v>
      </c>
      <c r="I12" s="86" t="s">
        <v>1609</v>
      </c>
      <c r="J12" s="86" t="s">
        <v>110</v>
      </c>
      <c r="O12" s="86" t="s">
        <v>110</v>
      </c>
      <c r="BD12" s="86" t="s">
        <v>989</v>
      </c>
    </row>
    <row r="13" spans="1:61" x14ac:dyDescent="0.2">
      <c r="D13" s="86" t="s">
        <v>1613</v>
      </c>
      <c r="I13" s="86" t="s">
        <v>110</v>
      </c>
      <c r="BD13" s="86" t="s">
        <v>990</v>
      </c>
    </row>
    <row r="14" spans="1:61" x14ac:dyDescent="0.2">
      <c r="D14" s="86" t="s">
        <v>110</v>
      </c>
      <c r="BD14" s="86" t="s">
        <v>110</v>
      </c>
    </row>
    <row r="15" spans="1:61" x14ac:dyDescent="0.2">
      <c r="BD15" s="86" t="s">
        <v>992</v>
      </c>
    </row>
    <row r="16" spans="1:61" x14ac:dyDescent="0.2">
      <c r="BD16" s="86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1900-16F0-420B-952A-9F88AC2D6D42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103</v>
      </c>
      <c r="D3" s="91" t="s">
        <v>1081</v>
      </c>
    </row>
    <row r="4" spans="2:4" ht="12.75" customHeight="1" x14ac:dyDescent="0.2">
      <c r="B4" s="93" t="s">
        <v>1636</v>
      </c>
      <c r="C4" s="94">
        <f>SUM(DatosViolenciaGénero!C63:C69)</f>
        <v>1199</v>
      </c>
      <c r="D4" s="94">
        <f>SUM(DatosViolenciaGénero!D63:D69)</f>
        <v>408</v>
      </c>
    </row>
    <row r="5" spans="2:4" x14ac:dyDescent="0.2">
      <c r="B5" s="93" t="s">
        <v>1591</v>
      </c>
      <c r="C5" s="94">
        <f>SUM(DatosViolenciaGénero!C70:C73)</f>
        <v>323</v>
      </c>
      <c r="D5" s="94">
        <f>SUM(DatosViolenciaGénero!D70:D73)</f>
        <v>16</v>
      </c>
    </row>
    <row r="6" spans="2:4" ht="12.75" customHeight="1" x14ac:dyDescent="0.2">
      <c r="B6" s="93" t="s">
        <v>1637</v>
      </c>
      <c r="C6" s="94">
        <f>DatosViolenciaGénero!C74</f>
        <v>0</v>
      </c>
      <c r="D6" s="94">
        <f>DatosViolenciaGénero!D74</f>
        <v>0</v>
      </c>
    </row>
    <row r="7" spans="2:4" ht="12.75" customHeight="1" x14ac:dyDescent="0.2">
      <c r="B7" s="93" t="s">
        <v>1638</v>
      </c>
      <c r="C7" s="94">
        <f>SUM(DatosViolenciaGénero!C75:C77)</f>
        <v>13</v>
      </c>
      <c r="D7" s="94">
        <f>SUM(DatosViolenciaGénero!D75:D77)</f>
        <v>3</v>
      </c>
    </row>
    <row r="8" spans="2:4" ht="12.75" customHeight="1" x14ac:dyDescent="0.2">
      <c r="B8" s="93" t="s">
        <v>1639</v>
      </c>
      <c r="C8" s="94">
        <f>DatosViolenciaGénero!C81</f>
        <v>1</v>
      </c>
      <c r="D8" s="94">
        <f>DatosViolenciaGénero!D81</f>
        <v>0</v>
      </c>
    </row>
    <row r="9" spans="2:4" ht="12.75" customHeight="1" x14ac:dyDescent="0.2">
      <c r="B9" s="93" t="s">
        <v>1640</v>
      </c>
      <c r="C9" s="94">
        <f>DatosViolenciaGénero!C78</f>
        <v>1</v>
      </c>
      <c r="D9" s="94">
        <f>DatosViolenciaGénero!D78</f>
        <v>0</v>
      </c>
    </row>
    <row r="10" spans="2:4" ht="12.75" customHeight="1" x14ac:dyDescent="0.2">
      <c r="B10" s="93" t="s">
        <v>1641</v>
      </c>
      <c r="C10" s="94">
        <f>SUM(DatosViolenciaGénero!C79:C80)</f>
        <v>323</v>
      </c>
      <c r="D10" s="94">
        <f>SUM(DatosViolenciaGénero!D79:D80)</f>
        <v>182</v>
      </c>
    </row>
    <row r="14" spans="2:4" ht="12.95" customHeight="1" thickTop="1" thickBot="1" x14ac:dyDescent="0.25">
      <c r="B14" s="212" t="s">
        <v>1645</v>
      </c>
      <c r="C14" s="212"/>
    </row>
    <row r="15" spans="2:4" ht="13.5" thickTop="1" x14ac:dyDescent="0.2">
      <c r="B15" s="95" t="s">
        <v>1643</v>
      </c>
      <c r="C15" s="96">
        <f>DatosViolenciaGénero!C38</f>
        <v>113</v>
      </c>
    </row>
    <row r="16" spans="2:4" ht="13.5" thickBot="1" x14ac:dyDescent="0.25">
      <c r="B16" s="97" t="s">
        <v>1644</v>
      </c>
      <c r="C16" s="98">
        <f>DatosViolenciaGénero!C39</f>
        <v>453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6A0A1-1E17-420C-A856-D3FA5A317BED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103</v>
      </c>
      <c r="D3" s="91" t="s">
        <v>1081</v>
      </c>
    </row>
    <row r="4" spans="2:4" ht="12.75" customHeight="1" x14ac:dyDescent="0.2">
      <c r="B4" s="93" t="s">
        <v>1636</v>
      </c>
      <c r="C4" s="94">
        <f>SUM(DatosViolenciaDoméstica!C48:C54)</f>
        <v>139</v>
      </c>
      <c r="D4" s="94">
        <f>SUM(DatosViolenciaDoméstica!D48:D54)</f>
        <v>88</v>
      </c>
    </row>
    <row r="5" spans="2:4" x14ac:dyDescent="0.2">
      <c r="B5" s="93" t="s">
        <v>1591</v>
      </c>
      <c r="C5" s="94">
        <f>SUM(DatosViolenciaDoméstica!C55:C58)</f>
        <v>6</v>
      </c>
      <c r="D5" s="94">
        <f>SUM(DatosViolenciaDoméstica!D55:D58)</f>
        <v>7</v>
      </c>
    </row>
    <row r="6" spans="2:4" ht="12.75" customHeight="1" x14ac:dyDescent="0.2">
      <c r="B6" s="93" t="s">
        <v>1637</v>
      </c>
      <c r="C6" s="94">
        <f>DatosViolenciaDoméstica!C59</f>
        <v>1</v>
      </c>
      <c r="D6" s="94">
        <f>DatosViolenciaDoméstica!D59</f>
        <v>1</v>
      </c>
    </row>
    <row r="7" spans="2:4" ht="12.75" customHeight="1" x14ac:dyDescent="0.2">
      <c r="B7" s="93" t="s">
        <v>1638</v>
      </c>
      <c r="C7" s="94">
        <f>SUM(DatosViolenciaDoméstica!C60:C62)</f>
        <v>1</v>
      </c>
      <c r="D7" s="94">
        <f>SUM(DatosViolenciaDoméstica!D60:D62)</f>
        <v>0</v>
      </c>
    </row>
    <row r="8" spans="2:4" ht="12.75" customHeight="1" x14ac:dyDescent="0.2">
      <c r="B8" s="93" t="s">
        <v>1639</v>
      </c>
      <c r="C8" s="94">
        <f>DatosViolenciaDoméstica!C66</f>
        <v>0</v>
      </c>
      <c r="D8" s="94">
        <f>DatosViolenciaDoméstica!D66</f>
        <v>0</v>
      </c>
    </row>
    <row r="9" spans="2:4" ht="12.75" customHeight="1" x14ac:dyDescent="0.2">
      <c r="B9" s="93" t="s">
        <v>1640</v>
      </c>
      <c r="C9" s="94">
        <f>DatosViolenciaDoméstica!C63</f>
        <v>0</v>
      </c>
      <c r="D9" s="94">
        <f>DatosViolenciaDoméstica!D63</f>
        <v>0</v>
      </c>
    </row>
    <row r="10" spans="2:4" ht="12.75" customHeight="1" x14ac:dyDescent="0.2">
      <c r="B10" s="93" t="s">
        <v>1641</v>
      </c>
      <c r="C10" s="94">
        <f>SUM(DatosViolenciaDoméstica!C64:C65)</f>
        <v>19</v>
      </c>
      <c r="D10" s="94">
        <f>SUM(DatosViolenciaDoméstica!D64:D65)</f>
        <v>21</v>
      </c>
    </row>
    <row r="14" spans="2:4" ht="12.95" customHeight="1" thickTop="1" thickBot="1" x14ac:dyDescent="0.25">
      <c r="B14" s="212" t="s">
        <v>1642</v>
      </c>
      <c r="C14" s="212"/>
    </row>
    <row r="15" spans="2:4" ht="13.5" thickTop="1" x14ac:dyDescent="0.2">
      <c r="B15" s="95" t="s">
        <v>1643</v>
      </c>
      <c r="C15" s="96">
        <f>DatosViolenciaDoméstica!C33</f>
        <v>7</v>
      </c>
    </row>
    <row r="16" spans="2:4" ht="13.5" thickBot="1" x14ac:dyDescent="0.25">
      <c r="B16" s="97" t="s">
        <v>1644</v>
      </c>
      <c r="C16" s="98">
        <f>DatosViolenciaDoméstica!C34</f>
        <v>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8570E-DB97-41BF-932E-7651F4F04E90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6" customWidth="1"/>
    <col min="2" max="2" width="20.85546875" style="86" customWidth="1"/>
    <col min="3" max="3" width="44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13" t="s">
        <v>1626</v>
      </c>
      <c r="C3" s="213"/>
    </row>
    <row r="4" spans="2:3" x14ac:dyDescent="0.2">
      <c r="B4" s="87" t="s">
        <v>1627</v>
      </c>
      <c r="C4" s="88">
        <f>DatosMenores!C69</f>
        <v>121</v>
      </c>
    </row>
    <row r="5" spans="2:3" x14ac:dyDescent="0.2">
      <c r="B5" s="87" t="s">
        <v>1628</v>
      </c>
      <c r="C5" s="89">
        <f>DatosMenores!C70</f>
        <v>0</v>
      </c>
    </row>
    <row r="6" spans="2:3" x14ac:dyDescent="0.2">
      <c r="B6" s="87" t="s">
        <v>1629</v>
      </c>
      <c r="C6" s="89">
        <f>DatosMenores!C71</f>
        <v>465</v>
      </c>
    </row>
    <row r="7" spans="2:3" ht="25.5" x14ac:dyDescent="0.2">
      <c r="B7" s="87" t="s">
        <v>1630</v>
      </c>
      <c r="C7" s="89">
        <f>DatosMenores!C74</f>
        <v>0</v>
      </c>
    </row>
    <row r="8" spans="2:3" ht="25.5" x14ac:dyDescent="0.2">
      <c r="B8" s="87" t="s">
        <v>1040</v>
      </c>
      <c r="C8" s="89">
        <f>DatosMenores!C75</f>
        <v>4</v>
      </c>
    </row>
    <row r="9" spans="2:3" ht="25.5" x14ac:dyDescent="0.2">
      <c r="B9" s="87" t="s">
        <v>1631</v>
      </c>
      <c r="C9" s="89">
        <f>DatosMenores!C76</f>
        <v>0</v>
      </c>
    </row>
    <row r="10" spans="2:3" ht="25.5" x14ac:dyDescent="0.2">
      <c r="B10" s="87" t="s">
        <v>272</v>
      </c>
      <c r="C10" s="89">
        <f>DatosMenores!C78</f>
        <v>0</v>
      </c>
    </row>
    <row r="11" spans="2:3" x14ac:dyDescent="0.2">
      <c r="B11" s="87" t="s">
        <v>1632</v>
      </c>
      <c r="C11" s="89">
        <f>DatosMenores!C77</f>
        <v>0</v>
      </c>
    </row>
    <row r="12" spans="2:3" x14ac:dyDescent="0.2">
      <c r="B12" s="87" t="s">
        <v>1633</v>
      </c>
      <c r="C12" s="89">
        <f>DatosMenores!C79</f>
        <v>0</v>
      </c>
    </row>
    <row r="13" spans="2:3" ht="25.5" x14ac:dyDescent="0.2">
      <c r="B13" s="87" t="s">
        <v>1634</v>
      </c>
      <c r="C13" s="89">
        <f>DatosMenores!C72</f>
        <v>0</v>
      </c>
    </row>
    <row r="14" spans="2:3" ht="25.5" x14ac:dyDescent="0.2">
      <c r="B14" s="87" t="s">
        <v>1635</v>
      </c>
      <c r="C14" s="89">
        <f>DatosMenores!C73</f>
        <v>11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C4469-C035-48E8-9B3B-6921090D306E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8" customWidth="1"/>
    <col min="2" max="4" width="13.85546875" style="58" customWidth="1"/>
    <col min="5" max="6" width="15" style="58" customWidth="1"/>
    <col min="7" max="13" width="13.85546875" style="58" customWidth="1"/>
    <col min="14" max="16384" width="11.42578125" style="58"/>
  </cols>
  <sheetData>
    <row r="2" spans="2:13" s="54" customFormat="1" ht="15.75" x14ac:dyDescent="0.25">
      <c r="B2" s="54" t="s">
        <v>1578</v>
      </c>
    </row>
    <row r="4" spans="2:13" ht="39" thickBot="1" x14ac:dyDescent="0.25">
      <c r="B4" s="55" t="s">
        <v>325</v>
      </c>
      <c r="C4" s="56" t="s">
        <v>1579</v>
      </c>
      <c r="D4" s="56" t="s">
        <v>1580</v>
      </c>
      <c r="E4" s="56" t="s">
        <v>1581</v>
      </c>
      <c r="F4" s="56" t="s">
        <v>1582</v>
      </c>
      <c r="G4" s="56" t="s">
        <v>1583</v>
      </c>
      <c r="H4" s="56" t="s">
        <v>1584</v>
      </c>
      <c r="I4" s="56" t="s">
        <v>1585</v>
      </c>
      <c r="J4" s="56" t="s">
        <v>1586</v>
      </c>
      <c r="K4" s="56" t="s">
        <v>336</v>
      </c>
      <c r="L4" s="56" t="s">
        <v>1587</v>
      </c>
      <c r="M4" s="57" t="s">
        <v>338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1588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325</v>
      </c>
      <c r="E10" s="68" t="s">
        <v>1581</v>
      </c>
      <c r="F10" s="68" t="s">
        <v>1582</v>
      </c>
      <c r="G10" s="68" t="s">
        <v>1583</v>
      </c>
      <c r="H10" s="68" t="s">
        <v>1584</v>
      </c>
      <c r="I10" s="68" t="s">
        <v>1585</v>
      </c>
      <c r="J10" s="68" t="s">
        <v>1586</v>
      </c>
      <c r="K10" s="68" t="s">
        <v>1587</v>
      </c>
      <c r="L10" s="69" t="s">
        <v>338</v>
      </c>
      <c r="M10" s="70"/>
    </row>
    <row r="11" spans="2:13" ht="13.15" customHeight="1" x14ac:dyDescent="0.2">
      <c r="B11" s="214" t="s">
        <v>1589</v>
      </c>
      <c r="C11" s="214"/>
      <c r="D11" s="71">
        <f>DatosDelitos!C5+DatosDelitos!C13-DatosDelitos!C17</f>
        <v>3941</v>
      </c>
      <c r="E11" s="72">
        <f>DatosDelitos!H5+DatosDelitos!H13-DatosDelitos!H17</f>
        <v>198</v>
      </c>
      <c r="F11" s="72">
        <f>DatosDelitos!I5+DatosDelitos!I13-DatosDelitos!I17</f>
        <v>266</v>
      </c>
      <c r="G11" s="72">
        <f>DatosDelitos!J5+DatosDelitos!J13-DatosDelitos!J17</f>
        <v>3</v>
      </c>
      <c r="H11" s="73">
        <f>DatosDelitos!K5+DatosDelitos!K13-DatosDelitos!K17</f>
        <v>5</v>
      </c>
      <c r="I11" s="73">
        <f>DatosDelitos!L5+DatosDelitos!L13-DatosDelitos!L17</f>
        <v>5</v>
      </c>
      <c r="J11" s="73">
        <f>DatosDelitos!M5+DatosDelitos!M13-DatosDelitos!M17</f>
        <v>3</v>
      </c>
      <c r="K11" s="73">
        <f>DatosDelitos!O5+DatosDelitos!O13-DatosDelitos!O17</f>
        <v>15</v>
      </c>
      <c r="L11" s="74">
        <f>DatosDelitos!P5+DatosDelitos!P13-DatosDelitos!P17</f>
        <v>230</v>
      </c>
    </row>
    <row r="12" spans="2:13" ht="13.15" customHeight="1" x14ac:dyDescent="0.2">
      <c r="B12" s="215" t="s">
        <v>310</v>
      </c>
      <c r="C12" s="215"/>
      <c r="D12" s="75">
        <f>DatosDelitos!C10</f>
        <v>2</v>
      </c>
      <c r="E12" s="76">
        <f>DatosDelitos!H10</f>
        <v>0</v>
      </c>
      <c r="F12" s="76">
        <f>DatosDelitos!I10</f>
        <v>0</v>
      </c>
      <c r="G12" s="76">
        <f>DatosDelitos!J10</f>
        <v>0</v>
      </c>
      <c r="H12" s="76">
        <f>DatosDelitos!K10</f>
        <v>0</v>
      </c>
      <c r="I12" s="76">
        <f>DatosDelitos!L10</f>
        <v>0</v>
      </c>
      <c r="J12" s="76">
        <f>DatosDelitos!M10</f>
        <v>0</v>
      </c>
      <c r="K12" s="76">
        <f>DatosDelitos!O10</f>
        <v>0</v>
      </c>
      <c r="L12" s="77">
        <f>DatosDelitos!P10</f>
        <v>0</v>
      </c>
    </row>
    <row r="13" spans="2:13" ht="13.15" customHeight="1" x14ac:dyDescent="0.2">
      <c r="B13" s="215" t="s">
        <v>367</v>
      </c>
      <c r="C13" s="215"/>
      <c r="D13" s="75">
        <f>DatosDelitos!C20</f>
        <v>2</v>
      </c>
      <c r="E13" s="76">
        <f>DatosDelitos!H20</f>
        <v>0</v>
      </c>
      <c r="F13" s="76">
        <f>DatosDelitos!I20</f>
        <v>0</v>
      </c>
      <c r="G13" s="76">
        <f>DatosDelitos!J20</f>
        <v>0</v>
      </c>
      <c r="H13" s="76">
        <f>DatosDelitos!K20</f>
        <v>0</v>
      </c>
      <c r="I13" s="76">
        <f>DatosDelitos!L20</f>
        <v>0</v>
      </c>
      <c r="J13" s="76">
        <f>DatosDelitos!M20</f>
        <v>0</v>
      </c>
      <c r="K13" s="76">
        <f>DatosDelitos!O20</f>
        <v>0</v>
      </c>
      <c r="L13" s="77">
        <f>DatosDelitos!P20</f>
        <v>0</v>
      </c>
    </row>
    <row r="14" spans="2:13" ht="13.15" customHeight="1" x14ac:dyDescent="0.2">
      <c r="B14" s="215" t="s">
        <v>372</v>
      </c>
      <c r="C14" s="215"/>
      <c r="D14" s="75">
        <f>DatosDelitos!C23</f>
        <v>0</v>
      </c>
      <c r="E14" s="76">
        <f>DatosDelitos!H23</f>
        <v>0</v>
      </c>
      <c r="F14" s="76">
        <f>DatosDelitos!I23</f>
        <v>0</v>
      </c>
      <c r="G14" s="76">
        <f>DatosDelitos!J23</f>
        <v>0</v>
      </c>
      <c r="H14" s="76">
        <f>DatosDelitos!K23</f>
        <v>0</v>
      </c>
      <c r="I14" s="76">
        <f>DatosDelitos!L23</f>
        <v>0</v>
      </c>
      <c r="J14" s="76">
        <f>DatosDelitos!M23</f>
        <v>0</v>
      </c>
      <c r="K14" s="76">
        <f>DatosDelitos!O23</f>
        <v>0</v>
      </c>
      <c r="L14" s="77">
        <f>DatosDelitos!P23</f>
        <v>0</v>
      </c>
    </row>
    <row r="15" spans="2:13" ht="13.15" customHeight="1" x14ac:dyDescent="0.2">
      <c r="B15" s="215" t="s">
        <v>1590</v>
      </c>
      <c r="C15" s="215"/>
      <c r="D15" s="75">
        <f>DatosDelitos!C17+DatosDelitos!C44</f>
        <v>1181</v>
      </c>
      <c r="E15" s="76">
        <f>DatosDelitos!H17+DatosDelitos!H44</f>
        <v>168</v>
      </c>
      <c r="F15" s="76">
        <f>DatosDelitos!I16+DatosDelitos!I44</f>
        <v>32</v>
      </c>
      <c r="G15" s="76">
        <f>DatosDelitos!J17+DatosDelitos!J44</f>
        <v>3</v>
      </c>
      <c r="H15" s="76">
        <f>DatosDelitos!K17+DatosDelitos!K44</f>
        <v>2</v>
      </c>
      <c r="I15" s="76">
        <f>DatosDelitos!L17+DatosDelitos!L44</f>
        <v>1</v>
      </c>
      <c r="J15" s="76">
        <f>DatosDelitos!M17+DatosDelitos!M44</f>
        <v>0</v>
      </c>
      <c r="K15" s="76">
        <f>DatosDelitos!O17+DatosDelitos!O44</f>
        <v>5</v>
      </c>
      <c r="L15" s="77">
        <f>DatosDelitos!P17+DatosDelitos!P44</f>
        <v>368</v>
      </c>
    </row>
    <row r="16" spans="2:13" ht="13.15" customHeight="1" x14ac:dyDescent="0.2">
      <c r="B16" s="215" t="s">
        <v>1591</v>
      </c>
      <c r="C16" s="215"/>
      <c r="D16" s="75">
        <f>DatosDelitos!C30</f>
        <v>571</v>
      </c>
      <c r="E16" s="76">
        <f>DatosDelitos!H30</f>
        <v>60</v>
      </c>
      <c r="F16" s="76">
        <f>DatosDelitos!I30</f>
        <v>60</v>
      </c>
      <c r="G16" s="76">
        <f>DatosDelitos!J30</f>
        <v>0</v>
      </c>
      <c r="H16" s="76">
        <f>DatosDelitos!K30</f>
        <v>0</v>
      </c>
      <c r="I16" s="76">
        <f>DatosDelitos!L30</f>
        <v>0</v>
      </c>
      <c r="J16" s="76">
        <f>DatosDelitos!M30</f>
        <v>2</v>
      </c>
      <c r="K16" s="76">
        <f>DatosDelitos!O30</f>
        <v>0</v>
      </c>
      <c r="L16" s="77">
        <f>DatosDelitos!P30</f>
        <v>237</v>
      </c>
    </row>
    <row r="17" spans="2:12" ht="13.15" customHeight="1" x14ac:dyDescent="0.2">
      <c r="B17" s="216" t="s">
        <v>1592</v>
      </c>
      <c r="C17" s="216"/>
      <c r="D17" s="75">
        <f>DatosDelitos!C42-DatosDelitos!C44</f>
        <v>28</v>
      </c>
      <c r="E17" s="76">
        <f>DatosDelitos!H42-DatosDelitos!H44</f>
        <v>1</v>
      </c>
      <c r="F17" s="76">
        <f>DatosDelitos!I42-DatosDelitos!I44</f>
        <v>1</v>
      </c>
      <c r="G17" s="76">
        <f>DatosDelitos!J42-DatosDelitos!J44</f>
        <v>0</v>
      </c>
      <c r="H17" s="76">
        <f>DatosDelitos!K42-DatosDelitos!K44</f>
        <v>0</v>
      </c>
      <c r="I17" s="76">
        <f>DatosDelitos!L42-DatosDelitos!L44</f>
        <v>0</v>
      </c>
      <c r="J17" s="76">
        <f>DatosDelitos!M42-DatosDelitos!M44</f>
        <v>0</v>
      </c>
      <c r="K17" s="76">
        <f>DatosDelitos!O42-DatosDelitos!O44</f>
        <v>0</v>
      </c>
      <c r="L17" s="77">
        <f>DatosDelitos!P42-DatosDelitos!P44</f>
        <v>4</v>
      </c>
    </row>
    <row r="18" spans="2:12" ht="13.15" customHeight="1" x14ac:dyDescent="0.2">
      <c r="B18" s="215" t="s">
        <v>1593</v>
      </c>
      <c r="C18" s="215"/>
      <c r="D18" s="75">
        <f>DatosDelitos!C50</f>
        <v>227</v>
      </c>
      <c r="E18" s="76">
        <f>DatosDelitos!H50</f>
        <v>49</v>
      </c>
      <c r="F18" s="76">
        <f>DatosDelitos!I50</f>
        <v>29</v>
      </c>
      <c r="G18" s="76">
        <f>DatosDelitos!J50</f>
        <v>8</v>
      </c>
      <c r="H18" s="76">
        <f>DatosDelitos!K50</f>
        <v>10</v>
      </c>
      <c r="I18" s="76">
        <f>DatosDelitos!L50</f>
        <v>0</v>
      </c>
      <c r="J18" s="76">
        <f>DatosDelitos!M50</f>
        <v>1</v>
      </c>
      <c r="K18" s="76">
        <f>DatosDelitos!O50</f>
        <v>4</v>
      </c>
      <c r="L18" s="77">
        <f>DatosDelitos!P50</f>
        <v>37</v>
      </c>
    </row>
    <row r="19" spans="2:12" ht="13.15" customHeight="1" x14ac:dyDescent="0.2">
      <c r="B19" s="215" t="s">
        <v>1594</v>
      </c>
      <c r="C19" s="215"/>
      <c r="D19" s="75">
        <f>DatosDelitos!C72</f>
        <v>2</v>
      </c>
      <c r="E19" s="76">
        <f>DatosDelitos!H72</f>
        <v>2</v>
      </c>
      <c r="F19" s="76">
        <f>DatosDelitos!I72</f>
        <v>1</v>
      </c>
      <c r="G19" s="76">
        <f>DatosDelitos!J72</f>
        <v>0</v>
      </c>
      <c r="H19" s="76">
        <f>DatosDelitos!K72</f>
        <v>0</v>
      </c>
      <c r="I19" s="76">
        <f>DatosDelitos!L72</f>
        <v>0</v>
      </c>
      <c r="J19" s="76">
        <f>DatosDelitos!M72</f>
        <v>0</v>
      </c>
      <c r="K19" s="76">
        <f>DatosDelitos!O72</f>
        <v>0</v>
      </c>
      <c r="L19" s="77">
        <f>DatosDelitos!P72</f>
        <v>0</v>
      </c>
    </row>
    <row r="20" spans="2:12" ht="27" customHeight="1" x14ac:dyDescent="0.2">
      <c r="B20" s="215" t="s">
        <v>1595</v>
      </c>
      <c r="C20" s="215"/>
      <c r="D20" s="75">
        <f>DatosDelitos!C74</f>
        <v>36</v>
      </c>
      <c r="E20" s="76">
        <f>DatosDelitos!H74</f>
        <v>8</v>
      </c>
      <c r="F20" s="76">
        <f>DatosDelitos!I74</f>
        <v>6</v>
      </c>
      <c r="G20" s="76">
        <f>DatosDelitos!J74</f>
        <v>0</v>
      </c>
      <c r="H20" s="76">
        <f>DatosDelitos!K74</f>
        <v>0</v>
      </c>
      <c r="I20" s="76">
        <f>DatosDelitos!L74</f>
        <v>1</v>
      </c>
      <c r="J20" s="76">
        <f>DatosDelitos!M74</f>
        <v>2</v>
      </c>
      <c r="K20" s="76">
        <f>DatosDelitos!O74</f>
        <v>1</v>
      </c>
      <c r="L20" s="77">
        <f>DatosDelitos!P74</f>
        <v>7</v>
      </c>
    </row>
    <row r="21" spans="2:12" ht="13.15" customHeight="1" x14ac:dyDescent="0.2">
      <c r="B21" s="216" t="s">
        <v>1596</v>
      </c>
      <c r="C21" s="216"/>
      <c r="D21" s="75">
        <f>DatosDelitos!C82</f>
        <v>83</v>
      </c>
      <c r="E21" s="76">
        <f>DatosDelitos!H82</f>
        <v>5</v>
      </c>
      <c r="F21" s="76">
        <f>DatosDelitos!I82</f>
        <v>3</v>
      </c>
      <c r="G21" s="76">
        <f>DatosDelitos!J82</f>
        <v>0</v>
      </c>
      <c r="H21" s="76">
        <f>DatosDelitos!K82</f>
        <v>0</v>
      </c>
      <c r="I21" s="76">
        <f>DatosDelitos!L82</f>
        <v>0</v>
      </c>
      <c r="J21" s="76">
        <f>DatosDelitos!M82</f>
        <v>0</v>
      </c>
      <c r="K21" s="76">
        <f>DatosDelitos!O82</f>
        <v>0</v>
      </c>
      <c r="L21" s="77">
        <f>DatosDelitos!P82</f>
        <v>2</v>
      </c>
    </row>
    <row r="22" spans="2:12" ht="13.15" customHeight="1" x14ac:dyDescent="0.2">
      <c r="B22" s="215" t="s">
        <v>1597</v>
      </c>
      <c r="C22" s="215"/>
      <c r="D22" s="75">
        <f>DatosDelitos!C85</f>
        <v>552</v>
      </c>
      <c r="E22" s="76">
        <f>DatosDelitos!H85</f>
        <v>168</v>
      </c>
      <c r="F22" s="76">
        <f>DatosDelitos!I85</f>
        <v>92</v>
      </c>
      <c r="G22" s="76">
        <f>DatosDelitos!J85</f>
        <v>0</v>
      </c>
      <c r="H22" s="76">
        <f>DatosDelitos!K85</f>
        <v>0</v>
      </c>
      <c r="I22" s="76">
        <f>DatosDelitos!L85</f>
        <v>0</v>
      </c>
      <c r="J22" s="76">
        <f>DatosDelitos!M85</f>
        <v>0</v>
      </c>
      <c r="K22" s="76">
        <f>DatosDelitos!O85</f>
        <v>0</v>
      </c>
      <c r="L22" s="77">
        <f>DatosDelitos!P85</f>
        <v>62</v>
      </c>
    </row>
    <row r="23" spans="2:12" ht="13.15" customHeight="1" x14ac:dyDescent="0.2">
      <c r="B23" s="215" t="s">
        <v>995</v>
      </c>
      <c r="C23" s="215"/>
      <c r="D23" s="75">
        <f>DatosDelitos!C97</f>
        <v>2405</v>
      </c>
      <c r="E23" s="76">
        <f>DatosDelitos!H97</f>
        <v>642</v>
      </c>
      <c r="F23" s="76">
        <f>DatosDelitos!I97</f>
        <v>488</v>
      </c>
      <c r="G23" s="76">
        <f>DatosDelitos!J97</f>
        <v>0</v>
      </c>
      <c r="H23" s="76">
        <f>DatosDelitos!K97</f>
        <v>0</v>
      </c>
      <c r="I23" s="76">
        <f>DatosDelitos!L97</f>
        <v>1</v>
      </c>
      <c r="J23" s="76">
        <f>DatosDelitos!M97</f>
        <v>2</v>
      </c>
      <c r="K23" s="76">
        <f>DatosDelitos!O97</f>
        <v>66</v>
      </c>
      <c r="L23" s="77">
        <f>DatosDelitos!P97</f>
        <v>394</v>
      </c>
    </row>
    <row r="24" spans="2:12" ht="27" customHeight="1" x14ac:dyDescent="0.2">
      <c r="B24" s="215" t="s">
        <v>1598</v>
      </c>
      <c r="C24" s="215"/>
      <c r="D24" s="75">
        <f>DatosDelitos!C131</f>
        <v>11</v>
      </c>
      <c r="E24" s="76">
        <f>DatosDelitos!H131</f>
        <v>9</v>
      </c>
      <c r="F24" s="76">
        <f>DatosDelitos!I131</f>
        <v>14</v>
      </c>
      <c r="G24" s="76">
        <f>DatosDelitos!J131</f>
        <v>0</v>
      </c>
      <c r="H24" s="76">
        <f>DatosDelitos!K131</f>
        <v>0</v>
      </c>
      <c r="I24" s="76">
        <f>DatosDelitos!L131</f>
        <v>0</v>
      </c>
      <c r="J24" s="76">
        <f>DatosDelitos!M131</f>
        <v>0</v>
      </c>
      <c r="K24" s="76">
        <f>DatosDelitos!O131</f>
        <v>0</v>
      </c>
      <c r="L24" s="77">
        <f>DatosDelitos!P131</f>
        <v>6</v>
      </c>
    </row>
    <row r="25" spans="2:12" ht="13.15" customHeight="1" x14ac:dyDescent="0.2">
      <c r="B25" s="215" t="s">
        <v>1599</v>
      </c>
      <c r="C25" s="215"/>
      <c r="D25" s="75">
        <f>DatosDelitos!C137</f>
        <v>35</v>
      </c>
      <c r="E25" s="76">
        <f>DatosDelitos!H137</f>
        <v>7</v>
      </c>
      <c r="F25" s="76">
        <f>DatosDelitos!I137</f>
        <v>5</v>
      </c>
      <c r="G25" s="76">
        <f>DatosDelitos!J137</f>
        <v>0</v>
      </c>
      <c r="H25" s="76">
        <f>DatosDelitos!K137</f>
        <v>0</v>
      </c>
      <c r="I25" s="76">
        <f>DatosDelitos!L137</f>
        <v>0</v>
      </c>
      <c r="J25" s="76">
        <f>DatosDelitos!M137</f>
        <v>0</v>
      </c>
      <c r="K25" s="76">
        <f>DatosDelitos!O137</f>
        <v>0</v>
      </c>
      <c r="L25" s="77">
        <f>DatosDelitos!P137</f>
        <v>4</v>
      </c>
    </row>
    <row r="26" spans="2:12" ht="13.15" customHeight="1" x14ac:dyDescent="0.2">
      <c r="B26" s="216" t="s">
        <v>1600</v>
      </c>
      <c r="C26" s="216"/>
      <c r="D26" s="75">
        <f>DatosDelitos!C144</f>
        <v>0</v>
      </c>
      <c r="E26" s="76">
        <f>DatosDelitos!H144</f>
        <v>1</v>
      </c>
      <c r="F26" s="76">
        <f>DatosDelitos!I144</f>
        <v>0</v>
      </c>
      <c r="G26" s="76">
        <f>DatosDelitos!J144</f>
        <v>0</v>
      </c>
      <c r="H26" s="76">
        <f>DatosDelitos!K144</f>
        <v>0</v>
      </c>
      <c r="I26" s="76">
        <f>DatosDelitos!L144</f>
        <v>0</v>
      </c>
      <c r="J26" s="76">
        <f>DatosDelitos!M144</f>
        <v>0</v>
      </c>
      <c r="K26" s="76">
        <f>DatosDelitos!O144</f>
        <v>0</v>
      </c>
      <c r="L26" s="77">
        <f>DatosDelitos!P144</f>
        <v>0</v>
      </c>
    </row>
    <row r="27" spans="2:12" ht="38.25" customHeight="1" x14ac:dyDescent="0.2">
      <c r="B27" s="215" t="s">
        <v>1601</v>
      </c>
      <c r="C27" s="215"/>
      <c r="D27" s="75">
        <f>DatosDelitos!C147</f>
        <v>143</v>
      </c>
      <c r="E27" s="76">
        <f>DatosDelitos!H147</f>
        <v>89</v>
      </c>
      <c r="F27" s="76">
        <f>DatosDelitos!I147</f>
        <v>57</v>
      </c>
      <c r="G27" s="76">
        <f>DatosDelitos!J147</f>
        <v>0</v>
      </c>
      <c r="H27" s="76">
        <f>DatosDelitos!K147</f>
        <v>0</v>
      </c>
      <c r="I27" s="76">
        <f>DatosDelitos!L147</f>
        <v>0</v>
      </c>
      <c r="J27" s="76">
        <f>DatosDelitos!M147</f>
        <v>0</v>
      </c>
      <c r="K27" s="76">
        <f>DatosDelitos!O147</f>
        <v>0</v>
      </c>
      <c r="L27" s="77">
        <f>DatosDelitos!P147</f>
        <v>30</v>
      </c>
    </row>
    <row r="28" spans="2:12" ht="13.15" customHeight="1" x14ac:dyDescent="0.2">
      <c r="B28" s="215" t="s">
        <v>1602</v>
      </c>
      <c r="C28" s="215"/>
      <c r="D28" s="75">
        <f>DatosDelitos!C156+SUM(DatosDelitos!C167:C172)</f>
        <v>48</v>
      </c>
      <c r="E28" s="76">
        <f>DatosDelitos!H156+SUM(DatosDelitos!H167:H172)</f>
        <v>19</v>
      </c>
      <c r="F28" s="76">
        <f>DatosDelitos!I156+SUM(DatosDelitos!I167:I172)</f>
        <v>4</v>
      </c>
      <c r="G28" s="76">
        <f>DatosDelitos!J156+SUM(DatosDelitos!J167:J172)</f>
        <v>0</v>
      </c>
      <c r="H28" s="76">
        <f>DatosDelitos!K156+SUM(DatosDelitos!K167:K172)</f>
        <v>0</v>
      </c>
      <c r="I28" s="76">
        <f>DatosDelitos!L156+SUM(DatosDelitos!L167:L172)</f>
        <v>0</v>
      </c>
      <c r="J28" s="76">
        <f>DatosDelitos!M156+SUM(DatosDelitos!M167:M172)</f>
        <v>0</v>
      </c>
      <c r="K28" s="76">
        <f>DatosDelitos!O156+SUM(DatosDelitos!O167:O172)</f>
        <v>0</v>
      </c>
      <c r="L28" s="76">
        <f>DatosDelitos!P156+SUM(DatosDelitos!P167:Q172)</f>
        <v>4</v>
      </c>
    </row>
    <row r="29" spans="2:12" ht="13.15" customHeight="1" x14ac:dyDescent="0.2">
      <c r="B29" s="215" t="s">
        <v>1603</v>
      </c>
      <c r="C29" s="215"/>
      <c r="D29" s="75">
        <f>SUM(DatosDelitos!C173:C177)</f>
        <v>222</v>
      </c>
      <c r="E29" s="76">
        <f>SUM(DatosDelitos!H173:H177)</f>
        <v>164</v>
      </c>
      <c r="F29" s="76">
        <f>SUM(DatosDelitos!I173:I177)</f>
        <v>104</v>
      </c>
      <c r="G29" s="76">
        <f>SUM(DatosDelitos!J173:J177)</f>
        <v>2</v>
      </c>
      <c r="H29" s="76">
        <f>SUM(DatosDelitos!K173:K177)</f>
        <v>1</v>
      </c>
      <c r="I29" s="76">
        <f>SUM(DatosDelitos!L173:L177)</f>
        <v>0</v>
      </c>
      <c r="J29" s="76">
        <f>SUM(DatosDelitos!M173:M177)</f>
        <v>1</v>
      </c>
      <c r="K29" s="76">
        <f>SUM(DatosDelitos!O173:O177)</f>
        <v>136</v>
      </c>
      <c r="L29" s="76">
        <f>SUM(DatosDelitos!P173:P177)</f>
        <v>57</v>
      </c>
    </row>
    <row r="30" spans="2:12" ht="13.15" customHeight="1" x14ac:dyDescent="0.2">
      <c r="B30" s="215" t="s">
        <v>1604</v>
      </c>
      <c r="C30" s="215"/>
      <c r="D30" s="75">
        <f>DatosDelitos!C178</f>
        <v>281</v>
      </c>
      <c r="E30" s="76">
        <f>DatosDelitos!H178</f>
        <v>206</v>
      </c>
      <c r="F30" s="76">
        <f>DatosDelitos!I178</f>
        <v>185</v>
      </c>
      <c r="G30" s="76">
        <f>DatosDelitos!J178</f>
        <v>0</v>
      </c>
      <c r="H30" s="76">
        <f>DatosDelitos!K178</f>
        <v>0</v>
      </c>
      <c r="I30" s="76">
        <f>DatosDelitos!L178</f>
        <v>0</v>
      </c>
      <c r="J30" s="76">
        <f>DatosDelitos!M178</f>
        <v>1</v>
      </c>
      <c r="K30" s="76">
        <f>DatosDelitos!O178</f>
        <v>0</v>
      </c>
      <c r="L30" s="76">
        <f>DatosDelitos!P178</f>
        <v>1011</v>
      </c>
    </row>
    <row r="31" spans="2:12" ht="13.15" customHeight="1" x14ac:dyDescent="0.2">
      <c r="B31" s="215" t="s">
        <v>1605</v>
      </c>
      <c r="C31" s="215"/>
      <c r="D31" s="75">
        <f>DatosDelitos!C186</f>
        <v>160</v>
      </c>
      <c r="E31" s="76">
        <f>DatosDelitos!H186</f>
        <v>66</v>
      </c>
      <c r="F31" s="76">
        <f>DatosDelitos!I186</f>
        <v>56</v>
      </c>
      <c r="G31" s="76">
        <f>DatosDelitos!J186</f>
        <v>0</v>
      </c>
      <c r="H31" s="76">
        <f>DatosDelitos!K186</f>
        <v>0</v>
      </c>
      <c r="I31" s="76">
        <f>DatosDelitos!L186</f>
        <v>0</v>
      </c>
      <c r="J31" s="76">
        <f>DatosDelitos!M186</f>
        <v>0</v>
      </c>
      <c r="K31" s="76">
        <f>DatosDelitos!O186</f>
        <v>0</v>
      </c>
      <c r="L31" s="76">
        <f>DatosDelitos!P186</f>
        <v>51</v>
      </c>
    </row>
    <row r="32" spans="2:12" ht="13.15" customHeight="1" x14ac:dyDescent="0.2">
      <c r="B32" s="215" t="s">
        <v>1606</v>
      </c>
      <c r="C32" s="215"/>
      <c r="D32" s="75">
        <f>DatosDelitos!C201</f>
        <v>54</v>
      </c>
      <c r="E32" s="76">
        <f>DatosDelitos!H201</f>
        <v>21</v>
      </c>
      <c r="F32" s="76">
        <f>DatosDelitos!I201</f>
        <v>21</v>
      </c>
      <c r="G32" s="76">
        <f>DatosDelitos!J201</f>
        <v>0</v>
      </c>
      <c r="H32" s="76">
        <f>DatosDelitos!K201</f>
        <v>0</v>
      </c>
      <c r="I32" s="76">
        <f>DatosDelitos!L201</f>
        <v>1</v>
      </c>
      <c r="J32" s="76">
        <f>DatosDelitos!M201</f>
        <v>1</v>
      </c>
      <c r="K32" s="76">
        <f>DatosDelitos!O201</f>
        <v>0</v>
      </c>
      <c r="L32" s="76">
        <f>DatosDelitos!P201</f>
        <v>17</v>
      </c>
    </row>
    <row r="33" spans="2:13" ht="13.15" customHeight="1" x14ac:dyDescent="0.2">
      <c r="B33" s="215" t="s">
        <v>1607</v>
      </c>
      <c r="C33" s="215"/>
      <c r="D33" s="75">
        <f>DatosDelitos!C223</f>
        <v>375</v>
      </c>
      <c r="E33" s="76">
        <f>DatosDelitos!H223</f>
        <v>148</v>
      </c>
      <c r="F33" s="76">
        <f>DatosDelitos!I223</f>
        <v>98</v>
      </c>
      <c r="G33" s="76">
        <f>DatosDelitos!J223</f>
        <v>0</v>
      </c>
      <c r="H33" s="76">
        <f>DatosDelitos!K223</f>
        <v>0</v>
      </c>
      <c r="I33" s="76">
        <f>DatosDelitos!L223</f>
        <v>0</v>
      </c>
      <c r="J33" s="76">
        <f>DatosDelitos!M223</f>
        <v>0</v>
      </c>
      <c r="K33" s="76">
        <f>DatosDelitos!O223</f>
        <v>4</v>
      </c>
      <c r="L33" s="76">
        <f>DatosDelitos!P223</f>
        <v>246</v>
      </c>
    </row>
    <row r="34" spans="2:13" ht="13.15" customHeight="1" x14ac:dyDescent="0.2">
      <c r="B34" s="215" t="s">
        <v>1608</v>
      </c>
      <c r="C34" s="215"/>
      <c r="D34" s="75">
        <f>DatosDelitos!C244</f>
        <v>2</v>
      </c>
      <c r="E34" s="76">
        <f>DatosDelitos!H244</f>
        <v>0</v>
      </c>
      <c r="F34" s="76">
        <f>DatosDelitos!I244</f>
        <v>1</v>
      </c>
      <c r="G34" s="76">
        <f>DatosDelitos!J244</f>
        <v>0</v>
      </c>
      <c r="H34" s="76">
        <f>DatosDelitos!K244</f>
        <v>0</v>
      </c>
      <c r="I34" s="76">
        <f>DatosDelitos!L244</f>
        <v>0</v>
      </c>
      <c r="J34" s="76">
        <f>DatosDelitos!M244</f>
        <v>0</v>
      </c>
      <c r="K34" s="76">
        <f>DatosDelitos!O244</f>
        <v>0</v>
      </c>
      <c r="L34" s="76">
        <f>DatosDelitos!P244</f>
        <v>0</v>
      </c>
    </row>
    <row r="35" spans="2:13" ht="13.15" customHeight="1" x14ac:dyDescent="0.2">
      <c r="B35" s="215" t="s">
        <v>1609</v>
      </c>
      <c r="C35" s="215"/>
      <c r="D35" s="75">
        <f>DatosDelitos!C271</f>
        <v>96</v>
      </c>
      <c r="E35" s="76">
        <f>DatosDelitos!H271</f>
        <v>107</v>
      </c>
      <c r="F35" s="76">
        <f>DatosDelitos!I271</f>
        <v>120</v>
      </c>
      <c r="G35" s="76">
        <f>DatosDelitos!J271</f>
        <v>0</v>
      </c>
      <c r="H35" s="76">
        <f>DatosDelitos!K271</f>
        <v>0</v>
      </c>
      <c r="I35" s="76">
        <f>DatosDelitos!L271</f>
        <v>0</v>
      </c>
      <c r="J35" s="76">
        <f>DatosDelitos!M271</f>
        <v>0</v>
      </c>
      <c r="K35" s="76">
        <f>DatosDelitos!O271</f>
        <v>1</v>
      </c>
      <c r="L35" s="76">
        <f>DatosDelitos!P271</f>
        <v>101</v>
      </c>
    </row>
    <row r="36" spans="2:13" ht="38.25" customHeight="1" x14ac:dyDescent="0.2">
      <c r="B36" s="215" t="s">
        <v>1610</v>
      </c>
      <c r="C36" s="215"/>
      <c r="D36" s="75">
        <f>DatosDelitos!C301</f>
        <v>0</v>
      </c>
      <c r="E36" s="76">
        <f>DatosDelitos!H301</f>
        <v>0</v>
      </c>
      <c r="F36" s="76">
        <f>DatosDelitos!I301</f>
        <v>0</v>
      </c>
      <c r="G36" s="76">
        <f>DatosDelitos!J301</f>
        <v>0</v>
      </c>
      <c r="H36" s="76">
        <f>DatosDelitos!K301</f>
        <v>0</v>
      </c>
      <c r="I36" s="76">
        <f>DatosDelitos!L301</f>
        <v>0</v>
      </c>
      <c r="J36" s="76">
        <f>DatosDelitos!M301</f>
        <v>0</v>
      </c>
      <c r="K36" s="76">
        <f>DatosDelitos!O301</f>
        <v>0</v>
      </c>
      <c r="L36" s="76">
        <f>DatosDelitos!P301</f>
        <v>0</v>
      </c>
    </row>
    <row r="37" spans="2:13" ht="13.15" customHeight="1" x14ac:dyDescent="0.2">
      <c r="B37" s="215" t="s">
        <v>1611</v>
      </c>
      <c r="C37" s="215"/>
      <c r="D37" s="75">
        <f>DatosDelitos!C305</f>
        <v>1</v>
      </c>
      <c r="E37" s="76">
        <f>DatosDelitos!H305</f>
        <v>0</v>
      </c>
      <c r="F37" s="76">
        <f>DatosDelitos!I305</f>
        <v>0</v>
      </c>
      <c r="G37" s="76">
        <f>DatosDelitos!J305</f>
        <v>0</v>
      </c>
      <c r="H37" s="76">
        <f>DatosDelitos!K305</f>
        <v>0</v>
      </c>
      <c r="I37" s="76">
        <f>DatosDelitos!L305</f>
        <v>0</v>
      </c>
      <c r="J37" s="76">
        <f>DatosDelitos!M305</f>
        <v>0</v>
      </c>
      <c r="K37" s="76">
        <f>DatosDelitos!O305</f>
        <v>0</v>
      </c>
      <c r="L37" s="76">
        <f>DatosDelitos!P305</f>
        <v>0</v>
      </c>
    </row>
    <row r="38" spans="2:13" ht="13.15" customHeight="1" x14ac:dyDescent="0.2">
      <c r="B38" s="215" t="s">
        <v>1612</v>
      </c>
      <c r="C38" s="215"/>
      <c r="D38" s="75">
        <f>DatosDelitos!C312+DatosDelitos!C318+DatosDelitos!C320</f>
        <v>15</v>
      </c>
      <c r="E38" s="76">
        <f>DatosDelitos!H312+DatosDelitos!H318+DatosDelitos!H320</f>
        <v>4</v>
      </c>
      <c r="F38" s="76">
        <f>DatosDelitos!I312+DatosDelitos!I318+DatosDelitos!I320</f>
        <v>5</v>
      </c>
      <c r="G38" s="76">
        <f>DatosDelitos!J312+DatosDelitos!J318+DatosDelitos!J320</f>
        <v>0</v>
      </c>
      <c r="H38" s="76">
        <f>DatosDelitos!K312+DatosDelitos!K318+DatosDelitos!K320</f>
        <v>0</v>
      </c>
      <c r="I38" s="76">
        <f>DatosDelitos!L312+DatosDelitos!L318+DatosDelitos!L320</f>
        <v>0</v>
      </c>
      <c r="J38" s="76">
        <f>DatosDelitos!M312+DatosDelitos!M318+DatosDelitos!M320</f>
        <v>0</v>
      </c>
      <c r="K38" s="76">
        <f>DatosDelitos!O312+DatosDelitos!O318+DatosDelitos!O320</f>
        <v>0</v>
      </c>
      <c r="L38" s="76">
        <f>DatosDelitos!P312+DatosDelitos!P318+DatosDelitos!P320</f>
        <v>4</v>
      </c>
    </row>
    <row r="39" spans="2:13" ht="13.15" customHeight="1" x14ac:dyDescent="0.2">
      <c r="B39" s="215" t="s">
        <v>1613</v>
      </c>
      <c r="C39" s="215"/>
      <c r="D39" s="75">
        <f>DatosDelitos!C323</f>
        <v>3664</v>
      </c>
      <c r="E39" s="76">
        <f>DatosDelitos!H323</f>
        <v>50</v>
      </c>
      <c r="F39" s="76">
        <f>DatosDelitos!I323</f>
        <v>0</v>
      </c>
      <c r="G39" s="76">
        <f>DatosDelitos!J323</f>
        <v>1</v>
      </c>
      <c r="H39" s="76">
        <f>DatosDelitos!K323</f>
        <v>0</v>
      </c>
      <c r="I39" s="76">
        <f>DatosDelitos!L323</f>
        <v>1</v>
      </c>
      <c r="J39" s="76">
        <f>DatosDelitos!M323</f>
        <v>0</v>
      </c>
      <c r="K39" s="76">
        <f>DatosDelitos!O323</f>
        <v>1</v>
      </c>
      <c r="L39" s="76">
        <f>DatosDelitos!P323</f>
        <v>0</v>
      </c>
    </row>
    <row r="40" spans="2:13" ht="13.15" customHeight="1" x14ac:dyDescent="0.2">
      <c r="B40" s="215" t="s">
        <v>1614</v>
      </c>
      <c r="C40" s="215"/>
      <c r="D40" s="75">
        <f>DatosDelitos!C325</f>
        <v>0</v>
      </c>
      <c r="E40" s="75">
        <f>DatosDelitos!H325</f>
        <v>0</v>
      </c>
      <c r="F40" s="75">
        <f>DatosDelitos!I325</f>
        <v>0</v>
      </c>
      <c r="G40" s="75">
        <f>DatosDelitos!J325</f>
        <v>0</v>
      </c>
      <c r="H40" s="75">
        <f>DatosDelitos!K325</f>
        <v>0</v>
      </c>
      <c r="I40" s="75">
        <f>DatosDelitos!L325</f>
        <v>0</v>
      </c>
      <c r="J40" s="75">
        <f>DatosDelitos!M325</f>
        <v>0</v>
      </c>
      <c r="K40" s="75">
        <f>DatosDelitos!O325</f>
        <v>0</v>
      </c>
      <c r="L40" s="75">
        <f>DatosDelitos!P325</f>
        <v>0</v>
      </c>
    </row>
    <row r="41" spans="2:13" ht="13.15" customHeight="1" x14ac:dyDescent="0.2">
      <c r="B41" s="215" t="s">
        <v>972</v>
      </c>
      <c r="C41" s="215"/>
      <c r="D41" s="75">
        <f>DatosDelitos!C337</f>
        <v>0</v>
      </c>
      <c r="E41" s="75">
        <f>DatosDelitos!H337</f>
        <v>0</v>
      </c>
      <c r="F41" s="75">
        <f>DatosDelitos!I337</f>
        <v>0</v>
      </c>
      <c r="G41" s="75">
        <f>DatosDelitos!J337</f>
        <v>0</v>
      </c>
      <c r="H41" s="75">
        <f>DatosDelitos!K337</f>
        <v>0</v>
      </c>
      <c r="I41" s="75">
        <f>DatosDelitos!L337</f>
        <v>0</v>
      </c>
      <c r="J41" s="75">
        <f>DatosDelitos!M337</f>
        <v>0</v>
      </c>
      <c r="K41" s="75">
        <f>DatosDelitos!O337</f>
        <v>0</v>
      </c>
      <c r="L41" s="75">
        <f>DatosDelitos!P337</f>
        <v>0</v>
      </c>
    </row>
    <row r="42" spans="2:13" ht="13.15" customHeight="1" x14ac:dyDescent="0.2">
      <c r="B42" s="215" t="s">
        <v>1615</v>
      </c>
      <c r="C42" s="215"/>
      <c r="D42" s="75">
        <f>DatosDelitos!C339</f>
        <v>0</v>
      </c>
      <c r="E42" s="75">
        <f>DatosDelitos!H339</f>
        <v>0</v>
      </c>
      <c r="F42" s="75">
        <f>DatosDelitos!I339</f>
        <v>0</v>
      </c>
      <c r="G42" s="75">
        <f>DatosDelitos!J339</f>
        <v>0</v>
      </c>
      <c r="H42" s="75">
        <f>DatosDelitos!K339</f>
        <v>0</v>
      </c>
      <c r="I42" s="75">
        <f>DatosDelitos!L339</f>
        <v>0</v>
      </c>
      <c r="J42" s="75">
        <f>DatosDelitos!M339</f>
        <v>0</v>
      </c>
      <c r="K42" s="75">
        <f>DatosDelitos!O339</f>
        <v>0</v>
      </c>
      <c r="L42" s="75">
        <f>DatosDelitos!P339</f>
        <v>0</v>
      </c>
    </row>
    <row r="43" spans="2:13" ht="13.9" customHeight="1" thickBot="1" x14ac:dyDescent="0.25">
      <c r="B43" s="218" t="s">
        <v>976</v>
      </c>
      <c r="C43" s="218"/>
      <c r="D43" s="78">
        <f>SUM(D11:D42)</f>
        <v>14137</v>
      </c>
      <c r="E43" s="78">
        <f t="shared" ref="E43:L43" si="0">SUM(E11:E42)</f>
        <v>2192</v>
      </c>
      <c r="F43" s="78">
        <f t="shared" si="0"/>
        <v>1648</v>
      </c>
      <c r="G43" s="78">
        <f t="shared" si="0"/>
        <v>17</v>
      </c>
      <c r="H43" s="78">
        <f t="shared" si="0"/>
        <v>18</v>
      </c>
      <c r="I43" s="78">
        <f t="shared" si="0"/>
        <v>10</v>
      </c>
      <c r="J43" s="78">
        <f t="shared" si="0"/>
        <v>13</v>
      </c>
      <c r="K43" s="78">
        <f t="shared" si="0"/>
        <v>233</v>
      </c>
      <c r="L43" s="78">
        <f t="shared" si="0"/>
        <v>2872</v>
      </c>
    </row>
    <row r="46" spans="2:13" ht="15.75" x14ac:dyDescent="0.25">
      <c r="B46" s="79" t="s">
        <v>1616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8" spans="2:13" ht="39" thickBot="1" x14ac:dyDescent="0.25">
      <c r="D48" s="55" t="s">
        <v>1579</v>
      </c>
      <c r="E48" s="57" t="s">
        <v>1580</v>
      </c>
    </row>
    <row r="49" spans="2:5" ht="13.15" customHeight="1" x14ac:dyDescent="0.25">
      <c r="B49" s="217" t="s">
        <v>1617</v>
      </c>
      <c r="C49" s="217"/>
      <c r="D49" s="81">
        <f>DatosDelitos!F5</f>
        <v>0</v>
      </c>
      <c r="E49" s="81">
        <f>DatosDelitos!G5</f>
        <v>0</v>
      </c>
    </row>
    <row r="50" spans="2:5" ht="13.15" customHeight="1" x14ac:dyDescent="0.25">
      <c r="B50" s="217" t="s">
        <v>1618</v>
      </c>
      <c r="C50" s="217"/>
      <c r="D50" s="81">
        <f>DatosDelitos!F13-DatosDelitos!F17</f>
        <v>43</v>
      </c>
      <c r="E50" s="81">
        <f>DatosDelitos!G13-DatosDelitos!G17</f>
        <v>61</v>
      </c>
    </row>
    <row r="51" spans="2:5" ht="13.15" customHeight="1" x14ac:dyDescent="0.25">
      <c r="B51" s="217" t="s">
        <v>310</v>
      </c>
      <c r="C51" s="217"/>
      <c r="D51" s="81">
        <f>DatosDelitos!F10</f>
        <v>0</v>
      </c>
      <c r="E51" s="81">
        <f>DatosDelitos!G10</f>
        <v>0</v>
      </c>
    </row>
    <row r="52" spans="2:5" ht="13.15" customHeight="1" x14ac:dyDescent="0.25">
      <c r="B52" s="217" t="s">
        <v>367</v>
      </c>
      <c r="C52" s="217"/>
      <c r="D52" s="81">
        <f>DatosDelitos!F20</f>
        <v>0</v>
      </c>
      <c r="E52" s="81">
        <f>DatosDelitos!G20</f>
        <v>0</v>
      </c>
    </row>
    <row r="53" spans="2:5" ht="13.15" customHeight="1" x14ac:dyDescent="0.25">
      <c r="B53" s="217" t="s">
        <v>372</v>
      </c>
      <c r="C53" s="217"/>
      <c r="D53" s="81">
        <f>DatosDelitos!F23</f>
        <v>0</v>
      </c>
      <c r="E53" s="81">
        <f>DatosDelitos!G23</f>
        <v>0</v>
      </c>
    </row>
    <row r="54" spans="2:5" ht="13.15" customHeight="1" x14ac:dyDescent="0.25">
      <c r="B54" s="217" t="s">
        <v>1590</v>
      </c>
      <c r="C54" s="217"/>
      <c r="D54" s="81">
        <f>DatosDelitos!F17+DatosDelitos!F44</f>
        <v>621</v>
      </c>
      <c r="E54" s="81">
        <f>DatosDelitos!G17+DatosDelitos!G44</f>
        <v>365</v>
      </c>
    </row>
    <row r="55" spans="2:5" ht="13.15" customHeight="1" x14ac:dyDescent="0.25">
      <c r="B55" s="217" t="s">
        <v>1591</v>
      </c>
      <c r="C55" s="217"/>
      <c r="D55" s="81">
        <f>DatosDelitos!F30</f>
        <v>238</v>
      </c>
      <c r="E55" s="81">
        <f>DatosDelitos!G30</f>
        <v>206</v>
      </c>
    </row>
    <row r="56" spans="2:5" ht="13.15" customHeight="1" x14ac:dyDescent="0.25">
      <c r="B56" s="217" t="s">
        <v>1592</v>
      </c>
      <c r="C56" s="217"/>
      <c r="D56" s="81">
        <f>DatosDelitos!F42-DatosDelitos!F44</f>
        <v>1</v>
      </c>
      <c r="E56" s="81">
        <f>DatosDelitos!G42-DatosDelitos!G44</f>
        <v>1</v>
      </c>
    </row>
    <row r="57" spans="2:5" ht="13.15" customHeight="1" x14ac:dyDescent="0.25">
      <c r="B57" s="217" t="s">
        <v>1593</v>
      </c>
      <c r="C57" s="217"/>
      <c r="D57" s="81">
        <f>DatosDelitos!F50</f>
        <v>14</v>
      </c>
      <c r="E57" s="81">
        <f>DatosDelitos!G50</f>
        <v>9</v>
      </c>
    </row>
    <row r="58" spans="2:5" ht="13.15" customHeight="1" x14ac:dyDescent="0.25">
      <c r="B58" s="217" t="s">
        <v>1594</v>
      </c>
      <c r="C58" s="217"/>
      <c r="D58" s="81">
        <f>DatosDelitos!F72</f>
        <v>0</v>
      </c>
      <c r="E58" s="81">
        <f>DatosDelitos!G72</f>
        <v>0</v>
      </c>
    </row>
    <row r="59" spans="2:5" ht="27" customHeight="1" x14ac:dyDescent="0.25">
      <c r="B59" s="217" t="s">
        <v>1619</v>
      </c>
      <c r="C59" s="217"/>
      <c r="D59" s="81">
        <f>DatosDelitos!F74</f>
        <v>2</v>
      </c>
      <c r="E59" s="81">
        <f>DatosDelitos!G74</f>
        <v>1</v>
      </c>
    </row>
    <row r="60" spans="2:5" ht="13.15" customHeight="1" x14ac:dyDescent="0.25">
      <c r="B60" s="217" t="s">
        <v>1596</v>
      </c>
      <c r="C60" s="217"/>
      <c r="D60" s="81">
        <f>DatosDelitos!F82</f>
        <v>1</v>
      </c>
      <c r="E60" s="81">
        <f>DatosDelitos!G82</f>
        <v>0</v>
      </c>
    </row>
    <row r="61" spans="2:5" ht="13.15" customHeight="1" x14ac:dyDescent="0.25">
      <c r="B61" s="217" t="s">
        <v>1597</v>
      </c>
      <c r="C61" s="217"/>
      <c r="D61" s="81">
        <f>DatosDelitos!F85</f>
        <v>6</v>
      </c>
      <c r="E61" s="81">
        <f>DatosDelitos!G85</f>
        <v>5</v>
      </c>
    </row>
    <row r="62" spans="2:5" ht="13.15" customHeight="1" x14ac:dyDescent="0.25">
      <c r="B62" s="217" t="s">
        <v>995</v>
      </c>
      <c r="C62" s="217"/>
      <c r="D62" s="81">
        <f>DatosDelitos!F97</f>
        <v>102</v>
      </c>
      <c r="E62" s="81">
        <f>DatosDelitos!G97</f>
        <v>108</v>
      </c>
    </row>
    <row r="63" spans="2:5" ht="27" customHeight="1" x14ac:dyDescent="0.25">
      <c r="B63" s="217" t="s">
        <v>1620</v>
      </c>
      <c r="C63" s="217"/>
      <c r="D63" s="81">
        <f>DatosDelitos!F131</f>
        <v>1</v>
      </c>
      <c r="E63" s="81">
        <f>DatosDelitos!G131</f>
        <v>0</v>
      </c>
    </row>
    <row r="64" spans="2:5" ht="13.15" customHeight="1" x14ac:dyDescent="0.25">
      <c r="B64" s="217" t="s">
        <v>1599</v>
      </c>
      <c r="C64" s="217"/>
      <c r="D64" s="81">
        <f>DatosDelitos!F137</f>
        <v>0</v>
      </c>
      <c r="E64" s="81">
        <f>DatosDelitos!G137</f>
        <v>0</v>
      </c>
    </row>
    <row r="65" spans="2:5" ht="13.15" customHeight="1" x14ac:dyDescent="0.25">
      <c r="B65" s="217" t="s">
        <v>1600</v>
      </c>
      <c r="C65" s="217"/>
      <c r="D65" s="81">
        <f>DatosDelitos!F144</f>
        <v>0</v>
      </c>
      <c r="E65" s="81">
        <f>DatosDelitos!G144</f>
        <v>0</v>
      </c>
    </row>
    <row r="66" spans="2:5" ht="40.5" customHeight="1" x14ac:dyDescent="0.25">
      <c r="B66" s="217" t="s">
        <v>1601</v>
      </c>
      <c r="C66" s="217"/>
      <c r="D66" s="81">
        <f>DatosDelitos!F147</f>
        <v>3</v>
      </c>
      <c r="E66" s="81">
        <f>DatosDelitos!G147</f>
        <v>3</v>
      </c>
    </row>
    <row r="67" spans="2:5" ht="13.15" customHeight="1" x14ac:dyDescent="0.25">
      <c r="B67" s="217" t="s">
        <v>1602</v>
      </c>
      <c r="C67" s="217"/>
      <c r="D67" s="81">
        <f>DatosDelitos!F156+SUM(DatosDelitos!F167:G172)</f>
        <v>0</v>
      </c>
      <c r="E67" s="81">
        <f>DatosDelitos!G156+SUM(DatosDelitos!G167:H172)</f>
        <v>5</v>
      </c>
    </row>
    <row r="68" spans="2:5" ht="13.15" customHeight="1" x14ac:dyDescent="0.25">
      <c r="B68" s="217" t="s">
        <v>1603</v>
      </c>
      <c r="C68" s="217"/>
      <c r="D68" s="81">
        <f>SUM(DatosDelitos!F173:G177)</f>
        <v>4</v>
      </c>
      <c r="E68" s="81">
        <f>SUM(DatosDelitos!G173:H177)</f>
        <v>165</v>
      </c>
    </row>
    <row r="69" spans="2:5" ht="13.15" customHeight="1" x14ac:dyDescent="0.25">
      <c r="B69" s="217" t="s">
        <v>1604</v>
      </c>
      <c r="C69" s="217"/>
      <c r="D69" s="81">
        <f>DatosDelitos!F178</f>
        <v>942</v>
      </c>
      <c r="E69" s="81">
        <f>DatosDelitos!G178</f>
        <v>885</v>
      </c>
    </row>
    <row r="70" spans="2:5" ht="13.15" customHeight="1" x14ac:dyDescent="0.25">
      <c r="B70" s="217" t="s">
        <v>1605</v>
      </c>
      <c r="C70" s="217"/>
      <c r="D70" s="81">
        <f>DatosDelitos!F186</f>
        <v>12</v>
      </c>
      <c r="E70" s="81">
        <f>DatosDelitos!G186</f>
        <v>17</v>
      </c>
    </row>
    <row r="71" spans="2:5" ht="13.15" customHeight="1" x14ac:dyDescent="0.25">
      <c r="B71" s="217" t="s">
        <v>1606</v>
      </c>
      <c r="C71" s="217"/>
      <c r="D71" s="81">
        <f>DatosDelitos!F201</f>
        <v>7</v>
      </c>
      <c r="E71" s="81">
        <f>DatosDelitos!G201</f>
        <v>8</v>
      </c>
    </row>
    <row r="72" spans="2:5" ht="13.15" customHeight="1" x14ac:dyDescent="0.25">
      <c r="B72" s="217" t="s">
        <v>1607</v>
      </c>
      <c r="C72" s="217"/>
      <c r="D72" s="81">
        <f>DatosDelitos!F223</f>
        <v>203</v>
      </c>
      <c r="E72" s="81">
        <f>DatosDelitos!G223</f>
        <v>183</v>
      </c>
    </row>
    <row r="73" spans="2:5" ht="13.15" customHeight="1" x14ac:dyDescent="0.25">
      <c r="B73" s="217" t="s">
        <v>1608</v>
      </c>
      <c r="C73" s="217"/>
      <c r="D73" s="81">
        <f>DatosDelitos!F244</f>
        <v>0</v>
      </c>
      <c r="E73" s="81">
        <f>DatosDelitos!G244</f>
        <v>0</v>
      </c>
    </row>
    <row r="74" spans="2:5" ht="13.15" customHeight="1" x14ac:dyDescent="0.25">
      <c r="B74" s="217" t="s">
        <v>1609</v>
      </c>
      <c r="C74" s="217"/>
      <c r="D74" s="81">
        <f>DatosDelitos!F271</f>
        <v>46</v>
      </c>
      <c r="E74" s="81">
        <f>DatosDelitos!G271</f>
        <v>45</v>
      </c>
    </row>
    <row r="75" spans="2:5" ht="38.25" customHeight="1" x14ac:dyDescent="0.25">
      <c r="B75" s="217" t="s">
        <v>1610</v>
      </c>
      <c r="C75" s="217"/>
      <c r="D75" s="81">
        <f>DatosDelitos!F301</f>
        <v>0</v>
      </c>
      <c r="E75" s="81">
        <f>DatosDelitos!G301</f>
        <v>0</v>
      </c>
    </row>
    <row r="76" spans="2:5" ht="13.15" customHeight="1" x14ac:dyDescent="0.25">
      <c r="B76" s="217" t="s">
        <v>1611</v>
      </c>
      <c r="C76" s="217"/>
      <c r="D76" s="81">
        <f>DatosDelitos!F305</f>
        <v>0</v>
      </c>
      <c r="E76" s="81">
        <f>DatosDelitos!G305</f>
        <v>0</v>
      </c>
    </row>
    <row r="77" spans="2:5" ht="13.15" customHeight="1" x14ac:dyDescent="0.25">
      <c r="B77" s="217" t="s">
        <v>1612</v>
      </c>
      <c r="C77" s="217"/>
      <c r="D77" s="81">
        <f>DatosDelitos!F312+DatosDelitos!F318+DatosDelitos!F320</f>
        <v>2</v>
      </c>
      <c r="E77" s="81">
        <f>DatosDelitos!G312+DatosDelitos!G318+DatosDelitos!G320</f>
        <v>1</v>
      </c>
    </row>
    <row r="78" spans="2:5" ht="13.9" customHeight="1" x14ac:dyDescent="0.25">
      <c r="B78" s="217" t="s">
        <v>1613</v>
      </c>
      <c r="C78" s="217"/>
      <c r="D78" s="81">
        <f>DatosDelitos!F323</f>
        <v>3</v>
      </c>
      <c r="E78" s="81">
        <f>DatosDelitos!G323</f>
        <v>0</v>
      </c>
    </row>
    <row r="79" spans="2:5" ht="15" customHeight="1" x14ac:dyDescent="0.25">
      <c r="B79" s="219" t="s">
        <v>1614</v>
      </c>
      <c r="C79" s="219"/>
      <c r="D79" s="81">
        <f>DatosDelitos!F325</f>
        <v>0</v>
      </c>
      <c r="E79" s="81">
        <f>DatosDelitos!G325</f>
        <v>0</v>
      </c>
    </row>
    <row r="80" spans="2:5" ht="15" customHeight="1" x14ac:dyDescent="0.25">
      <c r="B80" s="219" t="s">
        <v>972</v>
      </c>
      <c r="C80" s="219"/>
      <c r="D80" s="81">
        <f>DatosDelitos!F337</f>
        <v>0</v>
      </c>
      <c r="E80" s="81">
        <f>DatosDelitos!G337</f>
        <v>0</v>
      </c>
    </row>
    <row r="81" spans="2:13" ht="15" customHeight="1" x14ac:dyDescent="0.25">
      <c r="B81" s="219" t="s">
        <v>1615</v>
      </c>
      <c r="C81" s="219"/>
      <c r="D81" s="81">
        <f>DatosDelitos!F339</f>
        <v>0</v>
      </c>
      <c r="E81" s="81">
        <f>DatosDelitos!G339</f>
        <v>0</v>
      </c>
    </row>
    <row r="82" spans="2:13" ht="15" customHeight="1" x14ac:dyDescent="0.25">
      <c r="B82" s="219" t="s">
        <v>1621</v>
      </c>
      <c r="C82" s="219"/>
      <c r="D82" s="81">
        <f>SUM(D49:D81)</f>
        <v>2251</v>
      </c>
      <c r="E82" s="81">
        <f>SUM(E49:E81)</f>
        <v>2068</v>
      </c>
    </row>
    <row r="84" spans="2:13" s="84" customFormat="1" ht="15.75" x14ac:dyDescent="0.25">
      <c r="B84" s="82" t="s">
        <v>1622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6" spans="2:13" ht="25.5" x14ac:dyDescent="0.2">
      <c r="D86" s="85" t="s">
        <v>336</v>
      </c>
    </row>
    <row r="87" spans="2:13" ht="13.15" customHeight="1" x14ac:dyDescent="0.25">
      <c r="B87" s="217" t="s">
        <v>1589</v>
      </c>
      <c r="C87" s="217"/>
      <c r="D87" s="81">
        <f>DatosDelitos!N5+DatosDelitos!N13-DatosDelitos!N17</f>
        <v>0</v>
      </c>
    </row>
    <row r="88" spans="2:13" ht="13.15" customHeight="1" x14ac:dyDescent="0.25">
      <c r="B88" s="217" t="s">
        <v>310</v>
      </c>
      <c r="C88" s="217"/>
      <c r="D88" s="81">
        <f>DatosDelitos!N10</f>
        <v>0</v>
      </c>
    </row>
    <row r="89" spans="2:13" ht="13.15" customHeight="1" x14ac:dyDescent="0.25">
      <c r="B89" s="217" t="s">
        <v>367</v>
      </c>
      <c r="C89" s="217"/>
      <c r="D89" s="81">
        <f>DatosDelitos!N20</f>
        <v>0</v>
      </c>
    </row>
    <row r="90" spans="2:13" ht="13.15" customHeight="1" x14ac:dyDescent="0.25">
      <c r="B90" s="217" t="s">
        <v>372</v>
      </c>
      <c r="C90" s="217"/>
      <c r="D90" s="81">
        <f>DatosDelitos!N23</f>
        <v>0</v>
      </c>
    </row>
    <row r="91" spans="2:13" ht="13.15" customHeight="1" x14ac:dyDescent="0.25">
      <c r="B91" s="217" t="s">
        <v>1623</v>
      </c>
      <c r="C91" s="217"/>
      <c r="D91" s="81">
        <f>SUM(DatosDelitos!N17,DatosDelitos!N44)</f>
        <v>8</v>
      </c>
    </row>
    <row r="92" spans="2:13" ht="13.15" customHeight="1" x14ac:dyDescent="0.25">
      <c r="B92" s="217" t="s">
        <v>1591</v>
      </c>
      <c r="C92" s="217"/>
      <c r="D92" s="81">
        <f>DatosDelitos!N30</f>
        <v>0</v>
      </c>
    </row>
    <row r="93" spans="2:13" ht="13.15" customHeight="1" x14ac:dyDescent="0.25">
      <c r="B93" s="217" t="s">
        <v>1592</v>
      </c>
      <c r="C93" s="217"/>
      <c r="D93" s="81">
        <f>DatosDelitos!N42-DatosDelitos!N44</f>
        <v>0</v>
      </c>
    </row>
    <row r="94" spans="2:13" ht="13.15" customHeight="1" x14ac:dyDescent="0.25">
      <c r="B94" s="217" t="s">
        <v>1593</v>
      </c>
      <c r="C94" s="217"/>
      <c r="D94" s="81">
        <f>DatosDelitos!N50</f>
        <v>51</v>
      </c>
    </row>
    <row r="95" spans="2:13" ht="13.15" customHeight="1" x14ac:dyDescent="0.25">
      <c r="B95" s="217" t="s">
        <v>1594</v>
      </c>
      <c r="C95" s="217"/>
      <c r="D95" s="81">
        <f>DatosDelitos!N72</f>
        <v>0</v>
      </c>
    </row>
    <row r="96" spans="2:13" ht="27" customHeight="1" x14ac:dyDescent="0.25">
      <c r="B96" s="217" t="s">
        <v>1619</v>
      </c>
      <c r="C96" s="217"/>
      <c r="D96" s="81">
        <f>DatosDelitos!N74</f>
        <v>0</v>
      </c>
    </row>
    <row r="97" spans="2:4" ht="13.15" customHeight="1" x14ac:dyDescent="0.25">
      <c r="B97" s="217" t="s">
        <v>1596</v>
      </c>
      <c r="C97" s="217"/>
      <c r="D97" s="81">
        <f>DatosDelitos!N82</f>
        <v>2</v>
      </c>
    </row>
    <row r="98" spans="2:4" ht="13.15" customHeight="1" x14ac:dyDescent="0.25">
      <c r="B98" s="217" t="s">
        <v>1597</v>
      </c>
      <c r="C98" s="217"/>
      <c r="D98" s="81">
        <f>DatosDelitos!N85</f>
        <v>16</v>
      </c>
    </row>
    <row r="99" spans="2:4" ht="13.15" customHeight="1" x14ac:dyDescent="0.25">
      <c r="B99" s="217" t="s">
        <v>995</v>
      </c>
      <c r="C99" s="217"/>
      <c r="D99" s="81">
        <f>DatosDelitos!N97</f>
        <v>9</v>
      </c>
    </row>
    <row r="100" spans="2:4" ht="27" customHeight="1" x14ac:dyDescent="0.25">
      <c r="B100" s="217" t="s">
        <v>1620</v>
      </c>
      <c r="C100" s="217"/>
      <c r="D100" s="81">
        <f>DatosDelitos!N131</f>
        <v>1</v>
      </c>
    </row>
    <row r="101" spans="2:4" ht="13.15" customHeight="1" x14ac:dyDescent="0.25">
      <c r="B101" s="217" t="s">
        <v>1599</v>
      </c>
      <c r="C101" s="217"/>
      <c r="D101" s="81">
        <f>DatosDelitos!N137</f>
        <v>26</v>
      </c>
    </row>
    <row r="102" spans="2:4" ht="13.15" customHeight="1" x14ac:dyDescent="0.25">
      <c r="B102" s="217" t="s">
        <v>1600</v>
      </c>
      <c r="C102" s="217"/>
      <c r="D102" s="81">
        <f>DatosDelitos!N144</f>
        <v>0</v>
      </c>
    </row>
    <row r="103" spans="2:4" ht="13.15" customHeight="1" x14ac:dyDescent="0.25">
      <c r="B103" s="217" t="s">
        <v>1624</v>
      </c>
      <c r="C103" s="217"/>
      <c r="D103" s="81">
        <f>DatosDelitos!N148</f>
        <v>23</v>
      </c>
    </row>
    <row r="104" spans="2:4" ht="13.15" customHeight="1" x14ac:dyDescent="0.25">
      <c r="B104" s="217" t="s">
        <v>1205</v>
      </c>
      <c r="C104" s="217"/>
      <c r="D104" s="81">
        <f>SUM(DatosDelitos!N149,DatosDelitos!N150)</f>
        <v>1</v>
      </c>
    </row>
    <row r="105" spans="2:4" ht="13.15" customHeight="1" x14ac:dyDescent="0.25">
      <c r="B105" s="217" t="s">
        <v>1203</v>
      </c>
      <c r="C105" s="217"/>
      <c r="D105" s="81">
        <f>SUM(DatosDelitos!N151:N155)</f>
        <v>10</v>
      </c>
    </row>
    <row r="106" spans="2:4" ht="13.15" customHeight="1" x14ac:dyDescent="0.25">
      <c r="B106" s="217" t="s">
        <v>1602</v>
      </c>
      <c r="C106" s="217"/>
      <c r="D106" s="81">
        <f>SUM(SUM(DatosDelitos!N157:N160),SUM(DatosDelitos!N167:N172))</f>
        <v>1</v>
      </c>
    </row>
    <row r="107" spans="2:4" ht="13.15" customHeight="1" x14ac:dyDescent="0.25">
      <c r="B107" s="217" t="s">
        <v>1625</v>
      </c>
      <c r="C107" s="217"/>
      <c r="D107" s="81">
        <f>SUM(DatosDelitos!N161:N165)</f>
        <v>4</v>
      </c>
    </row>
    <row r="108" spans="2:4" ht="13.15" customHeight="1" x14ac:dyDescent="0.25">
      <c r="B108" s="217" t="s">
        <v>1603</v>
      </c>
      <c r="C108" s="217"/>
      <c r="D108" s="81">
        <f>SUM(DatosDelitos!N173:N177)</f>
        <v>3</v>
      </c>
    </row>
    <row r="109" spans="2:4" ht="13.15" customHeight="1" x14ac:dyDescent="0.25">
      <c r="B109" s="217" t="s">
        <v>1604</v>
      </c>
      <c r="C109" s="217"/>
      <c r="D109" s="81">
        <f>DatosDelitos!N178</f>
        <v>25</v>
      </c>
    </row>
    <row r="110" spans="2:4" ht="13.15" customHeight="1" x14ac:dyDescent="0.25">
      <c r="B110" s="217" t="s">
        <v>1605</v>
      </c>
      <c r="C110" s="217"/>
      <c r="D110" s="81">
        <f>DatosDelitos!N186</f>
        <v>7</v>
      </c>
    </row>
    <row r="111" spans="2:4" ht="13.15" customHeight="1" x14ac:dyDescent="0.25">
      <c r="B111" s="217" t="s">
        <v>1606</v>
      </c>
      <c r="C111" s="217"/>
      <c r="D111" s="81">
        <f>DatosDelitos!N201</f>
        <v>9</v>
      </c>
    </row>
    <row r="112" spans="2:4" ht="13.15" customHeight="1" x14ac:dyDescent="0.25">
      <c r="B112" s="217" t="s">
        <v>1607</v>
      </c>
      <c r="C112" s="217"/>
      <c r="D112" s="81">
        <f>DatosDelitos!N223</f>
        <v>2</v>
      </c>
    </row>
    <row r="113" spans="2:4" ht="13.15" customHeight="1" x14ac:dyDescent="0.25">
      <c r="B113" s="217" t="s">
        <v>1608</v>
      </c>
      <c r="C113" s="217"/>
      <c r="D113" s="81">
        <f>DatosDelitos!N244</f>
        <v>1</v>
      </c>
    </row>
    <row r="114" spans="2:4" ht="13.15" customHeight="1" x14ac:dyDescent="0.25">
      <c r="B114" s="217" t="s">
        <v>1609</v>
      </c>
      <c r="C114" s="217"/>
      <c r="D114" s="81">
        <f>DatosDelitos!N271</f>
        <v>0</v>
      </c>
    </row>
    <row r="115" spans="2:4" ht="38.25" customHeight="1" x14ac:dyDescent="0.25">
      <c r="B115" s="217" t="s">
        <v>1610</v>
      </c>
      <c r="C115" s="217"/>
      <c r="D115" s="81">
        <f>DatosDelitos!N301</f>
        <v>0</v>
      </c>
    </row>
    <row r="116" spans="2:4" ht="13.15" customHeight="1" x14ac:dyDescent="0.25">
      <c r="B116" s="217" t="s">
        <v>1611</v>
      </c>
      <c r="C116" s="217"/>
      <c r="D116" s="81">
        <f>DatosDelitos!N305</f>
        <v>0</v>
      </c>
    </row>
    <row r="117" spans="2:4" ht="13.15" customHeight="1" x14ac:dyDescent="0.25">
      <c r="B117" s="217" t="s">
        <v>1612</v>
      </c>
      <c r="C117" s="217"/>
      <c r="D117" s="81">
        <f>DatosDelitos!N312+DatosDelitos!N320</f>
        <v>0</v>
      </c>
    </row>
    <row r="118" spans="2:4" ht="13.15" customHeight="1" x14ac:dyDescent="0.25">
      <c r="B118" s="217" t="s">
        <v>938</v>
      </c>
      <c r="C118" s="217"/>
      <c r="D118" s="81">
        <f>DatosDelitos!N318</f>
        <v>0</v>
      </c>
    </row>
    <row r="119" spans="2:4" ht="13.9" customHeight="1" x14ac:dyDescent="0.25">
      <c r="B119" s="217" t="s">
        <v>1613</v>
      </c>
      <c r="C119" s="217"/>
      <c r="D119" s="81">
        <f>DatosDelitos!N323</f>
        <v>2</v>
      </c>
    </row>
    <row r="120" spans="2:4" ht="12.75" customHeight="1" x14ac:dyDescent="0.25">
      <c r="B120" s="219" t="s">
        <v>1614</v>
      </c>
      <c r="C120" s="219"/>
      <c r="D120" s="81">
        <f>DatosDelitos!N325</f>
        <v>0</v>
      </c>
    </row>
    <row r="121" spans="2:4" ht="15" customHeight="1" x14ac:dyDescent="0.25">
      <c r="B121" s="219" t="s">
        <v>972</v>
      </c>
      <c r="C121" s="219"/>
      <c r="D121" s="81">
        <f>DatosDelitos!N337</f>
        <v>0</v>
      </c>
    </row>
    <row r="122" spans="2:4" ht="15" customHeight="1" x14ac:dyDescent="0.25">
      <c r="B122" s="219" t="s">
        <v>1615</v>
      </c>
      <c r="C122" s="219"/>
      <c r="D122" s="81">
        <f>DatosDelitos!N339</f>
        <v>0</v>
      </c>
    </row>
    <row r="123" spans="2:4" ht="15" customHeight="1" x14ac:dyDescent="0.25">
      <c r="B123" s="217" t="s">
        <v>1621</v>
      </c>
      <c r="C123" s="217"/>
      <c r="D123" s="81">
        <f>SUM(D87:D122)</f>
        <v>201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2" t="s">
        <v>339</v>
      </c>
      <c r="B5" s="183"/>
      <c r="C5" s="27">
        <v>16</v>
      </c>
      <c r="D5" s="27">
        <v>19</v>
      </c>
      <c r="E5" s="28">
        <v>-0.157894736842105</v>
      </c>
      <c r="F5" s="27">
        <v>0</v>
      </c>
      <c r="G5" s="27">
        <v>0</v>
      </c>
      <c r="H5" s="27">
        <v>6</v>
      </c>
      <c r="I5" s="27">
        <v>2</v>
      </c>
      <c r="J5" s="27">
        <v>1</v>
      </c>
      <c r="K5" s="27">
        <v>4</v>
      </c>
      <c r="L5" s="27">
        <v>4</v>
      </c>
      <c r="M5" s="27">
        <v>3</v>
      </c>
      <c r="N5" s="27">
        <v>0</v>
      </c>
      <c r="O5" s="27">
        <v>9</v>
      </c>
      <c r="P5" s="29">
        <v>8</v>
      </c>
    </row>
    <row r="6" spans="1:16" x14ac:dyDescent="0.25">
      <c r="A6" s="30" t="s">
        <v>340</v>
      </c>
      <c r="B6" s="30" t="s">
        <v>341</v>
      </c>
      <c r="C6" s="14">
        <v>9</v>
      </c>
      <c r="D6" s="14">
        <v>16</v>
      </c>
      <c r="E6" s="31">
        <v>-0.4375</v>
      </c>
      <c r="F6" s="14">
        <v>0</v>
      </c>
      <c r="G6" s="14">
        <v>0</v>
      </c>
      <c r="H6" s="14">
        <v>5</v>
      </c>
      <c r="I6" s="14">
        <v>0</v>
      </c>
      <c r="J6" s="14">
        <v>1</v>
      </c>
      <c r="K6" s="14">
        <v>4</v>
      </c>
      <c r="L6" s="14">
        <v>3</v>
      </c>
      <c r="M6" s="14">
        <v>1</v>
      </c>
      <c r="N6" s="14">
        <v>0</v>
      </c>
      <c r="O6" s="14">
        <v>8</v>
      </c>
      <c r="P6" s="24">
        <v>7</v>
      </c>
    </row>
    <row r="7" spans="1:16" x14ac:dyDescent="0.25">
      <c r="A7" s="30" t="s">
        <v>342</v>
      </c>
      <c r="B7" s="30" t="s">
        <v>343</v>
      </c>
      <c r="C7" s="14">
        <v>1</v>
      </c>
      <c r="D7" s="14">
        <v>2</v>
      </c>
      <c r="E7" s="31">
        <v>-0.5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1</v>
      </c>
      <c r="M7" s="14">
        <v>2</v>
      </c>
      <c r="N7" s="14">
        <v>0</v>
      </c>
      <c r="O7" s="14">
        <v>1</v>
      </c>
      <c r="P7" s="24">
        <v>0</v>
      </c>
    </row>
    <row r="8" spans="1:16" x14ac:dyDescent="0.25">
      <c r="A8" s="30" t="s">
        <v>344</v>
      </c>
      <c r="B8" s="30" t="s">
        <v>345</v>
      </c>
      <c r="C8" s="14">
        <v>1</v>
      </c>
      <c r="D8" s="14">
        <v>1</v>
      </c>
      <c r="E8" s="31">
        <v>0</v>
      </c>
      <c r="F8" s="14">
        <v>0</v>
      </c>
      <c r="G8" s="14">
        <v>0</v>
      </c>
      <c r="H8" s="14">
        <v>1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x14ac:dyDescent="0.25">
      <c r="A9" s="30" t="s">
        <v>346</v>
      </c>
      <c r="B9" s="30" t="s">
        <v>347</v>
      </c>
      <c r="C9" s="14">
        <v>5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2" t="s">
        <v>348</v>
      </c>
      <c r="B10" s="183"/>
      <c r="C10" s="27">
        <v>2</v>
      </c>
      <c r="D10" s="27">
        <v>2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2</v>
      </c>
      <c r="D11" s="14">
        <v>2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2" t="s">
        <v>352</v>
      </c>
      <c r="B13" s="183"/>
      <c r="C13" s="27">
        <v>5056</v>
      </c>
      <c r="D13" s="27">
        <v>4838</v>
      </c>
      <c r="E13" s="28">
        <v>4.5059942124845001E-2</v>
      </c>
      <c r="F13" s="27">
        <v>643</v>
      </c>
      <c r="G13" s="27">
        <v>411</v>
      </c>
      <c r="H13" s="27">
        <v>347</v>
      </c>
      <c r="I13" s="27">
        <v>316</v>
      </c>
      <c r="J13" s="27">
        <v>5</v>
      </c>
      <c r="K13" s="27">
        <v>2</v>
      </c>
      <c r="L13" s="27">
        <v>2</v>
      </c>
      <c r="M13" s="27">
        <v>0</v>
      </c>
      <c r="N13" s="27">
        <v>6</v>
      </c>
      <c r="O13" s="27">
        <v>11</v>
      </c>
      <c r="P13" s="29">
        <v>549</v>
      </c>
    </row>
    <row r="14" spans="1:16" x14ac:dyDescent="0.25">
      <c r="A14" s="30" t="s">
        <v>353</v>
      </c>
      <c r="B14" s="30" t="s">
        <v>354</v>
      </c>
      <c r="C14" s="14">
        <v>3091</v>
      </c>
      <c r="D14" s="14">
        <v>3205</v>
      </c>
      <c r="E14" s="31">
        <v>-3.5569422776911101E-2</v>
      </c>
      <c r="F14" s="14">
        <v>41</v>
      </c>
      <c r="G14" s="14">
        <v>58</v>
      </c>
      <c r="H14" s="14">
        <v>179</v>
      </c>
      <c r="I14" s="14">
        <v>207</v>
      </c>
      <c r="J14" s="14">
        <v>2</v>
      </c>
      <c r="K14" s="14">
        <v>0</v>
      </c>
      <c r="L14" s="14">
        <v>1</v>
      </c>
      <c r="M14" s="14">
        <v>0</v>
      </c>
      <c r="N14" s="14">
        <v>0</v>
      </c>
      <c r="O14" s="14">
        <v>6</v>
      </c>
      <c r="P14" s="24">
        <v>209</v>
      </c>
    </row>
    <row r="15" spans="1:16" x14ac:dyDescent="0.25">
      <c r="A15" s="30" t="s">
        <v>355</v>
      </c>
      <c r="B15" s="30" t="s">
        <v>356</v>
      </c>
      <c r="C15" s="14">
        <v>4</v>
      </c>
      <c r="D15" s="14">
        <v>18</v>
      </c>
      <c r="E15" s="31">
        <v>-0.77777777777777801</v>
      </c>
      <c r="F15" s="14">
        <v>1</v>
      </c>
      <c r="G15" s="14">
        <v>0</v>
      </c>
      <c r="H15" s="14">
        <v>4</v>
      </c>
      <c r="I15" s="14">
        <v>44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4">
        <v>4</v>
      </c>
    </row>
    <row r="16" spans="1:16" x14ac:dyDescent="0.25">
      <c r="A16" s="30" t="s">
        <v>357</v>
      </c>
      <c r="B16" s="30" t="s">
        <v>358</v>
      </c>
      <c r="C16" s="14">
        <v>830</v>
      </c>
      <c r="D16" s="14">
        <v>711</v>
      </c>
      <c r="E16" s="31">
        <v>0.16736990154711701</v>
      </c>
      <c r="F16" s="14">
        <v>1</v>
      </c>
      <c r="G16" s="14">
        <v>3</v>
      </c>
      <c r="H16" s="14">
        <v>9</v>
      </c>
      <c r="I16" s="14">
        <v>13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9</v>
      </c>
    </row>
    <row r="17" spans="1:16" ht="33.75" x14ac:dyDescent="0.25">
      <c r="A17" s="30" t="s">
        <v>359</v>
      </c>
      <c r="B17" s="30" t="s">
        <v>360</v>
      </c>
      <c r="C17" s="14">
        <v>1131</v>
      </c>
      <c r="D17" s="14">
        <v>904</v>
      </c>
      <c r="E17" s="31">
        <v>0.25110619469026502</v>
      </c>
      <c r="F17" s="14">
        <v>600</v>
      </c>
      <c r="G17" s="14">
        <v>350</v>
      </c>
      <c r="H17" s="14">
        <v>155</v>
      </c>
      <c r="I17" s="14">
        <v>52</v>
      </c>
      <c r="J17" s="14">
        <v>3</v>
      </c>
      <c r="K17" s="14">
        <v>1</v>
      </c>
      <c r="L17" s="14">
        <v>1</v>
      </c>
      <c r="M17" s="14">
        <v>0</v>
      </c>
      <c r="N17" s="14">
        <v>6</v>
      </c>
      <c r="O17" s="14">
        <v>5</v>
      </c>
      <c r="P17" s="24">
        <v>327</v>
      </c>
    </row>
    <row r="18" spans="1:16" x14ac:dyDescent="0.25">
      <c r="A18" s="30" t="s">
        <v>361</v>
      </c>
      <c r="B18" s="30" t="s">
        <v>362</v>
      </c>
      <c r="C18" s="14">
        <v>0</v>
      </c>
      <c r="D18" s="14">
        <v>0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2" t="s">
        <v>365</v>
      </c>
      <c r="B20" s="183"/>
      <c r="C20" s="27">
        <v>2</v>
      </c>
      <c r="D20" s="27">
        <v>6</v>
      </c>
      <c r="E20" s="28">
        <v>-0.66666666666666696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1</v>
      </c>
      <c r="D21" s="14">
        <v>1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1</v>
      </c>
      <c r="D22" s="14">
        <v>5</v>
      </c>
      <c r="E22" s="31">
        <v>-0.8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2" t="s">
        <v>370</v>
      </c>
      <c r="B23" s="183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2" t="s">
        <v>383</v>
      </c>
      <c r="B30" s="183"/>
      <c r="C30" s="27">
        <v>571</v>
      </c>
      <c r="D30" s="27">
        <v>522</v>
      </c>
      <c r="E30" s="28">
        <v>9.3869731800766298E-2</v>
      </c>
      <c r="F30" s="27">
        <v>238</v>
      </c>
      <c r="G30" s="27">
        <v>206</v>
      </c>
      <c r="H30" s="27">
        <v>60</v>
      </c>
      <c r="I30" s="27">
        <v>60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9">
        <v>237</v>
      </c>
    </row>
    <row r="31" spans="1:16" x14ac:dyDescent="0.25">
      <c r="A31" s="30" t="s">
        <v>384</v>
      </c>
      <c r="B31" s="30" t="s">
        <v>385</v>
      </c>
      <c r="C31" s="14">
        <v>3</v>
      </c>
      <c r="D31" s="14">
        <v>1</v>
      </c>
      <c r="E31" s="31">
        <v>2</v>
      </c>
      <c r="F31" s="14">
        <v>0</v>
      </c>
      <c r="G31" s="14">
        <v>0</v>
      </c>
      <c r="H31" s="14">
        <v>3</v>
      </c>
      <c r="I31" s="14">
        <v>2</v>
      </c>
      <c r="J31" s="14">
        <v>0</v>
      </c>
      <c r="K31" s="14">
        <v>0</v>
      </c>
      <c r="L31" s="14">
        <v>0</v>
      </c>
      <c r="M31" s="14">
        <v>1</v>
      </c>
      <c r="N31" s="14">
        <v>0</v>
      </c>
      <c r="O31" s="14">
        <v>0</v>
      </c>
      <c r="P31" s="24">
        <v>0</v>
      </c>
    </row>
    <row r="32" spans="1:16" x14ac:dyDescent="0.25">
      <c r="A32" s="30" t="s">
        <v>386</v>
      </c>
      <c r="B32" s="30" t="s">
        <v>387</v>
      </c>
      <c r="C32" s="14">
        <v>1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293</v>
      </c>
      <c r="D33" s="14">
        <v>326</v>
      </c>
      <c r="E33" s="31">
        <v>-0.10122699386503101</v>
      </c>
      <c r="F33" s="14">
        <v>8</v>
      </c>
      <c r="G33" s="14">
        <v>10</v>
      </c>
      <c r="H33" s="14">
        <v>16</v>
      </c>
      <c r="I33" s="14">
        <v>34</v>
      </c>
      <c r="J33" s="14">
        <v>0</v>
      </c>
      <c r="K33" s="14">
        <v>0</v>
      </c>
      <c r="L33" s="14">
        <v>0</v>
      </c>
      <c r="M33" s="14">
        <v>1</v>
      </c>
      <c r="N33" s="14">
        <v>0</v>
      </c>
      <c r="O33" s="14">
        <v>0</v>
      </c>
      <c r="P33" s="24">
        <v>25</v>
      </c>
    </row>
    <row r="34" spans="1:16" x14ac:dyDescent="0.25">
      <c r="A34" s="30" t="s">
        <v>390</v>
      </c>
      <c r="B34" s="30" t="s">
        <v>391</v>
      </c>
      <c r="C34" s="14">
        <v>10</v>
      </c>
      <c r="D34" s="14">
        <v>6</v>
      </c>
      <c r="E34" s="31">
        <v>0.66666666666666696</v>
      </c>
      <c r="F34" s="14">
        <v>1</v>
      </c>
      <c r="G34" s="14">
        <v>1</v>
      </c>
      <c r="H34" s="14">
        <v>0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2</v>
      </c>
    </row>
    <row r="35" spans="1:16" x14ac:dyDescent="0.25">
      <c r="A35" s="30" t="s">
        <v>392</v>
      </c>
      <c r="B35" s="30" t="s">
        <v>393</v>
      </c>
      <c r="C35" s="14">
        <v>90</v>
      </c>
      <c r="D35" s="14">
        <v>43</v>
      </c>
      <c r="E35" s="31">
        <v>1.0930232558139501</v>
      </c>
      <c r="F35" s="14">
        <v>4</v>
      </c>
      <c r="G35" s="14">
        <v>3</v>
      </c>
      <c r="H35" s="14">
        <v>5</v>
      </c>
      <c r="I35" s="14">
        <v>4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3</v>
      </c>
    </row>
    <row r="36" spans="1:16" ht="22.5" x14ac:dyDescent="0.25">
      <c r="A36" s="30" t="s">
        <v>394</v>
      </c>
      <c r="B36" s="30" t="s">
        <v>395</v>
      </c>
      <c r="C36" s="14">
        <v>93</v>
      </c>
      <c r="D36" s="14">
        <v>69</v>
      </c>
      <c r="E36" s="31">
        <v>0.34782608695652201</v>
      </c>
      <c r="F36" s="14">
        <v>172</v>
      </c>
      <c r="G36" s="14">
        <v>154</v>
      </c>
      <c r="H36" s="14">
        <v>22</v>
      </c>
      <c r="I36" s="14">
        <v>6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159</v>
      </c>
    </row>
    <row r="37" spans="1:16" ht="22.5" x14ac:dyDescent="0.25">
      <c r="A37" s="30" t="s">
        <v>396</v>
      </c>
      <c r="B37" s="30" t="s">
        <v>397</v>
      </c>
      <c r="C37" s="14">
        <v>16</v>
      </c>
      <c r="D37" s="14">
        <v>16</v>
      </c>
      <c r="E37" s="31">
        <v>0</v>
      </c>
      <c r="F37" s="14">
        <v>20</v>
      </c>
      <c r="G37" s="14">
        <v>17</v>
      </c>
      <c r="H37" s="14">
        <v>2</v>
      </c>
      <c r="I37" s="14">
        <v>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20</v>
      </c>
    </row>
    <row r="38" spans="1:16" ht="22.5" x14ac:dyDescent="0.25">
      <c r="A38" s="30" t="s">
        <v>398</v>
      </c>
      <c r="B38" s="30" t="s">
        <v>399</v>
      </c>
      <c r="C38" s="14">
        <v>10</v>
      </c>
      <c r="D38" s="14">
        <v>27</v>
      </c>
      <c r="E38" s="31">
        <v>-0.62962962962962998</v>
      </c>
      <c r="F38" s="14">
        <v>32</v>
      </c>
      <c r="G38" s="14">
        <v>20</v>
      </c>
      <c r="H38" s="14">
        <v>7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25</v>
      </c>
    </row>
    <row r="39" spans="1:16" ht="33.75" x14ac:dyDescent="0.25">
      <c r="A39" s="30" t="s">
        <v>400</v>
      </c>
      <c r="B39" s="30" t="s">
        <v>401</v>
      </c>
      <c r="C39" s="14">
        <v>1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54</v>
      </c>
      <c r="D41" s="14">
        <v>34</v>
      </c>
      <c r="E41" s="31">
        <v>0.58823529411764697</v>
      </c>
      <c r="F41" s="14">
        <v>1</v>
      </c>
      <c r="G41" s="14">
        <v>1</v>
      </c>
      <c r="H41" s="14">
        <v>5</v>
      </c>
      <c r="I41" s="14">
        <v>9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3</v>
      </c>
    </row>
    <row r="42" spans="1:16" x14ac:dyDescent="0.25">
      <c r="A42" s="182" t="s">
        <v>406</v>
      </c>
      <c r="B42" s="183"/>
      <c r="C42" s="27">
        <v>78</v>
      </c>
      <c r="D42" s="27">
        <v>77</v>
      </c>
      <c r="E42" s="28">
        <v>1.2987012987013E-2</v>
      </c>
      <c r="F42" s="27">
        <v>22</v>
      </c>
      <c r="G42" s="27">
        <v>16</v>
      </c>
      <c r="H42" s="27">
        <v>14</v>
      </c>
      <c r="I42" s="27">
        <v>20</v>
      </c>
      <c r="J42" s="27">
        <v>0</v>
      </c>
      <c r="K42" s="27">
        <v>1</v>
      </c>
      <c r="L42" s="27">
        <v>0</v>
      </c>
      <c r="M42" s="27">
        <v>0</v>
      </c>
      <c r="N42" s="27">
        <v>2</v>
      </c>
      <c r="O42" s="27">
        <v>0</v>
      </c>
      <c r="P42" s="29">
        <v>45</v>
      </c>
    </row>
    <row r="43" spans="1:16" x14ac:dyDescent="0.25">
      <c r="A43" s="30" t="s">
        <v>407</v>
      </c>
      <c r="B43" s="30" t="s">
        <v>408</v>
      </c>
      <c r="C43" s="14">
        <v>23</v>
      </c>
      <c r="D43" s="14">
        <v>33</v>
      </c>
      <c r="E43" s="31">
        <v>-0.30303030303030298</v>
      </c>
      <c r="F43" s="14">
        <v>1</v>
      </c>
      <c r="G43" s="14">
        <v>1</v>
      </c>
      <c r="H43" s="14">
        <v>1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4</v>
      </c>
    </row>
    <row r="44" spans="1:16" ht="22.5" x14ac:dyDescent="0.25">
      <c r="A44" s="30" t="s">
        <v>409</v>
      </c>
      <c r="B44" s="30" t="s">
        <v>410</v>
      </c>
      <c r="C44" s="14">
        <v>50</v>
      </c>
      <c r="D44" s="14">
        <v>38</v>
      </c>
      <c r="E44" s="31">
        <v>0.31578947368421101</v>
      </c>
      <c r="F44" s="14">
        <v>21</v>
      </c>
      <c r="G44" s="14">
        <v>15</v>
      </c>
      <c r="H44" s="14">
        <v>13</v>
      </c>
      <c r="I44" s="14">
        <v>19</v>
      </c>
      <c r="J44" s="14">
        <v>0</v>
      </c>
      <c r="K44" s="14">
        <v>1</v>
      </c>
      <c r="L44" s="14">
        <v>0</v>
      </c>
      <c r="M44" s="14">
        <v>0</v>
      </c>
      <c r="N44" s="14">
        <v>2</v>
      </c>
      <c r="O44" s="14">
        <v>0</v>
      </c>
      <c r="P44" s="24">
        <v>41</v>
      </c>
    </row>
    <row r="45" spans="1:16" x14ac:dyDescent="0.25">
      <c r="A45" s="30" t="s">
        <v>411</v>
      </c>
      <c r="B45" s="30" t="s">
        <v>412</v>
      </c>
      <c r="C45" s="14">
        <v>2</v>
      </c>
      <c r="D45" s="14">
        <v>1</v>
      </c>
      <c r="E45" s="31">
        <v>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1</v>
      </c>
      <c r="D46" s="14">
        <v>3</v>
      </c>
      <c r="E46" s="31">
        <v>-0.66666666666666696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1</v>
      </c>
      <c r="D48" s="14">
        <v>2</v>
      </c>
      <c r="E48" s="31">
        <v>-0.5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419</v>
      </c>
      <c r="B49" s="30" t="s">
        <v>420</v>
      </c>
      <c r="C49" s="14">
        <v>1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2" t="s">
        <v>421</v>
      </c>
      <c r="B50" s="183"/>
      <c r="C50" s="27">
        <v>227</v>
      </c>
      <c r="D50" s="27">
        <v>159</v>
      </c>
      <c r="E50" s="28">
        <v>0.42767295597484301</v>
      </c>
      <c r="F50" s="27">
        <v>14</v>
      </c>
      <c r="G50" s="27">
        <v>9</v>
      </c>
      <c r="H50" s="27">
        <v>49</v>
      </c>
      <c r="I50" s="27">
        <v>29</v>
      </c>
      <c r="J50" s="27">
        <v>8</v>
      </c>
      <c r="K50" s="27">
        <v>10</v>
      </c>
      <c r="L50" s="27">
        <v>0</v>
      </c>
      <c r="M50" s="27">
        <v>1</v>
      </c>
      <c r="N50" s="27">
        <v>51</v>
      </c>
      <c r="O50" s="27">
        <v>4</v>
      </c>
      <c r="P50" s="29">
        <v>37</v>
      </c>
    </row>
    <row r="51" spans="1:16" x14ac:dyDescent="0.25">
      <c r="A51" s="30" t="s">
        <v>422</v>
      </c>
      <c r="B51" s="30" t="s">
        <v>423</v>
      </c>
      <c r="C51" s="14">
        <v>94</v>
      </c>
      <c r="D51" s="14">
        <v>76</v>
      </c>
      <c r="E51" s="31">
        <v>0.23684210526315799</v>
      </c>
      <c r="F51" s="14">
        <v>4</v>
      </c>
      <c r="G51" s="14">
        <v>1</v>
      </c>
      <c r="H51" s="14">
        <v>10</v>
      </c>
      <c r="I51" s="14">
        <v>6</v>
      </c>
      <c r="J51" s="14">
        <v>1</v>
      </c>
      <c r="K51" s="14">
        <v>3</v>
      </c>
      <c r="L51" s="14">
        <v>0</v>
      </c>
      <c r="M51" s="14">
        <v>1</v>
      </c>
      <c r="N51" s="14">
        <v>0</v>
      </c>
      <c r="O51" s="14">
        <v>0</v>
      </c>
      <c r="P51" s="24">
        <v>10</v>
      </c>
    </row>
    <row r="52" spans="1:16" x14ac:dyDescent="0.25">
      <c r="A52" s="30" t="s">
        <v>424</v>
      </c>
      <c r="B52" s="30" t="s">
        <v>425</v>
      </c>
      <c r="C52" s="14">
        <v>2</v>
      </c>
      <c r="D52" s="14">
        <v>1</v>
      </c>
      <c r="E52" s="31">
        <v>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426</v>
      </c>
      <c r="B53" s="30" t="s">
        <v>427</v>
      </c>
      <c r="C53" s="14">
        <v>62</v>
      </c>
      <c r="D53" s="14">
        <v>38</v>
      </c>
      <c r="E53" s="31">
        <v>0.63157894736842102</v>
      </c>
      <c r="F53" s="14">
        <v>4</v>
      </c>
      <c r="G53" s="14">
        <v>4</v>
      </c>
      <c r="H53" s="14">
        <v>16</v>
      </c>
      <c r="I53" s="14">
        <v>7</v>
      </c>
      <c r="J53" s="14">
        <v>2</v>
      </c>
      <c r="K53" s="14">
        <v>0</v>
      </c>
      <c r="L53" s="14">
        <v>0</v>
      </c>
      <c r="M53" s="14">
        <v>0</v>
      </c>
      <c r="N53" s="14">
        <v>13</v>
      </c>
      <c r="O53" s="14">
        <v>2</v>
      </c>
      <c r="P53" s="24">
        <v>13</v>
      </c>
    </row>
    <row r="54" spans="1:16" ht="22.5" x14ac:dyDescent="0.25">
      <c r="A54" s="30" t="s">
        <v>428</v>
      </c>
      <c r="B54" s="30" t="s">
        <v>429</v>
      </c>
      <c r="C54" s="14">
        <v>1</v>
      </c>
      <c r="D54" s="14">
        <v>0</v>
      </c>
      <c r="E54" s="31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25">
      <c r="A55" s="30" t="s">
        <v>430</v>
      </c>
      <c r="B55" s="30" t="s">
        <v>431</v>
      </c>
      <c r="C55" s="14">
        <v>0</v>
      </c>
      <c r="D55" s="14">
        <v>6</v>
      </c>
      <c r="E55" s="31">
        <v>-1</v>
      </c>
      <c r="F55" s="14">
        <v>0</v>
      </c>
      <c r="G55" s="14">
        <v>0</v>
      </c>
      <c r="H55" s="14">
        <v>5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432</v>
      </c>
      <c r="B56" s="30" t="s">
        <v>433</v>
      </c>
      <c r="C56" s="14">
        <v>12</v>
      </c>
      <c r="D56" s="14">
        <v>3</v>
      </c>
      <c r="E56" s="31">
        <v>3</v>
      </c>
      <c r="F56" s="14">
        <v>2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4">
        <v>0</v>
      </c>
    </row>
    <row r="57" spans="1:16" ht="22.5" x14ac:dyDescent="0.25">
      <c r="A57" s="30" t="s">
        <v>434</v>
      </c>
      <c r="B57" s="30" t="s">
        <v>435</v>
      </c>
      <c r="C57" s="14">
        <v>8</v>
      </c>
      <c r="D57" s="14">
        <v>2</v>
      </c>
      <c r="E57" s="31">
        <v>3</v>
      </c>
      <c r="F57" s="14">
        <v>3</v>
      </c>
      <c r="G57" s="14">
        <v>3</v>
      </c>
      <c r="H57" s="14">
        <v>3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5</v>
      </c>
    </row>
    <row r="58" spans="1:16" ht="22.5" x14ac:dyDescent="0.25">
      <c r="A58" s="30" t="s">
        <v>436</v>
      </c>
      <c r="B58" s="30" t="s">
        <v>437</v>
      </c>
      <c r="C58" s="14">
        <v>0</v>
      </c>
      <c r="D58" s="14">
        <v>0</v>
      </c>
      <c r="E58" s="31">
        <v>0</v>
      </c>
      <c r="F58" s="14">
        <v>1</v>
      </c>
      <c r="G58" s="14">
        <v>1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1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440</v>
      </c>
      <c r="B60" s="30" t="s">
        <v>441</v>
      </c>
      <c r="C60" s="14">
        <v>0</v>
      </c>
      <c r="D60" s="14">
        <v>0</v>
      </c>
      <c r="E60" s="31">
        <v>0</v>
      </c>
      <c r="F60" s="14">
        <v>0</v>
      </c>
      <c r="G60" s="14">
        <v>0</v>
      </c>
      <c r="H60" s="14">
        <v>0</v>
      </c>
      <c r="I60" s="14">
        <v>3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442</v>
      </c>
      <c r="B61" s="30" t="s">
        <v>443</v>
      </c>
      <c r="C61" s="14">
        <v>6</v>
      </c>
      <c r="D61" s="14">
        <v>6</v>
      </c>
      <c r="E61" s="31">
        <v>0</v>
      </c>
      <c r="F61" s="14">
        <v>0</v>
      </c>
      <c r="G61" s="14">
        <v>0</v>
      </c>
      <c r="H61" s="14">
        <v>0</v>
      </c>
      <c r="I61" s="14">
        <v>1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4">
        <v>4</v>
      </c>
    </row>
    <row r="62" spans="1:16" x14ac:dyDescent="0.25">
      <c r="A62" s="30" t="s">
        <v>444</v>
      </c>
      <c r="B62" s="30" t="s">
        <v>445</v>
      </c>
      <c r="C62" s="14">
        <v>5</v>
      </c>
      <c r="D62" s="14">
        <v>5</v>
      </c>
      <c r="E62" s="31">
        <v>0</v>
      </c>
      <c r="F62" s="14">
        <v>0</v>
      </c>
      <c r="G62" s="14">
        <v>0</v>
      </c>
      <c r="H62" s="14">
        <v>2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1</v>
      </c>
      <c r="P62" s="24">
        <v>0</v>
      </c>
    </row>
    <row r="63" spans="1:16" ht="22.5" x14ac:dyDescent="0.25">
      <c r="A63" s="30" t="s">
        <v>446</v>
      </c>
      <c r="B63" s="30" t="s">
        <v>447</v>
      </c>
      <c r="C63" s="14">
        <v>30</v>
      </c>
      <c r="D63" s="14">
        <v>18</v>
      </c>
      <c r="E63" s="31">
        <v>0.66666666666666696</v>
      </c>
      <c r="F63" s="14">
        <v>0</v>
      </c>
      <c r="G63" s="14">
        <v>0</v>
      </c>
      <c r="H63" s="14">
        <v>10</v>
      </c>
      <c r="I63" s="14">
        <v>7</v>
      </c>
      <c r="J63" s="14">
        <v>5</v>
      </c>
      <c r="K63" s="14">
        <v>2</v>
      </c>
      <c r="L63" s="14">
        <v>0</v>
      </c>
      <c r="M63" s="14">
        <v>0</v>
      </c>
      <c r="N63" s="14">
        <v>36</v>
      </c>
      <c r="O63" s="14">
        <v>1</v>
      </c>
      <c r="P63" s="24">
        <v>3</v>
      </c>
    </row>
    <row r="64" spans="1:16" ht="22.5" x14ac:dyDescent="0.25">
      <c r="A64" s="30" t="s">
        <v>448</v>
      </c>
      <c r="B64" s="30" t="s">
        <v>449</v>
      </c>
      <c r="C64" s="14">
        <v>6</v>
      </c>
      <c r="D64" s="14">
        <v>1</v>
      </c>
      <c r="E64" s="31">
        <v>5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1</v>
      </c>
      <c r="L64" s="14">
        <v>0</v>
      </c>
      <c r="M64" s="14">
        <v>0</v>
      </c>
      <c r="N64" s="14">
        <v>1</v>
      </c>
      <c r="O64" s="14">
        <v>0</v>
      </c>
      <c r="P64" s="24">
        <v>0</v>
      </c>
    </row>
    <row r="65" spans="1:16" ht="33.75" x14ac:dyDescent="0.25">
      <c r="A65" s="30" t="s">
        <v>450</v>
      </c>
      <c r="B65" s="30" t="s">
        <v>451</v>
      </c>
      <c r="C65" s="14">
        <v>0</v>
      </c>
      <c r="D65" s="14">
        <v>1</v>
      </c>
      <c r="E65" s="31">
        <v>-1</v>
      </c>
      <c r="F65" s="14">
        <v>0</v>
      </c>
      <c r="G65" s="14">
        <v>0</v>
      </c>
      <c r="H65" s="14">
        <v>0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0</v>
      </c>
      <c r="D66" s="14">
        <v>1</v>
      </c>
      <c r="E66" s="31">
        <v>-1</v>
      </c>
      <c r="F66" s="14">
        <v>0</v>
      </c>
      <c r="G66" s="14">
        <v>0</v>
      </c>
      <c r="H66" s="14">
        <v>1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1</v>
      </c>
    </row>
    <row r="67" spans="1:16" ht="33.75" x14ac:dyDescent="0.25">
      <c r="A67" s="30" t="s">
        <v>454</v>
      </c>
      <c r="B67" s="30" t="s">
        <v>455</v>
      </c>
      <c r="C67" s="14">
        <v>0</v>
      </c>
      <c r="D67" s="14">
        <v>1</v>
      </c>
      <c r="E67" s="31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1</v>
      </c>
    </row>
    <row r="72" spans="1:16" x14ac:dyDescent="0.25">
      <c r="A72" s="182" t="s">
        <v>464</v>
      </c>
      <c r="B72" s="183"/>
      <c r="C72" s="27">
        <v>2</v>
      </c>
      <c r="D72" s="27">
        <v>3</v>
      </c>
      <c r="E72" s="28">
        <v>-0.33333333333333298</v>
      </c>
      <c r="F72" s="27">
        <v>0</v>
      </c>
      <c r="G72" s="27">
        <v>0</v>
      </c>
      <c r="H72" s="27">
        <v>2</v>
      </c>
      <c r="I72" s="27">
        <v>1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25">
      <c r="A73" s="30" t="s">
        <v>465</v>
      </c>
      <c r="B73" s="30" t="s">
        <v>466</v>
      </c>
      <c r="C73" s="14">
        <v>2</v>
      </c>
      <c r="D73" s="14">
        <v>3</v>
      </c>
      <c r="E73" s="31">
        <v>-0.33333333333333298</v>
      </c>
      <c r="F73" s="14">
        <v>0</v>
      </c>
      <c r="G73" s="14">
        <v>0</v>
      </c>
      <c r="H73" s="14">
        <v>2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25">
      <c r="A74" s="182" t="s">
        <v>467</v>
      </c>
      <c r="B74" s="183"/>
      <c r="C74" s="27">
        <v>36</v>
      </c>
      <c r="D74" s="27">
        <v>43</v>
      </c>
      <c r="E74" s="28">
        <v>-0.162790697674419</v>
      </c>
      <c r="F74" s="27">
        <v>2</v>
      </c>
      <c r="G74" s="27">
        <v>1</v>
      </c>
      <c r="H74" s="27">
        <v>8</v>
      </c>
      <c r="I74" s="27">
        <v>6</v>
      </c>
      <c r="J74" s="27">
        <v>0</v>
      </c>
      <c r="K74" s="27">
        <v>0</v>
      </c>
      <c r="L74" s="27">
        <v>1</v>
      </c>
      <c r="M74" s="27">
        <v>2</v>
      </c>
      <c r="N74" s="27">
        <v>0</v>
      </c>
      <c r="O74" s="27">
        <v>1</v>
      </c>
      <c r="P74" s="29">
        <v>7</v>
      </c>
    </row>
    <row r="75" spans="1:16" x14ac:dyDescent="0.25">
      <c r="A75" s="30" t="s">
        <v>468</v>
      </c>
      <c r="B75" s="30" t="s">
        <v>469</v>
      </c>
      <c r="C75" s="14">
        <v>4</v>
      </c>
      <c r="D75" s="14">
        <v>5</v>
      </c>
      <c r="E75" s="31">
        <v>-0.2</v>
      </c>
      <c r="F75" s="14">
        <v>1</v>
      </c>
      <c r="G75" s="14">
        <v>1</v>
      </c>
      <c r="H75" s="14">
        <v>1</v>
      </c>
      <c r="I75" s="14">
        <v>5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2</v>
      </c>
    </row>
    <row r="76" spans="1:16" ht="33.75" x14ac:dyDescent="0.25">
      <c r="A76" s="30" t="s">
        <v>470</v>
      </c>
      <c r="B76" s="30" t="s">
        <v>471</v>
      </c>
      <c r="C76" s="14">
        <v>1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17</v>
      </c>
      <c r="D77" s="14">
        <v>12</v>
      </c>
      <c r="E77" s="31">
        <v>0.41666666666666702</v>
      </c>
      <c r="F77" s="14">
        <v>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1</v>
      </c>
      <c r="M77" s="14">
        <v>2</v>
      </c>
      <c r="N77" s="14">
        <v>0</v>
      </c>
      <c r="O77" s="14">
        <v>1</v>
      </c>
      <c r="P77" s="24">
        <v>1</v>
      </c>
    </row>
    <row r="78" spans="1:16" x14ac:dyDescent="0.25">
      <c r="A78" s="30" t="s">
        <v>474</v>
      </c>
      <c r="B78" s="30" t="s">
        <v>475</v>
      </c>
      <c r="C78" s="14">
        <v>0</v>
      </c>
      <c r="D78" s="14">
        <v>1</v>
      </c>
      <c r="E78" s="31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14</v>
      </c>
      <c r="D79" s="14">
        <v>22</v>
      </c>
      <c r="E79" s="31">
        <v>-0.36363636363636398</v>
      </c>
      <c r="F79" s="14">
        <v>0</v>
      </c>
      <c r="G79" s="14">
        <v>0</v>
      </c>
      <c r="H79" s="14">
        <v>7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2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3</v>
      </c>
      <c r="E80" s="31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0</v>
      </c>
      <c r="D81" s="14">
        <v>0</v>
      </c>
      <c r="E81" s="31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2</v>
      </c>
    </row>
    <row r="82" spans="1:16" x14ac:dyDescent="0.25">
      <c r="A82" s="182" t="s">
        <v>482</v>
      </c>
      <c r="B82" s="183"/>
      <c r="C82" s="27">
        <v>83</v>
      </c>
      <c r="D82" s="27">
        <v>77</v>
      </c>
      <c r="E82" s="28">
        <v>7.7922077922077906E-2</v>
      </c>
      <c r="F82" s="27">
        <v>1</v>
      </c>
      <c r="G82" s="27">
        <v>0</v>
      </c>
      <c r="H82" s="27">
        <v>5</v>
      </c>
      <c r="I82" s="27">
        <v>3</v>
      </c>
      <c r="J82" s="27">
        <v>0</v>
      </c>
      <c r="K82" s="27">
        <v>0</v>
      </c>
      <c r="L82" s="27">
        <v>0</v>
      </c>
      <c r="M82" s="27">
        <v>0</v>
      </c>
      <c r="N82" s="27">
        <v>2</v>
      </c>
      <c r="O82" s="27">
        <v>0</v>
      </c>
      <c r="P82" s="29">
        <v>2</v>
      </c>
    </row>
    <row r="83" spans="1:16" x14ac:dyDescent="0.25">
      <c r="A83" s="30" t="s">
        <v>483</v>
      </c>
      <c r="B83" s="30" t="s">
        <v>484</v>
      </c>
      <c r="C83" s="14">
        <v>17</v>
      </c>
      <c r="D83" s="14">
        <v>21</v>
      </c>
      <c r="E83" s="31">
        <v>-0.19047619047618999</v>
      </c>
      <c r="F83" s="14">
        <v>0</v>
      </c>
      <c r="G83" s="14">
        <v>0</v>
      </c>
      <c r="H83" s="14">
        <v>2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1</v>
      </c>
    </row>
    <row r="84" spans="1:16" x14ac:dyDescent="0.25">
      <c r="A84" s="30" t="s">
        <v>485</v>
      </c>
      <c r="B84" s="30" t="s">
        <v>486</v>
      </c>
      <c r="C84" s="14">
        <v>66</v>
      </c>
      <c r="D84" s="14">
        <v>56</v>
      </c>
      <c r="E84" s="31">
        <v>0.17857142857142899</v>
      </c>
      <c r="F84" s="14">
        <v>1</v>
      </c>
      <c r="G84" s="14">
        <v>0</v>
      </c>
      <c r="H84" s="14">
        <v>3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4">
        <v>1</v>
      </c>
    </row>
    <row r="85" spans="1:16" x14ac:dyDescent="0.25">
      <c r="A85" s="182" t="s">
        <v>487</v>
      </c>
      <c r="B85" s="183"/>
      <c r="C85" s="27">
        <v>552</v>
      </c>
      <c r="D85" s="27">
        <v>450</v>
      </c>
      <c r="E85" s="28">
        <v>0.22666666666666699</v>
      </c>
      <c r="F85" s="27">
        <v>6</v>
      </c>
      <c r="G85" s="27">
        <v>5</v>
      </c>
      <c r="H85" s="27">
        <v>168</v>
      </c>
      <c r="I85" s="27">
        <v>92</v>
      </c>
      <c r="J85" s="27">
        <v>0</v>
      </c>
      <c r="K85" s="27">
        <v>0</v>
      </c>
      <c r="L85" s="27">
        <v>0</v>
      </c>
      <c r="M85" s="27">
        <v>0</v>
      </c>
      <c r="N85" s="27">
        <v>16</v>
      </c>
      <c r="O85" s="27">
        <v>0</v>
      </c>
      <c r="P85" s="29">
        <v>62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1</v>
      </c>
      <c r="D89" s="14">
        <v>0</v>
      </c>
      <c r="E89" s="31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496</v>
      </c>
      <c r="B90" s="30" t="s">
        <v>497</v>
      </c>
      <c r="C90" s="14">
        <v>0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14</v>
      </c>
      <c r="D91" s="14">
        <v>13</v>
      </c>
      <c r="E91" s="31">
        <v>7.69230769230769E-2</v>
      </c>
      <c r="F91" s="14">
        <v>0</v>
      </c>
      <c r="G91" s="14">
        <v>0</v>
      </c>
      <c r="H91" s="14">
        <v>3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500</v>
      </c>
      <c r="B92" s="30" t="s">
        <v>501</v>
      </c>
      <c r="C92" s="14">
        <v>230</v>
      </c>
      <c r="D92" s="14">
        <v>108</v>
      </c>
      <c r="E92" s="31">
        <v>1.12962962962963</v>
      </c>
      <c r="F92" s="14">
        <v>1</v>
      </c>
      <c r="G92" s="14">
        <v>0</v>
      </c>
      <c r="H92" s="14">
        <v>10</v>
      </c>
      <c r="I92" s="14">
        <v>19</v>
      </c>
      <c r="J92" s="14">
        <v>0</v>
      </c>
      <c r="K92" s="14">
        <v>0</v>
      </c>
      <c r="L92" s="14">
        <v>0</v>
      </c>
      <c r="M92" s="14">
        <v>0</v>
      </c>
      <c r="N92" s="14">
        <v>16</v>
      </c>
      <c r="O92" s="14">
        <v>0</v>
      </c>
      <c r="P92" s="24">
        <v>3</v>
      </c>
    </row>
    <row r="93" spans="1:16" x14ac:dyDescent="0.25">
      <c r="A93" s="30" t="s">
        <v>502</v>
      </c>
      <c r="B93" s="30" t="s">
        <v>503</v>
      </c>
      <c r="C93" s="14">
        <v>8</v>
      </c>
      <c r="D93" s="14">
        <v>10</v>
      </c>
      <c r="E93" s="31">
        <v>-0.2</v>
      </c>
      <c r="F93" s="14">
        <v>0</v>
      </c>
      <c r="G93" s="14">
        <v>0</v>
      </c>
      <c r="H93" s="14">
        <v>2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25">
      <c r="A94" s="30" t="s">
        <v>504</v>
      </c>
      <c r="B94" s="30" t="s">
        <v>505</v>
      </c>
      <c r="C94" s="14">
        <v>299</v>
      </c>
      <c r="D94" s="14">
        <v>315</v>
      </c>
      <c r="E94" s="31">
        <v>-5.0793650793650801E-2</v>
      </c>
      <c r="F94" s="14">
        <v>5</v>
      </c>
      <c r="G94" s="14">
        <v>5</v>
      </c>
      <c r="H94" s="14">
        <v>153</v>
      </c>
      <c r="I94" s="14">
        <v>71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59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4</v>
      </c>
      <c r="E95" s="31">
        <v>-1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2" t="s">
        <v>510</v>
      </c>
      <c r="B97" s="183"/>
      <c r="C97" s="27">
        <v>2405</v>
      </c>
      <c r="D97" s="27">
        <v>2192</v>
      </c>
      <c r="E97" s="28">
        <v>9.71715328467153E-2</v>
      </c>
      <c r="F97" s="27">
        <v>102</v>
      </c>
      <c r="G97" s="27">
        <v>108</v>
      </c>
      <c r="H97" s="27">
        <v>642</v>
      </c>
      <c r="I97" s="27">
        <v>488</v>
      </c>
      <c r="J97" s="27">
        <v>0</v>
      </c>
      <c r="K97" s="27">
        <v>0</v>
      </c>
      <c r="L97" s="27">
        <v>1</v>
      </c>
      <c r="M97" s="27">
        <v>2</v>
      </c>
      <c r="N97" s="27">
        <v>9</v>
      </c>
      <c r="O97" s="27">
        <v>66</v>
      </c>
      <c r="P97" s="29">
        <v>394</v>
      </c>
    </row>
    <row r="98" spans="1:16" x14ac:dyDescent="0.25">
      <c r="A98" s="30" t="s">
        <v>511</v>
      </c>
      <c r="B98" s="30" t="s">
        <v>512</v>
      </c>
      <c r="C98" s="14">
        <v>451</v>
      </c>
      <c r="D98" s="14">
        <v>402</v>
      </c>
      <c r="E98" s="31">
        <v>0.121890547263681</v>
      </c>
      <c r="F98" s="14">
        <v>21</v>
      </c>
      <c r="G98" s="14">
        <v>23</v>
      </c>
      <c r="H98" s="14">
        <v>100</v>
      </c>
      <c r="I98" s="14">
        <v>68</v>
      </c>
      <c r="J98" s="14">
        <v>0</v>
      </c>
      <c r="K98" s="14">
        <v>0</v>
      </c>
      <c r="L98" s="14">
        <v>0</v>
      </c>
      <c r="M98" s="14">
        <v>1</v>
      </c>
      <c r="N98" s="14">
        <v>0</v>
      </c>
      <c r="O98" s="14">
        <v>0</v>
      </c>
      <c r="P98" s="24">
        <v>73</v>
      </c>
    </row>
    <row r="99" spans="1:16" x14ac:dyDescent="0.25">
      <c r="A99" s="30" t="s">
        <v>513</v>
      </c>
      <c r="B99" s="30" t="s">
        <v>514</v>
      </c>
      <c r="C99" s="14">
        <v>352</v>
      </c>
      <c r="D99" s="14">
        <v>334</v>
      </c>
      <c r="E99" s="31">
        <v>5.3892215568862298E-2</v>
      </c>
      <c r="F99" s="14">
        <v>31</v>
      </c>
      <c r="G99" s="14">
        <v>28</v>
      </c>
      <c r="H99" s="14">
        <v>188</v>
      </c>
      <c r="I99" s="14">
        <v>73</v>
      </c>
      <c r="J99" s="14">
        <v>0</v>
      </c>
      <c r="K99" s="14">
        <v>0</v>
      </c>
      <c r="L99" s="14">
        <v>1</v>
      </c>
      <c r="M99" s="14">
        <v>0</v>
      </c>
      <c r="N99" s="14">
        <v>0</v>
      </c>
      <c r="O99" s="14">
        <v>16</v>
      </c>
      <c r="P99" s="24">
        <v>83</v>
      </c>
    </row>
    <row r="100" spans="1:16" ht="33.75" x14ac:dyDescent="0.25">
      <c r="A100" s="30" t="s">
        <v>515</v>
      </c>
      <c r="B100" s="30" t="s">
        <v>516</v>
      </c>
      <c r="C100" s="14">
        <v>26</v>
      </c>
      <c r="D100" s="14">
        <v>34</v>
      </c>
      <c r="E100" s="31">
        <v>-0.23529411764705899</v>
      </c>
      <c r="F100" s="14">
        <v>9</v>
      </c>
      <c r="G100" s="14">
        <v>10</v>
      </c>
      <c r="H100" s="14">
        <v>21</v>
      </c>
      <c r="I100" s="14">
        <v>83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17</v>
      </c>
      <c r="P100" s="24">
        <v>60</v>
      </c>
    </row>
    <row r="101" spans="1:16" ht="22.5" x14ac:dyDescent="0.25">
      <c r="A101" s="30" t="s">
        <v>517</v>
      </c>
      <c r="B101" s="30" t="s">
        <v>518</v>
      </c>
      <c r="C101" s="14">
        <v>186</v>
      </c>
      <c r="D101" s="14">
        <v>157</v>
      </c>
      <c r="E101" s="31">
        <v>0.184713375796178</v>
      </c>
      <c r="F101" s="14">
        <v>21</v>
      </c>
      <c r="G101" s="14">
        <v>18</v>
      </c>
      <c r="H101" s="14">
        <v>52</v>
      </c>
      <c r="I101" s="14">
        <v>52</v>
      </c>
      <c r="J101" s="14">
        <v>0</v>
      </c>
      <c r="K101" s="14">
        <v>0</v>
      </c>
      <c r="L101" s="14">
        <v>0</v>
      </c>
      <c r="M101" s="14">
        <v>1</v>
      </c>
      <c r="N101" s="14">
        <v>0</v>
      </c>
      <c r="O101" s="14">
        <v>29</v>
      </c>
      <c r="P101" s="24">
        <v>35</v>
      </c>
    </row>
    <row r="102" spans="1:16" x14ac:dyDescent="0.25">
      <c r="A102" s="30" t="s">
        <v>519</v>
      </c>
      <c r="B102" s="30" t="s">
        <v>520</v>
      </c>
      <c r="C102" s="14">
        <v>8</v>
      </c>
      <c r="D102" s="14">
        <v>1</v>
      </c>
      <c r="E102" s="31">
        <v>7</v>
      </c>
      <c r="F102" s="14">
        <v>1</v>
      </c>
      <c r="G102" s="14">
        <v>0</v>
      </c>
      <c r="H102" s="14">
        <v>1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4">
        <v>0</v>
      </c>
    </row>
    <row r="103" spans="1:16" ht="22.5" x14ac:dyDescent="0.25">
      <c r="A103" s="30" t="s">
        <v>521</v>
      </c>
      <c r="B103" s="30" t="s">
        <v>522</v>
      </c>
      <c r="C103" s="14">
        <v>24</v>
      </c>
      <c r="D103" s="14">
        <v>13</v>
      </c>
      <c r="E103" s="31">
        <v>0.84615384615384603</v>
      </c>
      <c r="F103" s="14">
        <v>2</v>
      </c>
      <c r="G103" s="14">
        <v>2</v>
      </c>
      <c r="H103" s="14">
        <v>8</v>
      </c>
      <c r="I103" s="14">
        <v>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7</v>
      </c>
    </row>
    <row r="104" spans="1:16" x14ac:dyDescent="0.25">
      <c r="A104" s="30" t="s">
        <v>523</v>
      </c>
      <c r="B104" s="30" t="s">
        <v>524</v>
      </c>
      <c r="C104" s="14">
        <v>158</v>
      </c>
      <c r="D104" s="14">
        <v>126</v>
      </c>
      <c r="E104" s="31">
        <v>0.25396825396825401</v>
      </c>
      <c r="F104" s="14">
        <v>0</v>
      </c>
      <c r="G104" s="14">
        <v>0</v>
      </c>
      <c r="H104" s="14">
        <v>7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2</v>
      </c>
    </row>
    <row r="105" spans="1:16" x14ac:dyDescent="0.25">
      <c r="A105" s="30" t="s">
        <v>525</v>
      </c>
      <c r="B105" s="30" t="s">
        <v>526</v>
      </c>
      <c r="C105" s="14">
        <v>604</v>
      </c>
      <c r="D105" s="14">
        <v>510</v>
      </c>
      <c r="E105" s="31">
        <v>0.18431372549019601</v>
      </c>
      <c r="F105" s="14">
        <v>5</v>
      </c>
      <c r="G105" s="14">
        <v>6</v>
      </c>
      <c r="H105" s="14">
        <v>150</v>
      </c>
      <c r="I105" s="14">
        <v>102</v>
      </c>
      <c r="J105" s="14">
        <v>0</v>
      </c>
      <c r="K105" s="14">
        <v>0</v>
      </c>
      <c r="L105" s="14">
        <v>0</v>
      </c>
      <c r="M105" s="14">
        <v>0</v>
      </c>
      <c r="N105" s="14">
        <v>4</v>
      </c>
      <c r="O105" s="14">
        <v>4</v>
      </c>
      <c r="P105" s="24">
        <v>54</v>
      </c>
    </row>
    <row r="106" spans="1:16" ht="22.5" x14ac:dyDescent="0.25">
      <c r="A106" s="30" t="s">
        <v>527</v>
      </c>
      <c r="B106" s="30" t="s">
        <v>528</v>
      </c>
      <c r="C106" s="14">
        <v>124</v>
      </c>
      <c r="D106" s="14">
        <v>106</v>
      </c>
      <c r="E106" s="31">
        <v>0.169811320754717</v>
      </c>
      <c r="F106" s="14">
        <v>2</v>
      </c>
      <c r="G106" s="14">
        <v>1</v>
      </c>
      <c r="H106" s="14">
        <v>26</v>
      </c>
      <c r="I106" s="14">
        <v>18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4">
        <v>15</v>
      </c>
    </row>
    <row r="107" spans="1:16" ht="22.5" x14ac:dyDescent="0.25">
      <c r="A107" s="30" t="s">
        <v>529</v>
      </c>
      <c r="B107" s="30" t="s">
        <v>530</v>
      </c>
      <c r="C107" s="14">
        <v>23</v>
      </c>
      <c r="D107" s="14">
        <v>14</v>
      </c>
      <c r="E107" s="31">
        <v>0.64285714285714302</v>
      </c>
      <c r="F107" s="14">
        <v>0</v>
      </c>
      <c r="G107" s="14">
        <v>0</v>
      </c>
      <c r="H107" s="14">
        <v>0</v>
      </c>
      <c r="I107" s="14">
        <v>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2</v>
      </c>
    </row>
    <row r="108" spans="1:16" x14ac:dyDescent="0.25">
      <c r="A108" s="30" t="s">
        <v>531</v>
      </c>
      <c r="B108" s="30" t="s">
        <v>532</v>
      </c>
      <c r="C108" s="14">
        <v>3</v>
      </c>
      <c r="D108" s="14">
        <v>0</v>
      </c>
      <c r="E108" s="31">
        <v>0</v>
      </c>
      <c r="F108" s="14">
        <v>0</v>
      </c>
      <c r="G108" s="14">
        <v>0</v>
      </c>
      <c r="H108" s="14">
        <v>0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3</v>
      </c>
      <c r="O108" s="14">
        <v>0</v>
      </c>
      <c r="P108" s="24">
        <v>2</v>
      </c>
    </row>
    <row r="109" spans="1:16" x14ac:dyDescent="0.25">
      <c r="A109" s="30" t="s">
        <v>533</v>
      </c>
      <c r="B109" s="30" t="s">
        <v>534</v>
      </c>
      <c r="C109" s="14">
        <v>3</v>
      </c>
      <c r="D109" s="14">
        <v>3</v>
      </c>
      <c r="E109" s="31">
        <v>0</v>
      </c>
      <c r="F109" s="14">
        <v>0</v>
      </c>
      <c r="G109" s="14">
        <v>0</v>
      </c>
      <c r="H109" s="14">
        <v>3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1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396</v>
      </c>
      <c r="D111" s="14">
        <v>460</v>
      </c>
      <c r="E111" s="31">
        <v>-0.139130434782609</v>
      </c>
      <c r="F111" s="14">
        <v>10</v>
      </c>
      <c r="G111" s="14">
        <v>20</v>
      </c>
      <c r="H111" s="14">
        <v>58</v>
      </c>
      <c r="I111" s="14">
        <v>44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4">
        <v>47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12</v>
      </c>
      <c r="D114" s="14">
        <v>7</v>
      </c>
      <c r="E114" s="31">
        <v>0.71428571428571397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1</v>
      </c>
    </row>
    <row r="115" spans="1:16" ht="22.5" x14ac:dyDescent="0.25">
      <c r="A115" s="30" t="s">
        <v>545</v>
      </c>
      <c r="B115" s="30" t="s">
        <v>546</v>
      </c>
      <c r="C115" s="14">
        <v>1</v>
      </c>
      <c r="D115" s="14">
        <v>3</v>
      </c>
      <c r="E115" s="31">
        <v>-0.66666666666666696</v>
      </c>
      <c r="F115" s="14">
        <v>0</v>
      </c>
      <c r="G115" s="14">
        <v>0</v>
      </c>
      <c r="H115" s="14">
        <v>2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547</v>
      </c>
      <c r="B116" s="30" t="s">
        <v>548</v>
      </c>
      <c r="C116" s="14">
        <v>0</v>
      </c>
      <c r="D116" s="14">
        <v>2</v>
      </c>
      <c r="E116" s="31">
        <v>-1</v>
      </c>
      <c r="F116" s="14">
        <v>0</v>
      </c>
      <c r="G116" s="14">
        <v>0</v>
      </c>
      <c r="H116" s="14">
        <v>5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3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24">
        <v>0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4</v>
      </c>
      <c r="D120" s="14">
        <v>0</v>
      </c>
      <c r="E120" s="31">
        <v>0</v>
      </c>
      <c r="F120" s="14">
        <v>0</v>
      </c>
      <c r="G120" s="14">
        <v>0</v>
      </c>
      <c r="H120" s="14">
        <v>0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1</v>
      </c>
    </row>
    <row r="121" spans="1:16" ht="22.5" x14ac:dyDescent="0.25">
      <c r="A121" s="30" t="s">
        <v>557</v>
      </c>
      <c r="B121" s="30" t="s">
        <v>558</v>
      </c>
      <c r="C121" s="14">
        <v>15</v>
      </c>
      <c r="D121" s="14">
        <v>11</v>
      </c>
      <c r="E121" s="31">
        <v>0.36363636363636398</v>
      </c>
      <c r="F121" s="14">
        <v>0</v>
      </c>
      <c r="G121" s="14">
        <v>0</v>
      </c>
      <c r="H121" s="14">
        <v>5</v>
      </c>
      <c r="I121" s="14">
        <v>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7</v>
      </c>
    </row>
    <row r="122" spans="1:16" x14ac:dyDescent="0.25">
      <c r="A122" s="30" t="s">
        <v>559</v>
      </c>
      <c r="B122" s="30" t="s">
        <v>560</v>
      </c>
      <c r="C122" s="14">
        <v>4</v>
      </c>
      <c r="D122" s="14">
        <v>3</v>
      </c>
      <c r="E122" s="31">
        <v>0.33333333333333298</v>
      </c>
      <c r="F122" s="14">
        <v>0</v>
      </c>
      <c r="G122" s="14">
        <v>0</v>
      </c>
      <c r="H122" s="14">
        <v>5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0</v>
      </c>
    </row>
    <row r="123" spans="1:16" x14ac:dyDescent="0.25">
      <c r="A123" s="30" t="s">
        <v>561</v>
      </c>
      <c r="B123" s="30" t="s">
        <v>562</v>
      </c>
      <c r="C123" s="14">
        <v>0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3</v>
      </c>
      <c r="D126" s="14">
        <v>2</v>
      </c>
      <c r="E126" s="31">
        <v>0.5</v>
      </c>
      <c r="F126" s="14">
        <v>0</v>
      </c>
      <c r="G126" s="14">
        <v>0</v>
      </c>
      <c r="H126" s="14">
        <v>2</v>
      </c>
      <c r="I126" s="14">
        <v>4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571</v>
      </c>
      <c r="B128" s="30" t="s">
        <v>572</v>
      </c>
      <c r="C128" s="14">
        <v>7</v>
      </c>
      <c r="D128" s="14">
        <v>1</v>
      </c>
      <c r="E128" s="31">
        <v>6</v>
      </c>
      <c r="F128" s="14">
        <v>0</v>
      </c>
      <c r="G128" s="14">
        <v>0</v>
      </c>
      <c r="H128" s="14">
        <v>7</v>
      </c>
      <c r="I128" s="14">
        <v>6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2</v>
      </c>
      <c r="E129" s="31">
        <v>-1</v>
      </c>
      <c r="F129" s="14">
        <v>0</v>
      </c>
      <c r="G129" s="14">
        <v>0</v>
      </c>
      <c r="H129" s="14">
        <v>0</v>
      </c>
      <c r="I129" s="14">
        <v>5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1</v>
      </c>
      <c r="D130" s="14">
        <v>1</v>
      </c>
      <c r="E130" s="31">
        <v>0</v>
      </c>
      <c r="F130" s="14">
        <v>0</v>
      </c>
      <c r="G130" s="14">
        <v>0</v>
      </c>
      <c r="H130" s="14">
        <v>2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1</v>
      </c>
    </row>
    <row r="131" spans="1:16" x14ac:dyDescent="0.25">
      <c r="A131" s="182" t="s">
        <v>577</v>
      </c>
      <c r="B131" s="183"/>
      <c r="C131" s="27">
        <v>11</v>
      </c>
      <c r="D131" s="27">
        <v>21</v>
      </c>
      <c r="E131" s="28">
        <v>-0.476190476190476</v>
      </c>
      <c r="F131" s="27">
        <v>1</v>
      </c>
      <c r="G131" s="27">
        <v>0</v>
      </c>
      <c r="H131" s="27">
        <v>9</v>
      </c>
      <c r="I131" s="27">
        <v>14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9">
        <v>6</v>
      </c>
    </row>
    <row r="132" spans="1:16" x14ac:dyDescent="0.25">
      <c r="A132" s="30" t="s">
        <v>578</v>
      </c>
      <c r="B132" s="30" t="s">
        <v>579</v>
      </c>
      <c r="C132" s="14">
        <v>0</v>
      </c>
      <c r="D132" s="14">
        <v>0</v>
      </c>
      <c r="E132" s="31">
        <v>0</v>
      </c>
      <c r="F132" s="14">
        <v>0</v>
      </c>
      <c r="G132" s="14">
        <v>0</v>
      </c>
      <c r="H132" s="14">
        <v>1</v>
      </c>
      <c r="I132" s="14">
        <v>2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4">
        <v>1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9</v>
      </c>
      <c r="D134" s="14">
        <v>21</v>
      </c>
      <c r="E134" s="31">
        <v>-0.57142857142857095</v>
      </c>
      <c r="F134" s="14">
        <v>1</v>
      </c>
      <c r="G134" s="14">
        <v>0</v>
      </c>
      <c r="H134" s="14">
        <v>8</v>
      </c>
      <c r="I134" s="14">
        <v>11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5</v>
      </c>
    </row>
    <row r="135" spans="1:16" x14ac:dyDescent="0.25">
      <c r="A135" s="30" t="s">
        <v>584</v>
      </c>
      <c r="B135" s="30" t="s">
        <v>585</v>
      </c>
      <c r="C135" s="14">
        <v>2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2" t="s">
        <v>588</v>
      </c>
      <c r="B137" s="183"/>
      <c r="C137" s="27">
        <v>35</v>
      </c>
      <c r="D137" s="27">
        <v>23</v>
      </c>
      <c r="E137" s="28">
        <v>0.52173913043478304</v>
      </c>
      <c r="F137" s="27">
        <v>0</v>
      </c>
      <c r="G137" s="27">
        <v>0</v>
      </c>
      <c r="H137" s="27">
        <v>7</v>
      </c>
      <c r="I137" s="27">
        <v>5</v>
      </c>
      <c r="J137" s="27">
        <v>0</v>
      </c>
      <c r="K137" s="27">
        <v>0</v>
      </c>
      <c r="L137" s="27">
        <v>0</v>
      </c>
      <c r="M137" s="27">
        <v>0</v>
      </c>
      <c r="N137" s="27">
        <v>26</v>
      </c>
      <c r="O137" s="27">
        <v>0</v>
      </c>
      <c r="P137" s="29">
        <v>4</v>
      </c>
    </row>
    <row r="138" spans="1:16" ht="22.5" x14ac:dyDescent="0.25">
      <c r="A138" s="30" t="s">
        <v>589</v>
      </c>
      <c r="B138" s="30" t="s">
        <v>590</v>
      </c>
      <c r="C138" s="14">
        <v>0</v>
      </c>
      <c r="D138" s="14">
        <v>0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32</v>
      </c>
      <c r="D142" s="14">
        <v>19</v>
      </c>
      <c r="E142" s="31">
        <v>0.68421052631578905</v>
      </c>
      <c r="F142" s="14">
        <v>0</v>
      </c>
      <c r="G142" s="14">
        <v>0</v>
      </c>
      <c r="H142" s="14">
        <v>7</v>
      </c>
      <c r="I142" s="14">
        <v>4</v>
      </c>
      <c r="J142" s="14">
        <v>0</v>
      </c>
      <c r="K142" s="14">
        <v>0</v>
      </c>
      <c r="L142" s="14">
        <v>0</v>
      </c>
      <c r="M142" s="14">
        <v>0</v>
      </c>
      <c r="N142" s="14">
        <v>26</v>
      </c>
      <c r="O142" s="14">
        <v>0</v>
      </c>
      <c r="P142" s="24">
        <v>4</v>
      </c>
    </row>
    <row r="143" spans="1:16" ht="33.75" x14ac:dyDescent="0.25">
      <c r="A143" s="30" t="s">
        <v>599</v>
      </c>
      <c r="B143" s="30" t="s">
        <v>600</v>
      </c>
      <c r="C143" s="14">
        <v>3</v>
      </c>
      <c r="D143" s="14">
        <v>4</v>
      </c>
      <c r="E143" s="31">
        <v>-0.25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25">
      <c r="A144" s="182" t="s">
        <v>601</v>
      </c>
      <c r="B144" s="183"/>
      <c r="C144" s="27">
        <v>0</v>
      </c>
      <c r="D144" s="27">
        <v>2</v>
      </c>
      <c r="E144" s="28">
        <v>-1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0</v>
      </c>
      <c r="D146" s="14">
        <v>2</v>
      </c>
      <c r="E146" s="31">
        <v>-1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82" t="s">
        <v>606</v>
      </c>
      <c r="B147" s="183"/>
      <c r="C147" s="27">
        <v>143</v>
      </c>
      <c r="D147" s="27">
        <v>78</v>
      </c>
      <c r="E147" s="28">
        <v>0.83333333333333304</v>
      </c>
      <c r="F147" s="27">
        <v>3</v>
      </c>
      <c r="G147" s="27">
        <v>3</v>
      </c>
      <c r="H147" s="27">
        <v>89</v>
      </c>
      <c r="I147" s="27">
        <v>57</v>
      </c>
      <c r="J147" s="27">
        <v>0</v>
      </c>
      <c r="K147" s="27">
        <v>0</v>
      </c>
      <c r="L147" s="27">
        <v>0</v>
      </c>
      <c r="M147" s="27">
        <v>0</v>
      </c>
      <c r="N147" s="27">
        <v>34</v>
      </c>
      <c r="O147" s="27">
        <v>0</v>
      </c>
      <c r="P147" s="29">
        <v>30</v>
      </c>
    </row>
    <row r="148" spans="1:16" ht="22.5" x14ac:dyDescent="0.25">
      <c r="A148" s="30" t="s">
        <v>607</v>
      </c>
      <c r="B148" s="30" t="s">
        <v>608</v>
      </c>
      <c r="C148" s="14">
        <v>67</v>
      </c>
      <c r="D148" s="14">
        <v>19</v>
      </c>
      <c r="E148" s="31">
        <v>2.5263157894736801</v>
      </c>
      <c r="F148" s="14">
        <v>0</v>
      </c>
      <c r="G148" s="14">
        <v>0</v>
      </c>
      <c r="H148" s="14">
        <v>25</v>
      </c>
      <c r="I148" s="14">
        <v>17</v>
      </c>
      <c r="J148" s="14">
        <v>0</v>
      </c>
      <c r="K148" s="14">
        <v>0</v>
      </c>
      <c r="L148" s="14">
        <v>0</v>
      </c>
      <c r="M148" s="14">
        <v>0</v>
      </c>
      <c r="N148" s="14">
        <v>23</v>
      </c>
      <c r="O148" s="14">
        <v>0</v>
      </c>
      <c r="P148" s="24">
        <v>2</v>
      </c>
    </row>
    <row r="149" spans="1:16" ht="22.5" x14ac:dyDescent="0.25">
      <c r="A149" s="30" t="s">
        <v>609</v>
      </c>
      <c r="B149" s="30" t="s">
        <v>610</v>
      </c>
      <c r="C149" s="14">
        <v>9</v>
      </c>
      <c r="D149" s="14">
        <v>11</v>
      </c>
      <c r="E149" s="31">
        <v>-0.18181818181818199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4">
        <v>0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1</v>
      </c>
    </row>
    <row r="151" spans="1:16" ht="33.75" x14ac:dyDescent="0.25">
      <c r="A151" s="30" t="s">
        <v>613</v>
      </c>
      <c r="B151" s="30" t="s">
        <v>614</v>
      </c>
      <c r="C151" s="14">
        <v>8</v>
      </c>
      <c r="D151" s="14">
        <v>3</v>
      </c>
      <c r="E151" s="31">
        <v>1.6666666666666701</v>
      </c>
      <c r="F151" s="14">
        <v>0</v>
      </c>
      <c r="G151" s="14">
        <v>0</v>
      </c>
      <c r="H151" s="14">
        <v>13</v>
      </c>
      <c r="I151" s="14">
        <v>5</v>
      </c>
      <c r="J151" s="14">
        <v>0</v>
      </c>
      <c r="K151" s="14">
        <v>0</v>
      </c>
      <c r="L151" s="14">
        <v>0</v>
      </c>
      <c r="M151" s="14">
        <v>0</v>
      </c>
      <c r="N151" s="14">
        <v>7</v>
      </c>
      <c r="O151" s="14">
        <v>0</v>
      </c>
      <c r="P151" s="24">
        <v>1</v>
      </c>
    </row>
    <row r="152" spans="1:16" ht="33.75" x14ac:dyDescent="0.25">
      <c r="A152" s="30" t="s">
        <v>615</v>
      </c>
      <c r="B152" s="30" t="s">
        <v>616</v>
      </c>
      <c r="C152" s="14">
        <v>0</v>
      </c>
      <c r="D152" s="14">
        <v>5</v>
      </c>
      <c r="E152" s="31">
        <v>-1</v>
      </c>
      <c r="F152" s="14">
        <v>0</v>
      </c>
      <c r="G152" s="14">
        <v>0</v>
      </c>
      <c r="H152" s="14">
        <v>2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4</v>
      </c>
      <c r="D153" s="14">
        <v>2</v>
      </c>
      <c r="E153" s="31">
        <v>1</v>
      </c>
      <c r="F153" s="14">
        <v>0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619</v>
      </c>
      <c r="B154" s="30" t="s">
        <v>620</v>
      </c>
      <c r="C154" s="14">
        <v>35</v>
      </c>
      <c r="D154" s="14">
        <v>28</v>
      </c>
      <c r="E154" s="31">
        <v>0.25</v>
      </c>
      <c r="F154" s="14">
        <v>3</v>
      </c>
      <c r="G154" s="14">
        <v>3</v>
      </c>
      <c r="H154" s="14">
        <v>32</v>
      </c>
      <c r="I154" s="14">
        <v>31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4">
        <v>18</v>
      </c>
    </row>
    <row r="155" spans="1:16" ht="22.5" x14ac:dyDescent="0.25">
      <c r="A155" s="30" t="s">
        <v>621</v>
      </c>
      <c r="B155" s="30" t="s">
        <v>622</v>
      </c>
      <c r="C155" s="14">
        <v>20</v>
      </c>
      <c r="D155" s="14">
        <v>10</v>
      </c>
      <c r="E155" s="31">
        <v>1</v>
      </c>
      <c r="F155" s="14">
        <v>0</v>
      </c>
      <c r="G155" s="14">
        <v>0</v>
      </c>
      <c r="H155" s="14">
        <v>15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4">
        <v>8</v>
      </c>
    </row>
    <row r="156" spans="1:16" x14ac:dyDescent="0.25">
      <c r="A156" s="182" t="s">
        <v>623</v>
      </c>
      <c r="B156" s="183"/>
      <c r="C156" s="27">
        <v>46</v>
      </c>
      <c r="D156" s="27">
        <v>25</v>
      </c>
      <c r="E156" s="28">
        <v>0.84</v>
      </c>
      <c r="F156" s="27">
        <v>0</v>
      </c>
      <c r="G156" s="27">
        <v>0</v>
      </c>
      <c r="H156" s="27">
        <v>14</v>
      </c>
      <c r="I156" s="27">
        <v>3</v>
      </c>
      <c r="J156" s="27">
        <v>0</v>
      </c>
      <c r="K156" s="27">
        <v>0</v>
      </c>
      <c r="L156" s="27">
        <v>0</v>
      </c>
      <c r="M156" s="27">
        <v>0</v>
      </c>
      <c r="N156" s="27">
        <v>4</v>
      </c>
      <c r="O156" s="27">
        <v>0</v>
      </c>
      <c r="P156" s="29">
        <v>3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1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1</v>
      </c>
      <c r="D161" s="14">
        <v>0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1</v>
      </c>
    </row>
    <row r="162" spans="1:16" x14ac:dyDescent="0.25">
      <c r="A162" s="30" t="s">
        <v>634</v>
      </c>
      <c r="B162" s="30" t="s">
        <v>635</v>
      </c>
      <c r="C162" s="14">
        <v>31</v>
      </c>
      <c r="D162" s="14">
        <v>15</v>
      </c>
      <c r="E162" s="31">
        <v>1.06666666666667</v>
      </c>
      <c r="F162" s="14">
        <v>0</v>
      </c>
      <c r="G162" s="14">
        <v>0</v>
      </c>
      <c r="H162" s="14">
        <v>10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4</v>
      </c>
      <c r="O162" s="14">
        <v>0</v>
      </c>
      <c r="P162" s="24">
        <v>1</v>
      </c>
    </row>
    <row r="163" spans="1:16" ht="22.5" x14ac:dyDescent="0.25">
      <c r="A163" s="30" t="s">
        <v>636</v>
      </c>
      <c r="B163" s="30" t="s">
        <v>637</v>
      </c>
      <c r="C163" s="14">
        <v>1</v>
      </c>
      <c r="D163" s="14">
        <v>0</v>
      </c>
      <c r="E163" s="31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7</v>
      </c>
      <c r="D164" s="14">
        <v>1</v>
      </c>
      <c r="E164" s="31">
        <v>6</v>
      </c>
      <c r="F164" s="14">
        <v>0</v>
      </c>
      <c r="G164" s="14">
        <v>0</v>
      </c>
      <c r="H164" s="14">
        <v>2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5</v>
      </c>
      <c r="D165" s="14">
        <v>9</v>
      </c>
      <c r="E165" s="31">
        <v>-0.44444444444444398</v>
      </c>
      <c r="F165" s="14">
        <v>0</v>
      </c>
      <c r="G165" s="14">
        <v>0</v>
      </c>
      <c r="H165" s="14">
        <v>2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1</v>
      </c>
    </row>
    <row r="166" spans="1:16" x14ac:dyDescent="0.25">
      <c r="A166" s="182" t="s">
        <v>642</v>
      </c>
      <c r="B166" s="183"/>
      <c r="C166" s="27">
        <v>224</v>
      </c>
      <c r="D166" s="27">
        <v>210</v>
      </c>
      <c r="E166" s="28">
        <v>6.6666666666666693E-2</v>
      </c>
      <c r="F166" s="27">
        <v>3</v>
      </c>
      <c r="G166" s="27">
        <v>1</v>
      </c>
      <c r="H166" s="27">
        <v>169</v>
      </c>
      <c r="I166" s="27">
        <v>105</v>
      </c>
      <c r="J166" s="27">
        <v>2</v>
      </c>
      <c r="K166" s="27">
        <v>1</v>
      </c>
      <c r="L166" s="27">
        <v>0</v>
      </c>
      <c r="M166" s="27">
        <v>1</v>
      </c>
      <c r="N166" s="27">
        <v>4</v>
      </c>
      <c r="O166" s="27">
        <v>136</v>
      </c>
      <c r="P166" s="29">
        <v>58</v>
      </c>
    </row>
    <row r="167" spans="1:16" ht="22.5" x14ac:dyDescent="0.25">
      <c r="A167" s="30" t="s">
        <v>643</v>
      </c>
      <c r="B167" s="30" t="s">
        <v>644</v>
      </c>
      <c r="C167" s="14">
        <v>1</v>
      </c>
      <c r="D167" s="14">
        <v>0</v>
      </c>
      <c r="E167" s="31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4">
        <v>0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1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1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1</v>
      </c>
      <c r="D171" s="14">
        <v>0</v>
      </c>
      <c r="E171" s="31">
        <v>0</v>
      </c>
      <c r="F171" s="14">
        <v>0</v>
      </c>
      <c r="G171" s="14">
        <v>0</v>
      </c>
      <c r="H171" s="14">
        <v>3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28</v>
      </c>
      <c r="D173" s="14">
        <v>23</v>
      </c>
      <c r="E173" s="31">
        <v>0.217391304347826</v>
      </c>
      <c r="F173" s="14">
        <v>0</v>
      </c>
      <c r="G173" s="14">
        <v>1</v>
      </c>
      <c r="H173" s="14">
        <v>23</v>
      </c>
      <c r="I173" s="14">
        <v>34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45</v>
      </c>
      <c r="P173" s="24">
        <v>16</v>
      </c>
    </row>
    <row r="174" spans="1:16" ht="22.5" x14ac:dyDescent="0.25">
      <c r="A174" s="30" t="s">
        <v>657</v>
      </c>
      <c r="B174" s="30" t="s">
        <v>658</v>
      </c>
      <c r="C174" s="14">
        <v>166</v>
      </c>
      <c r="D174" s="14">
        <v>176</v>
      </c>
      <c r="E174" s="31">
        <v>-5.6818181818181802E-2</v>
      </c>
      <c r="F174" s="14">
        <v>3</v>
      </c>
      <c r="G174" s="14">
        <v>0</v>
      </c>
      <c r="H174" s="14">
        <v>115</v>
      </c>
      <c r="I174" s="14">
        <v>46</v>
      </c>
      <c r="J174" s="14">
        <v>1</v>
      </c>
      <c r="K174" s="14">
        <v>0</v>
      </c>
      <c r="L174" s="14">
        <v>0</v>
      </c>
      <c r="M174" s="14">
        <v>1</v>
      </c>
      <c r="N174" s="14">
        <v>3</v>
      </c>
      <c r="O174" s="14">
        <v>47</v>
      </c>
      <c r="P174" s="24">
        <v>40</v>
      </c>
    </row>
    <row r="175" spans="1:16" x14ac:dyDescent="0.25">
      <c r="A175" s="30" t="s">
        <v>659</v>
      </c>
      <c r="B175" s="30" t="s">
        <v>660</v>
      </c>
      <c r="C175" s="14">
        <v>28</v>
      </c>
      <c r="D175" s="14">
        <v>11</v>
      </c>
      <c r="E175" s="31">
        <v>1.5454545454545501</v>
      </c>
      <c r="F175" s="14">
        <v>0</v>
      </c>
      <c r="G175" s="14">
        <v>0</v>
      </c>
      <c r="H175" s="14">
        <v>26</v>
      </c>
      <c r="I175" s="14">
        <v>24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44</v>
      </c>
      <c r="P175" s="24">
        <v>1</v>
      </c>
    </row>
    <row r="176" spans="1:16" ht="22.5" x14ac:dyDescent="0.25">
      <c r="A176" s="30" t="s">
        <v>661</v>
      </c>
      <c r="B176" s="30" t="s">
        <v>662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2" t="s">
        <v>665</v>
      </c>
      <c r="B178" s="183"/>
      <c r="C178" s="27">
        <v>281</v>
      </c>
      <c r="D178" s="27">
        <v>285</v>
      </c>
      <c r="E178" s="28">
        <v>-1.4035087719298201E-2</v>
      </c>
      <c r="F178" s="27">
        <v>942</v>
      </c>
      <c r="G178" s="27">
        <v>885</v>
      </c>
      <c r="H178" s="27">
        <v>206</v>
      </c>
      <c r="I178" s="27">
        <v>185</v>
      </c>
      <c r="J178" s="27">
        <v>0</v>
      </c>
      <c r="K178" s="27">
        <v>0</v>
      </c>
      <c r="L178" s="27">
        <v>0</v>
      </c>
      <c r="M178" s="27">
        <v>1</v>
      </c>
      <c r="N178" s="27">
        <v>25</v>
      </c>
      <c r="O178" s="27">
        <v>0</v>
      </c>
      <c r="P178" s="29">
        <v>1011</v>
      </c>
    </row>
    <row r="179" spans="1:16" ht="22.5" x14ac:dyDescent="0.25">
      <c r="A179" s="30" t="s">
        <v>666</v>
      </c>
      <c r="B179" s="30" t="s">
        <v>667</v>
      </c>
      <c r="C179" s="14">
        <v>3</v>
      </c>
      <c r="D179" s="14">
        <v>0</v>
      </c>
      <c r="E179" s="31">
        <v>0</v>
      </c>
      <c r="F179" s="14">
        <v>3</v>
      </c>
      <c r="G179" s="14">
        <v>6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4</v>
      </c>
    </row>
    <row r="180" spans="1:16" ht="22.5" x14ac:dyDescent="0.25">
      <c r="A180" s="30" t="s">
        <v>668</v>
      </c>
      <c r="B180" s="30" t="s">
        <v>669</v>
      </c>
      <c r="C180" s="14">
        <v>102</v>
      </c>
      <c r="D180" s="14">
        <v>112</v>
      </c>
      <c r="E180" s="31">
        <v>-8.9285714285714302E-2</v>
      </c>
      <c r="F180" s="14">
        <v>412</v>
      </c>
      <c r="G180" s="14">
        <v>377</v>
      </c>
      <c r="H180" s="14">
        <v>72</v>
      </c>
      <c r="I180" s="14">
        <v>54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440</v>
      </c>
    </row>
    <row r="181" spans="1:16" x14ac:dyDescent="0.25">
      <c r="A181" s="30" t="s">
        <v>670</v>
      </c>
      <c r="B181" s="30" t="s">
        <v>671</v>
      </c>
      <c r="C181" s="14">
        <v>24</v>
      </c>
      <c r="D181" s="14">
        <v>20</v>
      </c>
      <c r="E181" s="31">
        <v>0.2</v>
      </c>
      <c r="F181" s="14">
        <v>13</v>
      </c>
      <c r="G181" s="14">
        <v>11</v>
      </c>
      <c r="H181" s="14">
        <v>18</v>
      </c>
      <c r="I181" s="14">
        <v>16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18</v>
      </c>
    </row>
    <row r="182" spans="1:16" ht="22.5" x14ac:dyDescent="0.25">
      <c r="A182" s="30" t="s">
        <v>672</v>
      </c>
      <c r="B182" s="30" t="s">
        <v>673</v>
      </c>
      <c r="C182" s="14">
        <v>3</v>
      </c>
      <c r="D182" s="14">
        <v>5</v>
      </c>
      <c r="E182" s="31">
        <v>-0.4</v>
      </c>
      <c r="F182" s="14">
        <v>0</v>
      </c>
      <c r="G182" s="14">
        <v>2</v>
      </c>
      <c r="H182" s="14">
        <v>2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</v>
      </c>
    </row>
    <row r="183" spans="1:16" ht="22.5" x14ac:dyDescent="0.25">
      <c r="A183" s="30" t="s">
        <v>674</v>
      </c>
      <c r="B183" s="30" t="s">
        <v>675</v>
      </c>
      <c r="C183" s="14">
        <v>3</v>
      </c>
      <c r="D183" s="14">
        <v>2</v>
      </c>
      <c r="E183" s="31">
        <v>0.5</v>
      </c>
      <c r="F183" s="14">
        <v>4</v>
      </c>
      <c r="G183" s="14">
        <v>17</v>
      </c>
      <c r="H183" s="14">
        <v>5</v>
      </c>
      <c r="I183" s="14">
        <v>13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19</v>
      </c>
    </row>
    <row r="184" spans="1:16" ht="22.5" x14ac:dyDescent="0.25">
      <c r="A184" s="30" t="s">
        <v>676</v>
      </c>
      <c r="B184" s="30" t="s">
        <v>677</v>
      </c>
      <c r="C184" s="14">
        <v>146</v>
      </c>
      <c r="D184" s="14">
        <v>145</v>
      </c>
      <c r="E184" s="31">
        <v>6.8965517241379301E-3</v>
      </c>
      <c r="F184" s="14">
        <v>508</v>
      </c>
      <c r="G184" s="14">
        <v>471</v>
      </c>
      <c r="H184" s="14">
        <v>109</v>
      </c>
      <c r="I184" s="14">
        <v>101</v>
      </c>
      <c r="J184" s="14">
        <v>0</v>
      </c>
      <c r="K184" s="14">
        <v>0</v>
      </c>
      <c r="L184" s="14">
        <v>0</v>
      </c>
      <c r="M184" s="14">
        <v>1</v>
      </c>
      <c r="N184" s="14">
        <v>25</v>
      </c>
      <c r="O184" s="14">
        <v>0</v>
      </c>
      <c r="P184" s="24">
        <v>528</v>
      </c>
    </row>
    <row r="185" spans="1:16" ht="22.5" x14ac:dyDescent="0.25">
      <c r="A185" s="30" t="s">
        <v>678</v>
      </c>
      <c r="B185" s="30" t="s">
        <v>679</v>
      </c>
      <c r="C185" s="14">
        <v>0</v>
      </c>
      <c r="D185" s="14">
        <v>1</v>
      </c>
      <c r="E185" s="31">
        <v>-1</v>
      </c>
      <c r="F185" s="14">
        <v>2</v>
      </c>
      <c r="G185" s="14">
        <v>1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25">
      <c r="A186" s="182" t="s">
        <v>680</v>
      </c>
      <c r="B186" s="183"/>
      <c r="C186" s="27">
        <v>160</v>
      </c>
      <c r="D186" s="27">
        <v>103</v>
      </c>
      <c r="E186" s="28">
        <v>0.55339805825242705</v>
      </c>
      <c r="F186" s="27">
        <v>12</v>
      </c>
      <c r="G186" s="27">
        <v>17</v>
      </c>
      <c r="H186" s="27">
        <v>66</v>
      </c>
      <c r="I186" s="27">
        <v>56</v>
      </c>
      <c r="J186" s="27">
        <v>0</v>
      </c>
      <c r="K186" s="27">
        <v>0</v>
      </c>
      <c r="L186" s="27">
        <v>0</v>
      </c>
      <c r="M186" s="27">
        <v>0</v>
      </c>
      <c r="N186" s="27">
        <v>7</v>
      </c>
      <c r="O186" s="27">
        <v>0</v>
      </c>
      <c r="P186" s="29">
        <v>51</v>
      </c>
    </row>
    <row r="187" spans="1:16" x14ac:dyDescent="0.25">
      <c r="A187" s="30" t="s">
        <v>681</v>
      </c>
      <c r="B187" s="30" t="s">
        <v>682</v>
      </c>
      <c r="C187" s="14">
        <v>7</v>
      </c>
      <c r="D187" s="14">
        <v>11</v>
      </c>
      <c r="E187" s="31">
        <v>-0.36363636363636398</v>
      </c>
      <c r="F187" s="14">
        <v>0</v>
      </c>
      <c r="G187" s="14">
        <v>0</v>
      </c>
      <c r="H187" s="14">
        <v>1</v>
      </c>
      <c r="I187" s="14">
        <v>2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95</v>
      </c>
      <c r="D189" s="14">
        <v>48</v>
      </c>
      <c r="E189" s="31">
        <v>0.97916666666666696</v>
      </c>
      <c r="F189" s="14">
        <v>8</v>
      </c>
      <c r="G189" s="14">
        <v>12</v>
      </c>
      <c r="H189" s="14">
        <v>41</v>
      </c>
      <c r="I189" s="14">
        <v>16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4">
        <v>24</v>
      </c>
    </row>
    <row r="190" spans="1:16" ht="22.5" x14ac:dyDescent="0.25">
      <c r="A190" s="30" t="s">
        <v>687</v>
      </c>
      <c r="B190" s="30" t="s">
        <v>688</v>
      </c>
      <c r="C190" s="14">
        <v>0</v>
      </c>
      <c r="D190" s="14">
        <v>0</v>
      </c>
      <c r="E190" s="31">
        <v>0</v>
      </c>
      <c r="F190" s="14">
        <v>0</v>
      </c>
      <c r="G190" s="14">
        <v>1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689</v>
      </c>
      <c r="B191" s="30" t="s">
        <v>690</v>
      </c>
      <c r="C191" s="14">
        <v>5</v>
      </c>
      <c r="D191" s="14">
        <v>6</v>
      </c>
      <c r="E191" s="31">
        <v>-0.16666666666666699</v>
      </c>
      <c r="F191" s="14">
        <v>2</v>
      </c>
      <c r="G191" s="14">
        <v>3</v>
      </c>
      <c r="H191" s="14">
        <v>5</v>
      </c>
      <c r="I191" s="14">
        <v>24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24">
        <v>18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11</v>
      </c>
      <c r="D193" s="14">
        <v>9</v>
      </c>
      <c r="E193" s="31">
        <v>0.22222222222222199</v>
      </c>
      <c r="F193" s="14">
        <v>0</v>
      </c>
      <c r="G193" s="14">
        <v>0</v>
      </c>
      <c r="H193" s="14">
        <v>8</v>
      </c>
      <c r="I193" s="14">
        <v>5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4">
        <v>1</v>
      </c>
    </row>
    <row r="194" spans="1:16" x14ac:dyDescent="0.25">
      <c r="A194" s="30" t="s">
        <v>695</v>
      </c>
      <c r="B194" s="30" t="s">
        <v>696</v>
      </c>
      <c r="C194" s="14">
        <v>21</v>
      </c>
      <c r="D194" s="14">
        <v>12</v>
      </c>
      <c r="E194" s="31">
        <v>0.75</v>
      </c>
      <c r="F194" s="14">
        <v>0</v>
      </c>
      <c r="G194" s="14">
        <v>0</v>
      </c>
      <c r="H194" s="14">
        <v>5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4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1</v>
      </c>
      <c r="E195" s="31">
        <v>-1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0</v>
      </c>
      <c r="D196" s="14">
        <v>1</v>
      </c>
      <c r="E196" s="31">
        <v>-1</v>
      </c>
      <c r="F196" s="14">
        <v>1</v>
      </c>
      <c r="G196" s="14">
        <v>1</v>
      </c>
      <c r="H196" s="14">
        <v>0</v>
      </c>
      <c r="I196" s="14">
        <v>3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2</v>
      </c>
    </row>
    <row r="197" spans="1:16" x14ac:dyDescent="0.25">
      <c r="A197" s="30" t="s">
        <v>701</v>
      </c>
      <c r="B197" s="30" t="s">
        <v>702</v>
      </c>
      <c r="C197" s="14">
        <v>20</v>
      </c>
      <c r="D197" s="14">
        <v>15</v>
      </c>
      <c r="E197" s="31">
        <v>0.33333333333333298</v>
      </c>
      <c r="F197" s="14">
        <v>1</v>
      </c>
      <c r="G197" s="14">
        <v>0</v>
      </c>
      <c r="H197" s="14">
        <v>2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703</v>
      </c>
      <c r="B198" s="30" t="s">
        <v>704</v>
      </c>
      <c r="C198" s="14">
        <v>1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1</v>
      </c>
    </row>
    <row r="199" spans="1:16" x14ac:dyDescent="0.25">
      <c r="A199" s="30" t="s">
        <v>705</v>
      </c>
      <c r="B199" s="30" t="s">
        <v>706</v>
      </c>
      <c r="C199" s="14">
        <v>0</v>
      </c>
      <c r="D199" s="14">
        <v>0</v>
      </c>
      <c r="E199" s="31">
        <v>0</v>
      </c>
      <c r="F199" s="14">
        <v>0</v>
      </c>
      <c r="G199" s="14">
        <v>0</v>
      </c>
      <c r="H199" s="14">
        <v>4</v>
      </c>
      <c r="I199" s="14">
        <v>3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4">
        <v>0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2" t="s">
        <v>709</v>
      </c>
      <c r="B201" s="183"/>
      <c r="C201" s="27">
        <v>54</v>
      </c>
      <c r="D201" s="27">
        <v>52</v>
      </c>
      <c r="E201" s="28">
        <v>3.8461538461538498E-2</v>
      </c>
      <c r="F201" s="27">
        <v>7</v>
      </c>
      <c r="G201" s="27">
        <v>8</v>
      </c>
      <c r="H201" s="27">
        <v>21</v>
      </c>
      <c r="I201" s="27">
        <v>21</v>
      </c>
      <c r="J201" s="27">
        <v>0</v>
      </c>
      <c r="K201" s="27">
        <v>0</v>
      </c>
      <c r="L201" s="27">
        <v>1</v>
      </c>
      <c r="M201" s="27">
        <v>1</v>
      </c>
      <c r="N201" s="27">
        <v>9</v>
      </c>
      <c r="O201" s="27">
        <v>0</v>
      </c>
      <c r="P201" s="29">
        <v>17</v>
      </c>
    </row>
    <row r="202" spans="1:16" x14ac:dyDescent="0.25">
      <c r="A202" s="30" t="s">
        <v>710</v>
      </c>
      <c r="B202" s="30" t="s">
        <v>711</v>
      </c>
      <c r="C202" s="14">
        <v>2</v>
      </c>
      <c r="D202" s="14">
        <v>5</v>
      </c>
      <c r="E202" s="31">
        <v>-0.6</v>
      </c>
      <c r="F202" s="14">
        <v>0</v>
      </c>
      <c r="G202" s="14">
        <v>0</v>
      </c>
      <c r="H202" s="14">
        <v>1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1</v>
      </c>
      <c r="O202" s="14">
        <v>0</v>
      </c>
      <c r="P202" s="24">
        <v>0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1</v>
      </c>
      <c r="E204" s="31">
        <v>-1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45</v>
      </c>
      <c r="D206" s="14">
        <v>42</v>
      </c>
      <c r="E206" s="31">
        <v>7.1428571428571397E-2</v>
      </c>
      <c r="F206" s="14">
        <v>7</v>
      </c>
      <c r="G206" s="14">
        <v>8</v>
      </c>
      <c r="H206" s="14">
        <v>20</v>
      </c>
      <c r="I206" s="14">
        <v>19</v>
      </c>
      <c r="J206" s="14">
        <v>0</v>
      </c>
      <c r="K206" s="14">
        <v>0</v>
      </c>
      <c r="L206" s="14">
        <v>0</v>
      </c>
      <c r="M206" s="14">
        <v>0</v>
      </c>
      <c r="N206" s="14">
        <v>7</v>
      </c>
      <c r="O206" s="14">
        <v>0</v>
      </c>
      <c r="P206" s="24">
        <v>16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1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1</v>
      </c>
    </row>
    <row r="212" spans="1:16" x14ac:dyDescent="0.25">
      <c r="A212" s="30" t="s">
        <v>730</v>
      </c>
      <c r="B212" s="30" t="s">
        <v>731</v>
      </c>
      <c r="C212" s="14">
        <v>2</v>
      </c>
      <c r="D212" s="14">
        <v>1</v>
      </c>
      <c r="E212" s="31">
        <v>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1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1</v>
      </c>
      <c r="E213" s="31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3</v>
      </c>
      <c r="D214" s="14">
        <v>1</v>
      </c>
      <c r="E214" s="31">
        <v>2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1</v>
      </c>
      <c r="M214" s="14">
        <v>0</v>
      </c>
      <c r="N214" s="14">
        <v>0</v>
      </c>
      <c r="O214" s="14">
        <v>0</v>
      </c>
      <c r="P214" s="24">
        <v>0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1</v>
      </c>
      <c r="E215" s="31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1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2" t="s">
        <v>752</v>
      </c>
      <c r="B223" s="183"/>
      <c r="C223" s="27">
        <v>375</v>
      </c>
      <c r="D223" s="27">
        <v>379</v>
      </c>
      <c r="E223" s="28">
        <v>-1.05540897097625E-2</v>
      </c>
      <c r="F223" s="27">
        <v>203</v>
      </c>
      <c r="G223" s="27">
        <v>183</v>
      </c>
      <c r="H223" s="27">
        <v>148</v>
      </c>
      <c r="I223" s="27">
        <v>98</v>
      </c>
      <c r="J223" s="27">
        <v>0</v>
      </c>
      <c r="K223" s="27">
        <v>0</v>
      </c>
      <c r="L223" s="27">
        <v>0</v>
      </c>
      <c r="M223" s="27">
        <v>0</v>
      </c>
      <c r="N223" s="27">
        <v>2</v>
      </c>
      <c r="O223" s="27">
        <v>4</v>
      </c>
      <c r="P223" s="29">
        <v>246</v>
      </c>
    </row>
    <row r="224" spans="1:16" x14ac:dyDescent="0.25">
      <c r="A224" s="30" t="s">
        <v>753</v>
      </c>
      <c r="B224" s="30" t="s">
        <v>754</v>
      </c>
      <c r="C224" s="14">
        <v>1</v>
      </c>
      <c r="D224" s="14">
        <v>0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765</v>
      </c>
      <c r="B230" s="30" t="s">
        <v>766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767</v>
      </c>
      <c r="B231" s="30" t="s">
        <v>768</v>
      </c>
      <c r="C231" s="14">
        <v>24</v>
      </c>
      <c r="D231" s="14">
        <v>16</v>
      </c>
      <c r="E231" s="31">
        <v>0.5</v>
      </c>
      <c r="F231" s="14">
        <v>1</v>
      </c>
      <c r="G231" s="14">
        <v>1</v>
      </c>
      <c r="H231" s="14">
        <v>4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3</v>
      </c>
    </row>
    <row r="232" spans="1:16" x14ac:dyDescent="0.25">
      <c r="A232" s="30" t="s">
        <v>769</v>
      </c>
      <c r="B232" s="30" t="s">
        <v>770</v>
      </c>
      <c r="C232" s="14">
        <v>7</v>
      </c>
      <c r="D232" s="14">
        <v>12</v>
      </c>
      <c r="E232" s="31">
        <v>-0.41666666666666702</v>
      </c>
      <c r="F232" s="14">
        <v>1</v>
      </c>
      <c r="G232" s="14">
        <v>2</v>
      </c>
      <c r="H232" s="14">
        <v>9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5</v>
      </c>
    </row>
    <row r="233" spans="1:16" x14ac:dyDescent="0.25">
      <c r="A233" s="30" t="s">
        <v>771</v>
      </c>
      <c r="B233" s="30" t="s">
        <v>772</v>
      </c>
      <c r="C233" s="14">
        <v>10</v>
      </c>
      <c r="D233" s="14">
        <v>8</v>
      </c>
      <c r="E233" s="31">
        <v>0.25</v>
      </c>
      <c r="F233" s="14">
        <v>0</v>
      </c>
      <c r="G233" s="14">
        <v>0</v>
      </c>
      <c r="H233" s="14">
        <v>1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4</v>
      </c>
    </row>
    <row r="234" spans="1:16" ht="22.5" x14ac:dyDescent="0.25">
      <c r="A234" s="30" t="s">
        <v>773</v>
      </c>
      <c r="B234" s="30" t="s">
        <v>774</v>
      </c>
      <c r="C234" s="14">
        <v>0</v>
      </c>
      <c r="D234" s="14">
        <v>3</v>
      </c>
      <c r="E234" s="31">
        <v>-1</v>
      </c>
      <c r="F234" s="14">
        <v>0</v>
      </c>
      <c r="G234" s="14">
        <v>0</v>
      </c>
      <c r="H234" s="14">
        <v>0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775</v>
      </c>
      <c r="B235" s="30" t="s">
        <v>776</v>
      </c>
      <c r="C235" s="14">
        <v>2</v>
      </c>
      <c r="D235" s="14">
        <v>3</v>
      </c>
      <c r="E235" s="31">
        <v>-0.33333333333333298</v>
      </c>
      <c r="F235" s="14">
        <v>0</v>
      </c>
      <c r="G235" s="14">
        <v>0</v>
      </c>
      <c r="H235" s="14">
        <v>0</v>
      </c>
      <c r="I235" s="14">
        <v>5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0</v>
      </c>
    </row>
    <row r="236" spans="1:16" x14ac:dyDescent="0.25">
      <c r="A236" s="30" t="s">
        <v>777</v>
      </c>
      <c r="B236" s="30" t="s">
        <v>778</v>
      </c>
      <c r="C236" s="14">
        <v>1</v>
      </c>
      <c r="D236" s="14">
        <v>2</v>
      </c>
      <c r="E236" s="31">
        <v>-0.5</v>
      </c>
      <c r="F236" s="14">
        <v>0</v>
      </c>
      <c r="G236" s="14">
        <v>0</v>
      </c>
      <c r="H236" s="14">
        <v>2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330</v>
      </c>
      <c r="D238" s="14">
        <v>334</v>
      </c>
      <c r="E238" s="31">
        <v>-1.19760479041916E-2</v>
      </c>
      <c r="F238" s="14">
        <v>201</v>
      </c>
      <c r="G238" s="14">
        <v>180</v>
      </c>
      <c r="H238" s="14">
        <v>131</v>
      </c>
      <c r="I238" s="14">
        <v>82</v>
      </c>
      <c r="J238" s="14">
        <v>0</v>
      </c>
      <c r="K238" s="14">
        <v>0</v>
      </c>
      <c r="L238" s="14">
        <v>0</v>
      </c>
      <c r="M238" s="14">
        <v>0</v>
      </c>
      <c r="N238" s="14">
        <v>1</v>
      </c>
      <c r="O238" s="14">
        <v>4</v>
      </c>
      <c r="P238" s="24">
        <v>234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1</v>
      </c>
      <c r="E241" s="31">
        <v>-1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1</v>
      </c>
      <c r="I242" s="14">
        <v>1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2" t="s">
        <v>793</v>
      </c>
      <c r="B244" s="183"/>
      <c r="C244" s="27">
        <v>2</v>
      </c>
      <c r="D244" s="27">
        <v>1</v>
      </c>
      <c r="E244" s="28">
        <v>1</v>
      </c>
      <c r="F244" s="27">
        <v>0</v>
      </c>
      <c r="G244" s="27">
        <v>0</v>
      </c>
      <c r="H244" s="27">
        <v>0</v>
      </c>
      <c r="I244" s="27">
        <v>1</v>
      </c>
      <c r="J244" s="27">
        <v>0</v>
      </c>
      <c r="K244" s="27">
        <v>0</v>
      </c>
      <c r="L244" s="27">
        <v>0</v>
      </c>
      <c r="M244" s="27">
        <v>0</v>
      </c>
      <c r="N244" s="27">
        <v>1</v>
      </c>
      <c r="O244" s="27">
        <v>0</v>
      </c>
      <c r="P244" s="29">
        <v>0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1</v>
      </c>
      <c r="E246" s="31">
        <v>-1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1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1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4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2" t="s">
        <v>846</v>
      </c>
      <c r="B271" s="183"/>
      <c r="C271" s="27">
        <v>96</v>
      </c>
      <c r="D271" s="27">
        <v>97</v>
      </c>
      <c r="E271" s="28">
        <v>-1.03092783505155E-2</v>
      </c>
      <c r="F271" s="27">
        <v>46</v>
      </c>
      <c r="G271" s="27">
        <v>45</v>
      </c>
      <c r="H271" s="27">
        <v>107</v>
      </c>
      <c r="I271" s="27">
        <v>120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1</v>
      </c>
      <c r="P271" s="29">
        <v>101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30</v>
      </c>
      <c r="D273" s="14">
        <v>32</v>
      </c>
      <c r="E273" s="31">
        <v>-6.25E-2</v>
      </c>
      <c r="F273" s="14">
        <v>30</v>
      </c>
      <c r="G273" s="14">
        <v>27</v>
      </c>
      <c r="H273" s="14">
        <v>58</v>
      </c>
      <c r="I273" s="14">
        <v>72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60</v>
      </c>
    </row>
    <row r="274" spans="1:16" ht="33.75" x14ac:dyDescent="0.25">
      <c r="A274" s="30" t="s">
        <v>851</v>
      </c>
      <c r="B274" s="30" t="s">
        <v>852</v>
      </c>
      <c r="C274" s="14">
        <v>51</v>
      </c>
      <c r="D274" s="14">
        <v>50</v>
      </c>
      <c r="E274" s="31">
        <v>0.02</v>
      </c>
      <c r="F274" s="14">
        <v>15</v>
      </c>
      <c r="G274" s="14">
        <v>17</v>
      </c>
      <c r="H274" s="14">
        <v>41</v>
      </c>
      <c r="I274" s="14">
        <v>36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1</v>
      </c>
      <c r="P274" s="24">
        <v>38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0</v>
      </c>
      <c r="E275" s="31">
        <v>0</v>
      </c>
      <c r="F275" s="14">
        <v>0</v>
      </c>
      <c r="G275" s="14">
        <v>1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25">
      <c r="A276" s="30" t="s">
        <v>855</v>
      </c>
      <c r="B276" s="30" t="s">
        <v>856</v>
      </c>
      <c r="C276" s="14">
        <v>4</v>
      </c>
      <c r="D276" s="14">
        <v>2</v>
      </c>
      <c r="E276" s="31">
        <v>1</v>
      </c>
      <c r="F276" s="14">
        <v>0</v>
      </c>
      <c r="G276" s="14">
        <v>0</v>
      </c>
      <c r="H276" s="14">
        <v>2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ht="22.5" x14ac:dyDescent="0.25">
      <c r="A277" s="30" t="s">
        <v>857</v>
      </c>
      <c r="B277" s="30" t="s">
        <v>858</v>
      </c>
      <c r="C277" s="14">
        <v>4</v>
      </c>
      <c r="D277" s="14">
        <v>8</v>
      </c>
      <c r="E277" s="31">
        <v>-0.5</v>
      </c>
      <c r="F277" s="14">
        <v>0</v>
      </c>
      <c r="G277" s="14">
        <v>0</v>
      </c>
      <c r="H277" s="14">
        <v>5</v>
      </c>
      <c r="I277" s="14">
        <v>4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0</v>
      </c>
    </row>
    <row r="278" spans="1:16" ht="22.5" x14ac:dyDescent="0.25">
      <c r="A278" s="30" t="s">
        <v>859</v>
      </c>
      <c r="B278" s="30" t="s">
        <v>860</v>
      </c>
      <c r="C278" s="14">
        <v>6</v>
      </c>
      <c r="D278" s="14">
        <v>3</v>
      </c>
      <c r="E278" s="31">
        <v>1</v>
      </c>
      <c r="F278" s="14">
        <v>0</v>
      </c>
      <c r="G278" s="14">
        <v>0</v>
      </c>
      <c r="H278" s="14">
        <v>1</v>
      </c>
      <c r="I278" s="14">
        <v>7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1</v>
      </c>
    </row>
    <row r="279" spans="1:16" ht="22.5" x14ac:dyDescent="0.25">
      <c r="A279" s="30" t="s">
        <v>861</v>
      </c>
      <c r="B279" s="30" t="s">
        <v>862</v>
      </c>
      <c r="C279" s="14">
        <v>1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1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1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1</v>
      </c>
      <c r="E284" s="31">
        <v>-1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1</v>
      </c>
      <c r="E289" s="31">
        <v>-1</v>
      </c>
      <c r="F289" s="14">
        <v>1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1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2" t="s">
        <v>905</v>
      </c>
      <c r="B301" s="183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2" t="s">
        <v>912</v>
      </c>
      <c r="B305" s="183"/>
      <c r="C305" s="27">
        <v>1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1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2" t="s">
        <v>925</v>
      </c>
      <c r="B312" s="183"/>
      <c r="C312" s="27">
        <v>15</v>
      </c>
      <c r="D312" s="27">
        <v>6</v>
      </c>
      <c r="E312" s="28">
        <v>1.5</v>
      </c>
      <c r="F312" s="27">
        <v>2</v>
      </c>
      <c r="G312" s="27">
        <v>1</v>
      </c>
      <c r="H312" s="27">
        <v>4</v>
      </c>
      <c r="I312" s="27">
        <v>5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4</v>
      </c>
    </row>
    <row r="313" spans="1:16" x14ac:dyDescent="0.25">
      <c r="A313" s="30" t="s">
        <v>926</v>
      </c>
      <c r="B313" s="30" t="s">
        <v>927</v>
      </c>
      <c r="C313" s="14">
        <v>15</v>
      </c>
      <c r="D313" s="14">
        <v>6</v>
      </c>
      <c r="E313" s="31">
        <v>1.5</v>
      </c>
      <c r="F313" s="14">
        <v>2</v>
      </c>
      <c r="G313" s="14">
        <v>1</v>
      </c>
      <c r="H313" s="14">
        <v>4</v>
      </c>
      <c r="I313" s="14">
        <v>4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3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1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2" t="s">
        <v>936</v>
      </c>
      <c r="B318" s="183"/>
      <c r="C318" s="27">
        <v>0</v>
      </c>
      <c r="D318" s="27">
        <v>6</v>
      </c>
      <c r="E318" s="28">
        <v>-1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0</v>
      </c>
      <c r="D319" s="14">
        <v>6</v>
      </c>
      <c r="E319" s="31">
        <v>-1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2" t="s">
        <v>939</v>
      </c>
      <c r="B320" s="183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2" t="s">
        <v>944</v>
      </c>
      <c r="B323" s="183"/>
      <c r="C323" s="27">
        <v>3664</v>
      </c>
      <c r="D323" s="27">
        <v>3648</v>
      </c>
      <c r="E323" s="28">
        <v>4.3859649122806998E-3</v>
      </c>
      <c r="F323" s="27">
        <v>3</v>
      </c>
      <c r="G323" s="27">
        <v>0</v>
      </c>
      <c r="H323" s="27">
        <v>50</v>
      </c>
      <c r="I323" s="27">
        <v>0</v>
      </c>
      <c r="J323" s="27">
        <v>1</v>
      </c>
      <c r="K323" s="27">
        <v>0</v>
      </c>
      <c r="L323" s="27">
        <v>1</v>
      </c>
      <c r="M323" s="27">
        <v>0</v>
      </c>
      <c r="N323" s="27">
        <v>2</v>
      </c>
      <c r="O323" s="27">
        <v>1</v>
      </c>
      <c r="P323" s="29">
        <v>0</v>
      </c>
    </row>
    <row r="324" spans="1:16" x14ac:dyDescent="0.25">
      <c r="A324" s="30" t="s">
        <v>945</v>
      </c>
      <c r="B324" s="30" t="s">
        <v>946</v>
      </c>
      <c r="C324" s="14">
        <v>3664</v>
      </c>
      <c r="D324" s="14">
        <v>3648</v>
      </c>
      <c r="E324" s="31">
        <v>4.3859649122806998E-3</v>
      </c>
      <c r="F324" s="14">
        <v>3</v>
      </c>
      <c r="G324" s="14">
        <v>0</v>
      </c>
      <c r="H324" s="14">
        <v>50</v>
      </c>
      <c r="I324" s="14">
        <v>0</v>
      </c>
      <c r="J324" s="14">
        <v>1</v>
      </c>
      <c r="K324" s="14">
        <v>0</v>
      </c>
      <c r="L324" s="14">
        <v>1</v>
      </c>
      <c r="M324" s="14">
        <v>0</v>
      </c>
      <c r="N324" s="14">
        <v>2</v>
      </c>
      <c r="O324" s="14">
        <v>1</v>
      </c>
      <c r="P324" s="24">
        <v>0</v>
      </c>
    </row>
    <row r="325" spans="1:16" x14ac:dyDescent="0.25">
      <c r="A325" s="182" t="s">
        <v>947</v>
      </c>
      <c r="B325" s="183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2" t="s">
        <v>970</v>
      </c>
      <c r="B337" s="183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2" t="s">
        <v>973</v>
      </c>
      <c r="B339" s="183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4" t="s">
        <v>976</v>
      </c>
      <c r="B341" s="185"/>
      <c r="C341" s="32">
        <v>14137</v>
      </c>
      <c r="D341" s="32">
        <v>13324</v>
      </c>
      <c r="E341" s="33">
        <v>6.1017712398679098E-2</v>
      </c>
      <c r="F341" s="32">
        <v>2250</v>
      </c>
      <c r="G341" s="32">
        <v>1899</v>
      </c>
      <c r="H341" s="32">
        <v>2192</v>
      </c>
      <c r="I341" s="32">
        <v>1687</v>
      </c>
      <c r="J341" s="32">
        <v>17</v>
      </c>
      <c r="K341" s="32">
        <v>18</v>
      </c>
      <c r="L341" s="32">
        <v>10</v>
      </c>
      <c r="M341" s="32">
        <v>13</v>
      </c>
      <c r="N341" s="32">
        <v>201</v>
      </c>
      <c r="O341" s="32">
        <v>233</v>
      </c>
      <c r="P341" s="32">
        <v>2872</v>
      </c>
    </row>
  </sheetData>
  <sheetProtection algorithmName="SHA-512" hashValue="bCfUgtIkHxfxk28Wlr72Sd9elgeyw+7IEuaELKSxhwBeAVRmlBgNgyA+3tZsg50yLSzoohCPmSth7O4CushtKQ==" saltValue="qaFyphNNQWx7sJSGdQGq7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6" t="s">
        <v>979</v>
      </c>
      <c r="B5" s="13" t="s">
        <v>980</v>
      </c>
      <c r="C5" s="24">
        <v>0</v>
      </c>
    </row>
    <row r="6" spans="1:3" x14ac:dyDescent="0.25">
      <c r="A6" s="177"/>
      <c r="B6" s="13" t="s">
        <v>354</v>
      </c>
      <c r="C6" s="24">
        <v>24</v>
      </c>
    </row>
    <row r="7" spans="1:3" x14ac:dyDescent="0.25">
      <c r="A7" s="177"/>
      <c r="B7" s="13" t="s">
        <v>981</v>
      </c>
      <c r="C7" s="24">
        <v>5</v>
      </c>
    </row>
    <row r="8" spans="1:3" x14ac:dyDescent="0.25">
      <c r="A8" s="177"/>
      <c r="B8" s="13" t="s">
        <v>982</v>
      </c>
      <c r="C8" s="24">
        <v>5</v>
      </c>
    </row>
    <row r="9" spans="1:3" x14ac:dyDescent="0.25">
      <c r="A9" s="177"/>
      <c r="B9" s="13" t="s">
        <v>983</v>
      </c>
      <c r="C9" s="24">
        <v>17</v>
      </c>
    </row>
    <row r="10" spans="1:3" x14ac:dyDescent="0.25">
      <c r="A10" s="177"/>
      <c r="B10" s="13" t="s">
        <v>984</v>
      </c>
      <c r="C10" s="24">
        <v>10</v>
      </c>
    </row>
    <row r="11" spans="1:3" x14ac:dyDescent="0.25">
      <c r="A11" s="177"/>
      <c r="B11" s="13" t="s">
        <v>985</v>
      </c>
      <c r="C11" s="24">
        <v>16</v>
      </c>
    </row>
    <row r="12" spans="1:3" x14ac:dyDescent="0.25">
      <c r="A12" s="177"/>
      <c r="B12" s="13" t="s">
        <v>538</v>
      </c>
      <c r="C12" s="24">
        <v>15</v>
      </c>
    </row>
    <row r="13" spans="1:3" x14ac:dyDescent="0.25">
      <c r="A13" s="177"/>
      <c r="B13" s="13" t="s">
        <v>986</v>
      </c>
      <c r="C13" s="24">
        <v>8</v>
      </c>
    </row>
    <row r="14" spans="1:3" x14ac:dyDescent="0.25">
      <c r="A14" s="177"/>
      <c r="B14" s="13" t="s">
        <v>987</v>
      </c>
      <c r="C14" s="24">
        <v>2</v>
      </c>
    </row>
    <row r="15" spans="1:3" x14ac:dyDescent="0.25">
      <c r="A15" s="177"/>
      <c r="B15" s="13" t="s">
        <v>671</v>
      </c>
      <c r="C15" s="24">
        <v>0</v>
      </c>
    </row>
    <row r="16" spans="1:3" x14ac:dyDescent="0.25">
      <c r="A16" s="177"/>
      <c r="B16" s="13" t="s">
        <v>988</v>
      </c>
      <c r="C16" s="24">
        <v>32</v>
      </c>
    </row>
    <row r="17" spans="1:3" x14ac:dyDescent="0.25">
      <c r="A17" s="177"/>
      <c r="B17" s="13" t="s">
        <v>989</v>
      </c>
      <c r="C17" s="24">
        <v>28</v>
      </c>
    </row>
    <row r="18" spans="1:3" x14ac:dyDescent="0.25">
      <c r="A18" s="177"/>
      <c r="B18" s="13" t="s">
        <v>990</v>
      </c>
      <c r="C18" s="24">
        <v>6</v>
      </c>
    </row>
    <row r="19" spans="1:3" x14ac:dyDescent="0.25">
      <c r="A19" s="178"/>
      <c r="B19" s="13" t="s">
        <v>110</v>
      </c>
      <c r="C19" s="24">
        <v>64</v>
      </c>
    </row>
    <row r="20" spans="1:3" x14ac:dyDescent="0.25">
      <c r="A20" s="176" t="s">
        <v>991</v>
      </c>
      <c r="B20" s="13" t="s">
        <v>992</v>
      </c>
      <c r="C20" s="24">
        <v>6</v>
      </c>
    </row>
    <row r="21" spans="1:3" x14ac:dyDescent="0.25">
      <c r="A21" s="178"/>
      <c r="B21" s="13" t="s">
        <v>993</v>
      </c>
      <c r="C21" s="24">
        <v>1</v>
      </c>
    </row>
    <row r="22" spans="1:3" x14ac:dyDescent="0.25">
      <c r="A22" s="176" t="s">
        <v>994</v>
      </c>
      <c r="B22" s="13" t="s">
        <v>995</v>
      </c>
      <c r="C22" s="24">
        <v>12</v>
      </c>
    </row>
    <row r="23" spans="1:3" x14ac:dyDescent="0.25">
      <c r="A23" s="177"/>
      <c r="B23" s="13" t="s">
        <v>996</v>
      </c>
      <c r="C23" s="24">
        <v>73</v>
      </c>
    </row>
    <row r="24" spans="1:3" x14ac:dyDescent="0.25">
      <c r="A24" s="178"/>
      <c r="B24" s="13" t="s">
        <v>997</v>
      </c>
      <c r="C24" s="24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4">
        <v>124</v>
      </c>
    </row>
    <row r="29" spans="1:3" x14ac:dyDescent="0.25">
      <c r="A29" s="176" t="s">
        <v>316</v>
      </c>
      <c r="B29" s="13" t="s">
        <v>1000</v>
      </c>
      <c r="C29" s="24">
        <v>1</v>
      </c>
    </row>
    <row r="30" spans="1:3" x14ac:dyDescent="0.25">
      <c r="A30" s="177"/>
      <c r="B30" s="13" t="s">
        <v>1001</v>
      </c>
      <c r="C30" s="24">
        <v>39</v>
      </c>
    </row>
    <row r="31" spans="1:3" x14ac:dyDescent="0.25">
      <c r="A31" s="177"/>
      <c r="B31" s="13" t="s">
        <v>1002</v>
      </c>
      <c r="C31" s="24">
        <v>0</v>
      </c>
    </row>
    <row r="32" spans="1:3" x14ac:dyDescent="0.25">
      <c r="A32" s="178"/>
      <c r="B32" s="13" t="s">
        <v>1003</v>
      </c>
      <c r="C32" s="24">
        <v>3</v>
      </c>
    </row>
    <row r="33" spans="1:3" x14ac:dyDescent="0.25">
      <c r="A33" s="12" t="s">
        <v>1004</v>
      </c>
      <c r="B33" s="17"/>
      <c r="C33" s="24">
        <v>0</v>
      </c>
    </row>
    <row r="34" spans="1:3" x14ac:dyDescent="0.25">
      <c r="A34" s="12" t="s">
        <v>1005</v>
      </c>
      <c r="B34" s="17"/>
      <c r="C34" s="24">
        <v>40</v>
      </c>
    </row>
    <row r="35" spans="1:3" x14ac:dyDescent="0.25">
      <c r="A35" s="12" t="s">
        <v>1006</v>
      </c>
      <c r="B35" s="17"/>
      <c r="C35" s="24">
        <v>26</v>
      </c>
    </row>
    <row r="36" spans="1:3" x14ac:dyDescent="0.25">
      <c r="A36" s="12" t="s">
        <v>1007</v>
      </c>
      <c r="B36" s="17"/>
      <c r="C36" s="24">
        <v>0</v>
      </c>
    </row>
    <row r="37" spans="1:3" x14ac:dyDescent="0.25">
      <c r="A37" s="12" t="s">
        <v>1008</v>
      </c>
      <c r="B37" s="17"/>
      <c r="C37" s="24">
        <v>17</v>
      </c>
    </row>
    <row r="38" spans="1:3" x14ac:dyDescent="0.25">
      <c r="A38" s="12" t="s">
        <v>1009</v>
      </c>
      <c r="B38" s="17"/>
      <c r="C38" s="24">
        <v>7</v>
      </c>
    </row>
    <row r="39" spans="1:3" x14ac:dyDescent="0.25">
      <c r="A39" s="12" t="s">
        <v>997</v>
      </c>
      <c r="B39" s="17"/>
      <c r="C39" s="24">
        <v>28</v>
      </c>
    </row>
    <row r="40" spans="1:3" x14ac:dyDescent="0.25">
      <c r="A40" s="176" t="s">
        <v>1010</v>
      </c>
      <c r="B40" s="13" t="s">
        <v>1011</v>
      </c>
      <c r="C40" s="24">
        <v>3</v>
      </c>
    </row>
    <row r="41" spans="1:3" x14ac:dyDescent="0.25">
      <c r="A41" s="177"/>
      <c r="B41" s="13" t="s">
        <v>1012</v>
      </c>
      <c r="C41" s="24">
        <v>0</v>
      </c>
    </row>
    <row r="42" spans="1:3" x14ac:dyDescent="0.25">
      <c r="A42" s="177"/>
      <c r="B42" s="13" t="s">
        <v>1013</v>
      </c>
      <c r="C42" s="24">
        <v>2</v>
      </c>
    </row>
    <row r="43" spans="1:3" x14ac:dyDescent="0.25">
      <c r="A43" s="177"/>
      <c r="B43" s="13" t="s">
        <v>1014</v>
      </c>
      <c r="C43" s="24">
        <v>0</v>
      </c>
    </row>
    <row r="44" spans="1:3" x14ac:dyDescent="0.25">
      <c r="A44" s="178"/>
      <c r="B44" s="13" t="s">
        <v>1015</v>
      </c>
      <c r="C44" s="24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27</v>
      </c>
    </row>
    <row r="49" spans="1:3" x14ac:dyDescent="0.25">
      <c r="A49" s="176" t="s">
        <v>80</v>
      </c>
      <c r="B49" s="13" t="s">
        <v>1017</v>
      </c>
      <c r="C49" s="24">
        <v>19</v>
      </c>
    </row>
    <row r="50" spans="1:3" x14ac:dyDescent="0.25">
      <c r="A50" s="178"/>
      <c r="B50" s="13" t="s">
        <v>1018</v>
      </c>
      <c r="C50" s="24">
        <v>84</v>
      </c>
    </row>
    <row r="51" spans="1:3" x14ac:dyDescent="0.25">
      <c r="A51" s="176" t="s">
        <v>1019</v>
      </c>
      <c r="B51" s="13" t="s">
        <v>1020</v>
      </c>
      <c r="C51" s="24">
        <v>0</v>
      </c>
    </row>
    <row r="52" spans="1:3" x14ac:dyDescent="0.25">
      <c r="A52" s="178"/>
      <c r="B52" s="13" t="s">
        <v>1021</v>
      </c>
      <c r="C52" s="24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6" t="s">
        <v>252</v>
      </c>
      <c r="B56" s="13" t="s">
        <v>19</v>
      </c>
      <c r="C56" s="24">
        <v>929</v>
      </c>
    </row>
    <row r="57" spans="1:3" x14ac:dyDescent="0.25">
      <c r="A57" s="177"/>
      <c r="B57" s="13" t="s">
        <v>1023</v>
      </c>
      <c r="C57" s="24">
        <v>248</v>
      </c>
    </row>
    <row r="58" spans="1:3" x14ac:dyDescent="0.25">
      <c r="A58" s="177"/>
      <c r="B58" s="13" t="s">
        <v>1024</v>
      </c>
      <c r="C58" s="24">
        <v>71</v>
      </c>
    </row>
    <row r="59" spans="1:3" x14ac:dyDescent="0.25">
      <c r="A59" s="177"/>
      <c r="B59" s="13" t="s">
        <v>1025</v>
      </c>
      <c r="C59" s="24">
        <v>610</v>
      </c>
    </row>
    <row r="60" spans="1:3" x14ac:dyDescent="0.25">
      <c r="A60" s="178"/>
      <c r="B60" s="13" t="s">
        <v>1026</v>
      </c>
      <c r="C60" s="24">
        <v>14</v>
      </c>
    </row>
    <row r="61" spans="1:3" x14ac:dyDescent="0.25">
      <c r="A61" s="176" t="s">
        <v>1027</v>
      </c>
      <c r="B61" s="13" t="s">
        <v>1028</v>
      </c>
      <c r="C61" s="24">
        <v>312</v>
      </c>
    </row>
    <row r="62" spans="1:3" x14ac:dyDescent="0.25">
      <c r="A62" s="177"/>
      <c r="B62" s="13" t="s">
        <v>1029</v>
      </c>
      <c r="C62" s="24">
        <v>51</v>
      </c>
    </row>
    <row r="63" spans="1:3" x14ac:dyDescent="0.25">
      <c r="A63" s="177"/>
      <c r="B63" s="13" t="s">
        <v>1030</v>
      </c>
      <c r="C63" s="24">
        <v>20</v>
      </c>
    </row>
    <row r="64" spans="1:3" x14ac:dyDescent="0.25">
      <c r="A64" s="177"/>
      <c r="B64" s="13" t="s">
        <v>1031</v>
      </c>
      <c r="C64" s="24">
        <v>145</v>
      </c>
    </row>
    <row r="65" spans="1:3" x14ac:dyDescent="0.25">
      <c r="A65" s="178"/>
      <c r="B65" s="13" t="s">
        <v>1026</v>
      </c>
      <c r="C65" s="24">
        <v>123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4">
        <v>121</v>
      </c>
    </row>
    <row r="70" spans="1:3" ht="22.5" x14ac:dyDescent="0.25">
      <c r="A70" s="12" t="s">
        <v>1034</v>
      </c>
      <c r="B70" s="17"/>
      <c r="C70" s="24">
        <v>0</v>
      </c>
    </row>
    <row r="71" spans="1:3" ht="22.5" x14ac:dyDescent="0.25">
      <c r="A71" s="12" t="s">
        <v>1035</v>
      </c>
      <c r="B71" s="17"/>
      <c r="C71" s="24">
        <v>465</v>
      </c>
    </row>
    <row r="72" spans="1:3" x14ac:dyDescent="0.25">
      <c r="A72" s="176" t="s">
        <v>1036</v>
      </c>
      <c r="B72" s="13" t="s">
        <v>1037</v>
      </c>
      <c r="C72" s="24">
        <v>0</v>
      </c>
    </row>
    <row r="73" spans="1:3" x14ac:dyDescent="0.25">
      <c r="A73" s="178"/>
      <c r="B73" s="13" t="s">
        <v>1038</v>
      </c>
      <c r="C73" s="24">
        <v>11</v>
      </c>
    </row>
    <row r="74" spans="1:3" x14ac:dyDescent="0.25">
      <c r="A74" s="12" t="s">
        <v>1039</v>
      </c>
      <c r="B74" s="17"/>
      <c r="C74" s="24">
        <v>0</v>
      </c>
    </row>
    <row r="75" spans="1:3" x14ac:dyDescent="0.25">
      <c r="A75" s="12" t="s">
        <v>1040</v>
      </c>
      <c r="B75" s="17"/>
      <c r="C75" s="24">
        <v>4</v>
      </c>
    </row>
    <row r="76" spans="1:3" ht="22.5" x14ac:dyDescent="0.25">
      <c r="A76" s="12" t="s">
        <v>1041</v>
      </c>
      <c r="B76" s="17"/>
      <c r="C76" s="24">
        <v>0</v>
      </c>
    </row>
    <row r="77" spans="1:3" x14ac:dyDescent="0.25">
      <c r="A77" s="12" t="s">
        <v>1042</v>
      </c>
      <c r="B77" s="17"/>
      <c r="C77" s="24">
        <v>0</v>
      </c>
    </row>
    <row r="78" spans="1:3" x14ac:dyDescent="0.25">
      <c r="A78" s="12" t="s">
        <v>1043</v>
      </c>
      <c r="B78" s="17"/>
      <c r="C78" s="24">
        <v>0</v>
      </c>
    </row>
    <row r="79" spans="1:3" x14ac:dyDescent="0.25">
      <c r="A79" s="12" t="s">
        <v>1044</v>
      </c>
      <c r="B79" s="17"/>
      <c r="C79" s="24">
        <v>0</v>
      </c>
    </row>
  </sheetData>
  <sheetProtection algorithmName="SHA-512" hashValue="k++LKDpvKvMiwgKBo0sMrJDamF0LjvWgXmz3TZL85vYbx5RNs6nBC0rZgH9GvepjeMkf/v6Jg47t7LwG3jBPqg==" saltValue="SYsj/u7cWZCPt/TUJSTR+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8" t="s">
        <v>1047</v>
      </c>
      <c r="B5" s="39" t="s">
        <v>1048</v>
      </c>
      <c r="C5" s="40">
        <v>14</v>
      </c>
    </row>
    <row r="6" spans="1:3" x14ac:dyDescent="0.25">
      <c r="A6" s="189"/>
      <c r="B6" s="39" t="s">
        <v>325</v>
      </c>
      <c r="C6" s="40">
        <v>100</v>
      </c>
    </row>
    <row r="7" spans="1:3" x14ac:dyDescent="0.25">
      <c r="A7" s="189"/>
      <c r="B7" s="39" t="s">
        <v>1049</v>
      </c>
      <c r="C7" s="40">
        <v>21</v>
      </c>
    </row>
    <row r="8" spans="1:3" x14ac:dyDescent="0.25">
      <c r="A8" s="189"/>
      <c r="B8" s="39" t="s">
        <v>1050</v>
      </c>
      <c r="C8" s="40">
        <v>1</v>
      </c>
    </row>
    <row r="9" spans="1:3" x14ac:dyDescent="0.25">
      <c r="A9" s="189"/>
      <c r="B9" s="39" t="s">
        <v>1051</v>
      </c>
      <c r="C9" s="40">
        <v>1</v>
      </c>
    </row>
    <row r="10" spans="1:3" x14ac:dyDescent="0.25">
      <c r="A10" s="189"/>
      <c r="B10" s="39" t="s">
        <v>1052</v>
      </c>
      <c r="C10" s="40">
        <v>0</v>
      </c>
    </row>
    <row r="11" spans="1:3" x14ac:dyDescent="0.25">
      <c r="A11" s="190"/>
      <c r="B11" s="39" t="s">
        <v>1053</v>
      </c>
      <c r="C11" s="40">
        <v>0</v>
      </c>
    </row>
    <row r="12" spans="1:3" x14ac:dyDescent="0.25">
      <c r="A12" s="188" t="s">
        <v>1054</v>
      </c>
      <c r="B12" s="39" t="s">
        <v>64</v>
      </c>
      <c r="C12" s="40">
        <v>123</v>
      </c>
    </row>
    <row r="13" spans="1:3" x14ac:dyDescent="0.25">
      <c r="A13" s="189"/>
      <c r="B13" s="39" t="s">
        <v>1055</v>
      </c>
      <c r="C13" s="40">
        <v>34</v>
      </c>
    </row>
    <row r="14" spans="1:3" x14ac:dyDescent="0.25">
      <c r="A14" s="189"/>
      <c r="B14" s="39" t="s">
        <v>1056</v>
      </c>
      <c r="C14" s="40">
        <v>9</v>
      </c>
    </row>
    <row r="15" spans="1:3" x14ac:dyDescent="0.25">
      <c r="A15" s="190"/>
      <c r="B15" s="39" t="s">
        <v>1057</v>
      </c>
      <c r="C15" s="40">
        <v>8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5</v>
      </c>
    </row>
    <row r="20" spans="1:3" x14ac:dyDescent="0.25">
      <c r="A20" s="38" t="s">
        <v>1060</v>
      </c>
      <c r="B20" s="41"/>
      <c r="C20" s="40">
        <v>1</v>
      </c>
    </row>
    <row r="21" spans="1:3" x14ac:dyDescent="0.25">
      <c r="A21" s="38" t="s">
        <v>1061</v>
      </c>
      <c r="B21" s="41"/>
      <c r="C21" s="40">
        <v>1</v>
      </c>
    </row>
    <row r="22" spans="1:3" x14ac:dyDescent="0.25">
      <c r="A22" s="38" t="s">
        <v>1062</v>
      </c>
      <c r="B22" s="41"/>
      <c r="C22" s="40">
        <v>2</v>
      </c>
    </row>
    <row r="23" spans="1:3" x14ac:dyDescent="0.25">
      <c r="A23" s="38" t="s">
        <v>1063</v>
      </c>
      <c r="B23" s="41"/>
      <c r="C23" s="40">
        <v>82</v>
      </c>
    </row>
    <row r="24" spans="1:3" x14ac:dyDescent="0.25">
      <c r="A24" s="38" t="s">
        <v>1064</v>
      </c>
      <c r="B24" s="41"/>
      <c r="C24" s="40">
        <v>40</v>
      </c>
    </row>
    <row r="25" spans="1:3" x14ac:dyDescent="0.25">
      <c r="A25" s="38" t="s">
        <v>1065</v>
      </c>
      <c r="B25" s="41"/>
      <c r="C25" s="40">
        <v>20</v>
      </c>
    </row>
    <row r="26" spans="1:3" x14ac:dyDescent="0.25">
      <c r="A26" s="38" t="s">
        <v>1066</v>
      </c>
      <c r="B26" s="41"/>
      <c r="C26" s="40">
        <v>0</v>
      </c>
    </row>
    <row r="27" spans="1:3" x14ac:dyDescent="0.25">
      <c r="A27" s="38" t="s">
        <v>1067</v>
      </c>
      <c r="B27" s="41"/>
      <c r="C27" s="40">
        <v>0</v>
      </c>
    </row>
    <row r="28" spans="1:3" x14ac:dyDescent="0.25">
      <c r="A28" s="38" t="s">
        <v>1068</v>
      </c>
      <c r="B28" s="41"/>
      <c r="C28" s="40">
        <v>26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2</v>
      </c>
    </row>
    <row r="33" spans="1:6" x14ac:dyDescent="0.25">
      <c r="A33" s="38" t="s">
        <v>1071</v>
      </c>
      <c r="B33" s="41"/>
      <c r="C33" s="40">
        <v>7</v>
      </c>
    </row>
    <row r="34" spans="1:6" x14ac:dyDescent="0.25">
      <c r="A34" s="38" t="s">
        <v>1072</v>
      </c>
      <c r="B34" s="41"/>
      <c r="C34" s="40">
        <v>11</v>
      </c>
    </row>
    <row r="35" spans="1:6" x14ac:dyDescent="0.25">
      <c r="A35" s="38" t="s">
        <v>1073</v>
      </c>
      <c r="B35" s="41"/>
      <c r="C35" s="40">
        <v>11</v>
      </c>
    </row>
    <row r="36" spans="1:6" x14ac:dyDescent="0.25">
      <c r="A36" s="38" t="s">
        <v>1074</v>
      </c>
      <c r="B36" s="41"/>
      <c r="C36" s="40">
        <v>2</v>
      </c>
    </row>
    <row r="37" spans="1:6" x14ac:dyDescent="0.25">
      <c r="A37" s="38" t="s">
        <v>1075</v>
      </c>
      <c r="B37" s="41"/>
      <c r="C37" s="40">
        <v>7</v>
      </c>
    </row>
    <row r="38" spans="1:6" x14ac:dyDescent="0.25">
      <c r="A38" s="38" t="s">
        <v>1076</v>
      </c>
      <c r="B38" s="41"/>
      <c r="C38" s="40">
        <v>2</v>
      </c>
    </row>
    <row r="39" spans="1:6" x14ac:dyDescent="0.25">
      <c r="A39" s="38" t="s">
        <v>1077</v>
      </c>
      <c r="B39" s="41"/>
      <c r="C39" s="40">
        <v>0</v>
      </c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7</v>
      </c>
    </row>
    <row r="44" spans="1:6" x14ac:dyDescent="0.25">
      <c r="A44" s="38" t="s">
        <v>113</v>
      </c>
      <c r="B44" s="41"/>
      <c r="C44" s="40">
        <v>4</v>
      </c>
    </row>
    <row r="45" spans="1:6" x14ac:dyDescent="0.25">
      <c r="A45" s="38" t="s">
        <v>1079</v>
      </c>
      <c r="B45" s="41"/>
      <c r="C45" s="40">
        <v>0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1" t="s">
        <v>979</v>
      </c>
      <c r="B48" s="43" t="s">
        <v>1082</v>
      </c>
      <c r="C48" s="18"/>
      <c r="D48" s="18"/>
      <c r="E48" s="18"/>
      <c r="F48" s="23"/>
    </row>
    <row r="49" spans="1:6" x14ac:dyDescent="0.25">
      <c r="A49" s="192"/>
      <c r="B49" s="43" t="s">
        <v>1083</v>
      </c>
      <c r="C49" s="18"/>
      <c r="D49" s="18"/>
      <c r="E49" s="18"/>
      <c r="F49" s="23"/>
    </row>
    <row r="50" spans="1:6" x14ac:dyDescent="0.25">
      <c r="A50" s="192"/>
      <c r="B50" s="43" t="s">
        <v>1084</v>
      </c>
      <c r="C50" s="18"/>
      <c r="D50" s="18"/>
      <c r="E50" s="18"/>
      <c r="F50" s="23"/>
    </row>
    <row r="51" spans="1:6" x14ac:dyDescent="0.25">
      <c r="A51" s="192"/>
      <c r="B51" s="43" t="s">
        <v>1085</v>
      </c>
      <c r="C51" s="18"/>
      <c r="D51" s="18"/>
      <c r="E51" s="18"/>
      <c r="F51" s="23"/>
    </row>
    <row r="52" spans="1:6" x14ac:dyDescent="0.25">
      <c r="A52" s="192"/>
      <c r="B52" s="43" t="s">
        <v>354</v>
      </c>
      <c r="C52" s="44">
        <v>11</v>
      </c>
      <c r="D52" s="44">
        <v>25</v>
      </c>
      <c r="E52" s="44">
        <v>6</v>
      </c>
      <c r="F52" s="40">
        <v>10</v>
      </c>
    </row>
    <row r="53" spans="1:6" x14ac:dyDescent="0.25">
      <c r="A53" s="192"/>
      <c r="B53" s="43" t="s">
        <v>1086</v>
      </c>
      <c r="C53" s="44">
        <v>113</v>
      </c>
      <c r="D53" s="44">
        <v>51</v>
      </c>
      <c r="E53" s="44">
        <v>4</v>
      </c>
      <c r="F53" s="40">
        <v>16</v>
      </c>
    </row>
    <row r="54" spans="1:6" x14ac:dyDescent="0.25">
      <c r="A54" s="192"/>
      <c r="B54" s="43" t="s">
        <v>1087</v>
      </c>
      <c r="C54" s="44">
        <v>15</v>
      </c>
      <c r="D54" s="44">
        <v>12</v>
      </c>
      <c r="E54" s="44">
        <v>2</v>
      </c>
      <c r="F54" s="40">
        <v>7</v>
      </c>
    </row>
    <row r="55" spans="1:6" x14ac:dyDescent="0.25">
      <c r="A55" s="192"/>
      <c r="B55" s="43" t="s">
        <v>1088</v>
      </c>
      <c r="C55" s="44">
        <v>0</v>
      </c>
      <c r="D55" s="44">
        <v>1</v>
      </c>
      <c r="E55" s="44">
        <v>0</v>
      </c>
      <c r="F55" s="40">
        <v>0</v>
      </c>
    </row>
    <row r="56" spans="1:6" x14ac:dyDescent="0.25">
      <c r="A56" s="192"/>
      <c r="B56" s="43" t="s">
        <v>1089</v>
      </c>
      <c r="C56" s="18"/>
      <c r="D56" s="18"/>
      <c r="E56" s="18"/>
      <c r="F56" s="23"/>
    </row>
    <row r="57" spans="1:6" x14ac:dyDescent="0.25">
      <c r="A57" s="192"/>
      <c r="B57" s="43" t="s">
        <v>1090</v>
      </c>
      <c r="C57" s="44">
        <v>5</v>
      </c>
      <c r="D57" s="44">
        <v>6</v>
      </c>
      <c r="E57" s="44">
        <v>0</v>
      </c>
      <c r="F57" s="40">
        <v>3</v>
      </c>
    </row>
    <row r="58" spans="1:6" x14ac:dyDescent="0.25">
      <c r="A58" s="192"/>
      <c r="B58" s="43" t="s">
        <v>1091</v>
      </c>
      <c r="C58" s="44">
        <v>1</v>
      </c>
      <c r="D58" s="44">
        <v>0</v>
      </c>
      <c r="E58" s="44">
        <v>0</v>
      </c>
      <c r="F58" s="40">
        <v>0</v>
      </c>
    </row>
    <row r="59" spans="1:6" x14ac:dyDescent="0.25">
      <c r="A59" s="192"/>
      <c r="B59" s="43" t="s">
        <v>1092</v>
      </c>
      <c r="C59" s="44">
        <v>1</v>
      </c>
      <c r="D59" s="44">
        <v>1</v>
      </c>
      <c r="E59" s="44">
        <v>0</v>
      </c>
      <c r="F59" s="40">
        <v>0</v>
      </c>
    </row>
    <row r="60" spans="1:6" x14ac:dyDescent="0.25">
      <c r="A60" s="192"/>
      <c r="B60" s="43" t="s">
        <v>425</v>
      </c>
      <c r="C60" s="18"/>
      <c r="D60" s="18"/>
      <c r="E60" s="18"/>
      <c r="F60" s="23"/>
    </row>
    <row r="61" spans="1:6" x14ac:dyDescent="0.25">
      <c r="A61" s="192"/>
      <c r="B61" s="43" t="s">
        <v>1093</v>
      </c>
      <c r="C61" s="44">
        <v>1</v>
      </c>
      <c r="D61" s="44">
        <v>0</v>
      </c>
      <c r="E61" s="44">
        <v>0</v>
      </c>
      <c r="F61" s="40">
        <v>0</v>
      </c>
    </row>
    <row r="62" spans="1:6" x14ac:dyDescent="0.25">
      <c r="A62" s="192"/>
      <c r="B62" s="43" t="s">
        <v>1094</v>
      </c>
      <c r="C62" s="18"/>
      <c r="D62" s="18"/>
      <c r="E62" s="18"/>
      <c r="F62" s="23"/>
    </row>
    <row r="63" spans="1:6" x14ac:dyDescent="0.25">
      <c r="A63" s="192"/>
      <c r="B63" s="43" t="s">
        <v>1095</v>
      </c>
      <c r="C63" s="18"/>
      <c r="D63" s="18"/>
      <c r="E63" s="18"/>
      <c r="F63" s="23"/>
    </row>
    <row r="64" spans="1:6" x14ac:dyDescent="0.25">
      <c r="A64" s="192"/>
      <c r="B64" s="43" t="s">
        <v>1096</v>
      </c>
      <c r="C64" s="44">
        <v>19</v>
      </c>
      <c r="D64" s="44">
        <v>21</v>
      </c>
      <c r="E64" s="44">
        <v>2</v>
      </c>
      <c r="F64" s="40">
        <v>7</v>
      </c>
    </row>
    <row r="65" spans="1:6" x14ac:dyDescent="0.25">
      <c r="A65" s="192"/>
      <c r="B65" s="43" t="s">
        <v>1097</v>
      </c>
      <c r="C65" s="18"/>
      <c r="D65" s="18"/>
      <c r="E65" s="18"/>
      <c r="F65" s="23"/>
    </row>
    <row r="66" spans="1:6" x14ac:dyDescent="0.25">
      <c r="A66" s="193"/>
      <c r="B66" s="43" t="s">
        <v>1098</v>
      </c>
      <c r="C66" s="18"/>
      <c r="D66" s="18"/>
      <c r="E66" s="18"/>
      <c r="F66" s="23"/>
    </row>
    <row r="67" spans="1:6" x14ac:dyDescent="0.25">
      <c r="A67" s="186" t="s">
        <v>1099</v>
      </c>
      <c r="B67" s="187"/>
      <c r="C67" s="45">
        <v>166</v>
      </c>
      <c r="D67" s="45">
        <v>117</v>
      </c>
      <c r="E67" s="45">
        <v>14</v>
      </c>
      <c r="F67" s="45">
        <v>43</v>
      </c>
    </row>
    <row r="68" spans="1:6" x14ac:dyDescent="0.25">
      <c r="A68" s="191" t="s">
        <v>994</v>
      </c>
      <c r="B68" s="43" t="s">
        <v>1100</v>
      </c>
      <c r="C68" s="44">
        <v>1</v>
      </c>
      <c r="D68" s="44">
        <v>0</v>
      </c>
      <c r="E68" s="44">
        <v>0</v>
      </c>
      <c r="F68" s="40">
        <v>0</v>
      </c>
    </row>
    <row r="69" spans="1:6" x14ac:dyDescent="0.25">
      <c r="A69" s="192"/>
      <c r="B69" s="43" t="s">
        <v>1101</v>
      </c>
      <c r="C69" s="18"/>
      <c r="D69" s="18"/>
      <c r="E69" s="18"/>
      <c r="F69" s="23"/>
    </row>
    <row r="70" spans="1:6" x14ac:dyDescent="0.25">
      <c r="A70" s="193"/>
      <c r="B70" s="43" t="s">
        <v>110</v>
      </c>
      <c r="C70" s="18"/>
      <c r="D70" s="18"/>
      <c r="E70" s="18"/>
      <c r="F70" s="23"/>
    </row>
    <row r="71" spans="1:6" x14ac:dyDescent="0.25">
      <c r="A71" s="186" t="s">
        <v>1102</v>
      </c>
      <c r="B71" s="187"/>
      <c r="C71" s="45">
        <v>1</v>
      </c>
      <c r="D71" s="45">
        <v>0</v>
      </c>
      <c r="E71" s="45">
        <v>0</v>
      </c>
      <c r="F71" s="45">
        <v>0</v>
      </c>
    </row>
  </sheetData>
  <sheetProtection algorithmName="SHA-512" hashValue="4K+yQhynR90cWB+PgNZVdle6jBN2F24x9JvmDle1wUTPIBU1CE0GgvYaAdE2QBzgyY0dWEvQi36yYQJ5tXU+Og==" saltValue="ujsvL0aOItl5ubH4h22WD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3" t="s">
        <v>1105</v>
      </c>
      <c r="B5" s="13" t="s">
        <v>1106</v>
      </c>
      <c r="C5" s="24">
        <v>955</v>
      </c>
    </row>
    <row r="6" spans="1:3" x14ac:dyDescent="0.25">
      <c r="A6" s="174"/>
      <c r="B6" s="13" t="s">
        <v>1048</v>
      </c>
      <c r="C6" s="24">
        <v>193</v>
      </c>
    </row>
    <row r="7" spans="1:3" x14ac:dyDescent="0.25">
      <c r="A7" s="174"/>
      <c r="B7" s="13" t="s">
        <v>1107</v>
      </c>
      <c r="C7" s="24">
        <v>1145</v>
      </c>
    </row>
    <row r="8" spans="1:3" x14ac:dyDescent="0.25">
      <c r="A8" s="174"/>
      <c r="B8" s="13" t="s">
        <v>1108</v>
      </c>
      <c r="C8" s="24">
        <v>151</v>
      </c>
    </row>
    <row r="9" spans="1:3" x14ac:dyDescent="0.25">
      <c r="A9" s="174"/>
      <c r="B9" s="13" t="s">
        <v>1050</v>
      </c>
      <c r="C9" s="24">
        <v>5</v>
      </c>
    </row>
    <row r="10" spans="1:3" x14ac:dyDescent="0.25">
      <c r="A10" s="174"/>
      <c r="B10" s="13" t="s">
        <v>1051</v>
      </c>
      <c r="C10" s="24">
        <v>3</v>
      </c>
    </row>
    <row r="11" spans="1:3" x14ac:dyDescent="0.25">
      <c r="A11" s="174"/>
      <c r="B11" s="13" t="s">
        <v>1109</v>
      </c>
      <c r="C11" s="24">
        <v>1</v>
      </c>
    </row>
    <row r="12" spans="1:3" x14ac:dyDescent="0.25">
      <c r="A12" s="175"/>
      <c r="B12" s="13" t="s">
        <v>1110</v>
      </c>
      <c r="C12" s="24">
        <v>1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7"/>
      <c r="C16" s="24">
        <v>831</v>
      </c>
    </row>
    <row r="17" spans="1:3" x14ac:dyDescent="0.25">
      <c r="A17" s="22" t="s">
        <v>1113</v>
      </c>
      <c r="B17" s="17"/>
      <c r="C17" s="24">
        <v>142</v>
      </c>
    </row>
    <row r="18" spans="1:3" x14ac:dyDescent="0.25">
      <c r="A18" s="22" t="s">
        <v>1114</v>
      </c>
      <c r="B18" s="17"/>
      <c r="C18" s="24">
        <v>576</v>
      </c>
    </row>
    <row r="19" spans="1:3" x14ac:dyDescent="0.25">
      <c r="A19" s="22" t="s">
        <v>1115</v>
      </c>
      <c r="B19" s="17"/>
      <c r="C19" s="24">
        <v>124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7"/>
      <c r="C23" s="24">
        <v>0</v>
      </c>
    </row>
    <row r="24" spans="1:3" x14ac:dyDescent="0.25">
      <c r="A24" s="22" t="s">
        <v>1118</v>
      </c>
      <c r="B24" s="17"/>
      <c r="C24" s="24">
        <v>13</v>
      </c>
    </row>
    <row r="25" spans="1:3" x14ac:dyDescent="0.25">
      <c r="A25" s="22" t="s">
        <v>1119</v>
      </c>
      <c r="B25" s="17"/>
      <c r="C25" s="24">
        <v>0</v>
      </c>
    </row>
    <row r="26" spans="1:3" x14ac:dyDescent="0.25">
      <c r="A26" s="22" t="s">
        <v>1120</v>
      </c>
      <c r="B26" s="17"/>
      <c r="C26" s="24">
        <v>2</v>
      </c>
    </row>
    <row r="27" spans="1:3" x14ac:dyDescent="0.25">
      <c r="A27" s="22" t="s">
        <v>1121</v>
      </c>
      <c r="B27" s="17"/>
      <c r="C27" s="24">
        <v>1</v>
      </c>
    </row>
    <row r="28" spans="1:3" x14ac:dyDescent="0.25">
      <c r="A28" s="22" t="s">
        <v>1122</v>
      </c>
      <c r="B28" s="17"/>
      <c r="C28" s="24">
        <v>7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7"/>
      <c r="C32" s="24">
        <v>0</v>
      </c>
    </row>
    <row r="33" spans="1:3" x14ac:dyDescent="0.25">
      <c r="A33" s="22" t="s">
        <v>1125</v>
      </c>
      <c r="B33" s="17"/>
      <c r="C33" s="24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7"/>
      <c r="C37" s="24">
        <v>8</v>
      </c>
    </row>
    <row r="38" spans="1:3" x14ac:dyDescent="0.25">
      <c r="A38" s="22" t="s">
        <v>1127</v>
      </c>
      <c r="B38" s="17"/>
      <c r="C38" s="24">
        <v>113</v>
      </c>
    </row>
    <row r="39" spans="1:3" x14ac:dyDescent="0.25">
      <c r="A39" s="22" t="s">
        <v>1128</v>
      </c>
      <c r="B39" s="17"/>
      <c r="C39" s="24">
        <v>453</v>
      </c>
    </row>
    <row r="40" spans="1:3" x14ac:dyDescent="0.25">
      <c r="A40" s="22" t="s">
        <v>1129</v>
      </c>
      <c r="B40" s="17"/>
      <c r="C40" s="24">
        <v>81</v>
      </c>
    </row>
    <row r="41" spans="1:3" x14ac:dyDescent="0.25">
      <c r="A41" s="22" t="s">
        <v>1130</v>
      </c>
      <c r="B41" s="17"/>
      <c r="C41" s="24">
        <v>204</v>
      </c>
    </row>
    <row r="42" spans="1:3" x14ac:dyDescent="0.25">
      <c r="A42" s="22" t="s">
        <v>1131</v>
      </c>
      <c r="B42" s="17"/>
      <c r="C42" s="24">
        <v>102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7"/>
      <c r="C46" s="24">
        <v>7</v>
      </c>
    </row>
    <row r="47" spans="1:3" x14ac:dyDescent="0.25">
      <c r="A47" s="22" t="s">
        <v>1134</v>
      </c>
      <c r="B47" s="17"/>
      <c r="C47" s="24">
        <v>4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3" t="s">
        <v>1136</v>
      </c>
      <c r="B51" s="13" t="s">
        <v>1137</v>
      </c>
      <c r="C51" s="24">
        <v>206</v>
      </c>
    </row>
    <row r="52" spans="1:6" x14ac:dyDescent="0.25">
      <c r="A52" s="174"/>
      <c r="B52" s="13" t="s">
        <v>1138</v>
      </c>
      <c r="C52" s="24">
        <v>417</v>
      </c>
    </row>
    <row r="53" spans="1:6" x14ac:dyDescent="0.25">
      <c r="A53" s="174"/>
      <c r="B53" s="13" t="s">
        <v>1139</v>
      </c>
      <c r="C53" s="24">
        <v>145</v>
      </c>
    </row>
    <row r="54" spans="1:6" x14ac:dyDescent="0.25">
      <c r="A54" s="175"/>
      <c r="B54" s="13" t="s">
        <v>1140</v>
      </c>
      <c r="C54" s="24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2</v>
      </c>
    </row>
    <row r="59" spans="1:6" x14ac:dyDescent="0.25">
      <c r="A59" s="22" t="s">
        <v>113</v>
      </c>
      <c r="B59" s="17"/>
      <c r="C59" s="24">
        <v>2</v>
      </c>
    </row>
    <row r="60" spans="1:6" x14ac:dyDescent="0.25">
      <c r="A60" s="22" t="s">
        <v>1079</v>
      </c>
      <c r="B60" s="17"/>
      <c r="C60" s="24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3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4">
        <v>0</v>
      </c>
    </row>
    <row r="64" spans="1:6" x14ac:dyDescent="0.25">
      <c r="A64" s="174"/>
      <c r="B64" s="13" t="s">
        <v>1083</v>
      </c>
      <c r="C64" s="14">
        <v>0</v>
      </c>
      <c r="D64" s="14">
        <v>0</v>
      </c>
      <c r="E64" s="14">
        <v>0</v>
      </c>
      <c r="F64" s="24">
        <v>0</v>
      </c>
    </row>
    <row r="65" spans="1:6" x14ac:dyDescent="0.25">
      <c r="A65" s="174"/>
      <c r="B65" s="13" t="s">
        <v>1084</v>
      </c>
      <c r="C65" s="14">
        <v>1</v>
      </c>
      <c r="D65" s="14">
        <v>0</v>
      </c>
      <c r="E65" s="14">
        <v>0</v>
      </c>
      <c r="F65" s="24">
        <v>0</v>
      </c>
    </row>
    <row r="66" spans="1:6" x14ac:dyDescent="0.25">
      <c r="A66" s="174"/>
      <c r="B66" s="13" t="s">
        <v>1085</v>
      </c>
      <c r="C66" s="14">
        <v>0</v>
      </c>
      <c r="D66" s="14">
        <v>0</v>
      </c>
      <c r="E66" s="14">
        <v>0</v>
      </c>
      <c r="F66" s="24">
        <v>0</v>
      </c>
    </row>
    <row r="67" spans="1:6" x14ac:dyDescent="0.25">
      <c r="A67" s="174"/>
      <c r="B67" s="13" t="s">
        <v>354</v>
      </c>
      <c r="C67" s="14">
        <v>50</v>
      </c>
      <c r="D67" s="14">
        <v>33</v>
      </c>
      <c r="E67" s="14">
        <v>24</v>
      </c>
      <c r="F67" s="24">
        <v>8</v>
      </c>
    </row>
    <row r="68" spans="1:6" x14ac:dyDescent="0.25">
      <c r="A68" s="174"/>
      <c r="B68" s="13" t="s">
        <v>1141</v>
      </c>
      <c r="C68" s="14">
        <v>1107</v>
      </c>
      <c r="D68" s="14">
        <v>353</v>
      </c>
      <c r="E68" s="14">
        <v>65</v>
      </c>
      <c r="F68" s="24">
        <v>212</v>
      </c>
    </row>
    <row r="69" spans="1:6" x14ac:dyDescent="0.25">
      <c r="A69" s="174"/>
      <c r="B69" s="13" t="s">
        <v>1142</v>
      </c>
      <c r="C69" s="14">
        <v>41</v>
      </c>
      <c r="D69" s="14">
        <v>22</v>
      </c>
      <c r="E69" s="14">
        <v>26</v>
      </c>
      <c r="F69" s="24">
        <v>7</v>
      </c>
    </row>
    <row r="70" spans="1:6" x14ac:dyDescent="0.25">
      <c r="A70" s="174"/>
      <c r="B70" s="13" t="s">
        <v>1088</v>
      </c>
      <c r="C70" s="14">
        <v>0</v>
      </c>
      <c r="D70" s="14">
        <v>3</v>
      </c>
      <c r="E70" s="14">
        <v>5</v>
      </c>
      <c r="F70" s="24">
        <v>0</v>
      </c>
    </row>
    <row r="71" spans="1:6" x14ac:dyDescent="0.25">
      <c r="A71" s="174"/>
      <c r="B71" s="13" t="s">
        <v>1143</v>
      </c>
      <c r="C71" s="14">
        <v>0</v>
      </c>
      <c r="D71" s="14">
        <v>0</v>
      </c>
      <c r="E71" s="14">
        <v>0</v>
      </c>
      <c r="F71" s="24">
        <v>0</v>
      </c>
    </row>
    <row r="72" spans="1:6" x14ac:dyDescent="0.25">
      <c r="A72" s="174"/>
      <c r="B72" s="13" t="s">
        <v>1144</v>
      </c>
      <c r="C72" s="14">
        <v>286</v>
      </c>
      <c r="D72" s="14">
        <v>11</v>
      </c>
      <c r="E72" s="14">
        <v>4</v>
      </c>
      <c r="F72" s="24">
        <v>0</v>
      </c>
    </row>
    <row r="73" spans="1:6" x14ac:dyDescent="0.25">
      <c r="A73" s="174"/>
      <c r="B73" s="13" t="s">
        <v>1145</v>
      </c>
      <c r="C73" s="14">
        <v>37</v>
      </c>
      <c r="D73" s="14">
        <v>2</v>
      </c>
      <c r="E73" s="14">
        <v>0</v>
      </c>
      <c r="F73" s="24">
        <v>0</v>
      </c>
    </row>
    <row r="74" spans="1:6" x14ac:dyDescent="0.25">
      <c r="A74" s="174"/>
      <c r="B74" s="13" t="s">
        <v>1092</v>
      </c>
      <c r="C74" s="14">
        <v>0</v>
      </c>
      <c r="D74" s="14">
        <v>0</v>
      </c>
      <c r="E74" s="14">
        <v>0</v>
      </c>
      <c r="F74" s="24">
        <v>0</v>
      </c>
    </row>
    <row r="75" spans="1:6" x14ac:dyDescent="0.25">
      <c r="A75" s="174"/>
      <c r="B75" s="13" t="s">
        <v>425</v>
      </c>
      <c r="C75" s="14">
        <v>0</v>
      </c>
      <c r="D75" s="14">
        <v>0</v>
      </c>
      <c r="E75" s="14">
        <v>0</v>
      </c>
      <c r="F75" s="24">
        <v>0</v>
      </c>
    </row>
    <row r="76" spans="1:6" x14ac:dyDescent="0.25">
      <c r="A76" s="174"/>
      <c r="B76" s="13" t="s">
        <v>1093</v>
      </c>
      <c r="C76" s="14">
        <v>2</v>
      </c>
      <c r="D76" s="14">
        <v>1</v>
      </c>
      <c r="E76" s="14">
        <v>1</v>
      </c>
      <c r="F76" s="24">
        <v>0</v>
      </c>
    </row>
    <row r="77" spans="1:6" x14ac:dyDescent="0.25">
      <c r="A77" s="174"/>
      <c r="B77" s="13" t="s">
        <v>1094</v>
      </c>
      <c r="C77" s="14">
        <v>11</v>
      </c>
      <c r="D77" s="14">
        <v>2</v>
      </c>
      <c r="E77" s="14">
        <v>2</v>
      </c>
      <c r="F77" s="24">
        <v>0</v>
      </c>
    </row>
    <row r="78" spans="1:6" x14ac:dyDescent="0.25">
      <c r="A78" s="174"/>
      <c r="B78" s="13" t="s">
        <v>1095</v>
      </c>
      <c r="C78" s="14">
        <v>1</v>
      </c>
      <c r="D78" s="14">
        <v>0</v>
      </c>
      <c r="E78" s="14">
        <v>0</v>
      </c>
      <c r="F78" s="24">
        <v>1</v>
      </c>
    </row>
    <row r="79" spans="1:6" x14ac:dyDescent="0.25">
      <c r="A79" s="174"/>
      <c r="B79" s="13" t="s">
        <v>1096</v>
      </c>
      <c r="C79" s="14">
        <v>323</v>
      </c>
      <c r="D79" s="14">
        <v>182</v>
      </c>
      <c r="E79" s="14">
        <v>52</v>
      </c>
      <c r="F79" s="24">
        <v>92</v>
      </c>
    </row>
    <row r="80" spans="1:6" x14ac:dyDescent="0.25">
      <c r="A80" s="174"/>
      <c r="B80" s="13" t="s">
        <v>1097</v>
      </c>
      <c r="C80" s="14">
        <v>0</v>
      </c>
      <c r="D80" s="14">
        <v>0</v>
      </c>
      <c r="E80" s="14">
        <v>0</v>
      </c>
      <c r="F80" s="24">
        <v>0</v>
      </c>
    </row>
    <row r="81" spans="1:6" x14ac:dyDescent="0.25">
      <c r="A81" s="175"/>
      <c r="B81" s="13" t="s">
        <v>1098</v>
      </c>
      <c r="C81" s="14">
        <v>1</v>
      </c>
      <c r="D81" s="14">
        <v>0</v>
      </c>
      <c r="E81" s="14">
        <v>1</v>
      </c>
      <c r="F81" s="24">
        <v>1</v>
      </c>
    </row>
    <row r="82" spans="1:6" x14ac:dyDescent="0.25">
      <c r="A82" s="194" t="s">
        <v>1099</v>
      </c>
      <c r="B82" s="195"/>
      <c r="C82" s="32">
        <v>1860</v>
      </c>
      <c r="D82" s="32">
        <v>609</v>
      </c>
      <c r="E82" s="32">
        <v>180</v>
      </c>
      <c r="F82" s="32">
        <v>321</v>
      </c>
    </row>
    <row r="83" spans="1:6" x14ac:dyDescent="0.25">
      <c r="A83" s="173" t="s">
        <v>1146</v>
      </c>
      <c r="B83" s="13" t="s">
        <v>1100</v>
      </c>
      <c r="C83" s="14">
        <v>1</v>
      </c>
      <c r="D83" s="14">
        <v>0</v>
      </c>
      <c r="E83" s="14">
        <v>0</v>
      </c>
      <c r="F83" s="24">
        <v>0</v>
      </c>
    </row>
    <row r="84" spans="1:6" x14ac:dyDescent="0.25">
      <c r="A84" s="174"/>
      <c r="B84" s="13" t="s">
        <v>1101</v>
      </c>
      <c r="C84" s="14">
        <v>0</v>
      </c>
      <c r="D84" s="14">
        <v>0</v>
      </c>
      <c r="E84" s="14">
        <v>0</v>
      </c>
      <c r="F84" s="24">
        <v>0</v>
      </c>
    </row>
    <row r="85" spans="1:6" x14ac:dyDescent="0.25">
      <c r="A85" s="175"/>
      <c r="B85" s="13" t="s">
        <v>110</v>
      </c>
      <c r="C85" s="14">
        <v>96</v>
      </c>
      <c r="D85" s="14">
        <v>0</v>
      </c>
      <c r="E85" s="14">
        <v>0</v>
      </c>
      <c r="F85" s="24">
        <v>0</v>
      </c>
    </row>
    <row r="86" spans="1:6" x14ac:dyDescent="0.25">
      <c r="A86" s="194" t="s">
        <v>1147</v>
      </c>
      <c r="B86" s="195"/>
      <c r="C86" s="32">
        <v>97</v>
      </c>
      <c r="D86" s="32">
        <v>0</v>
      </c>
      <c r="E86" s="32">
        <v>0</v>
      </c>
      <c r="F86" s="32">
        <v>0</v>
      </c>
    </row>
  </sheetData>
  <sheetProtection algorithmName="SHA-512" hashValue="CrMykQ8jmZSLk+6y1NSnneTWsjWefI1W4Uoa82Tl9N/g9+Dtc4gLVOr2266Ry88mWR5enWC2G2cOV65fUq/95A==" saltValue="EWwmFIOoNwuEiICeP5MKU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4">
        <v>5</v>
      </c>
    </row>
    <row r="6" spans="1:3" x14ac:dyDescent="0.25">
      <c r="A6" s="12" t="s">
        <v>1151</v>
      </c>
      <c r="B6" s="17"/>
      <c r="C6" s="24">
        <v>419</v>
      </c>
    </row>
    <row r="7" spans="1:3" x14ac:dyDescent="0.25">
      <c r="A7" s="12" t="s">
        <v>1152</v>
      </c>
      <c r="B7" s="17"/>
      <c r="C7" s="24">
        <v>0</v>
      </c>
    </row>
    <row r="8" spans="1:3" x14ac:dyDescent="0.25">
      <c r="A8" s="12" t="s">
        <v>1153</v>
      </c>
      <c r="B8" s="17"/>
      <c r="C8" s="24">
        <v>0</v>
      </c>
    </row>
    <row r="9" spans="1:3" x14ac:dyDescent="0.25">
      <c r="A9" s="12" t="s">
        <v>1154</v>
      </c>
      <c r="B9" s="17"/>
      <c r="C9" s="24">
        <v>23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4">
        <v>8</v>
      </c>
    </row>
    <row r="14" spans="1:3" x14ac:dyDescent="0.25">
      <c r="A14" s="12" t="s">
        <v>1151</v>
      </c>
      <c r="B14" s="17"/>
      <c r="C14" s="24">
        <v>67</v>
      </c>
    </row>
    <row r="15" spans="1:3" x14ac:dyDescent="0.25">
      <c r="A15" s="12" t="s">
        <v>1156</v>
      </c>
      <c r="B15" s="17"/>
      <c r="C15" s="24">
        <v>0</v>
      </c>
    </row>
    <row r="16" spans="1:3" x14ac:dyDescent="0.25">
      <c r="A16" s="12" t="s">
        <v>1153</v>
      </c>
      <c r="B16" s="17"/>
      <c r="C16" s="24">
        <v>0</v>
      </c>
    </row>
    <row r="17" spans="1:3" x14ac:dyDescent="0.25">
      <c r="A17" s="12" t="s">
        <v>1154</v>
      </c>
      <c r="B17" s="17"/>
      <c r="C17" s="24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4">
        <v>25</v>
      </c>
    </row>
    <row r="22" spans="1:3" x14ac:dyDescent="0.25">
      <c r="A22" s="12" t="s">
        <v>1158</v>
      </c>
      <c r="B22" s="17"/>
      <c r="C22" s="24">
        <v>18</v>
      </c>
    </row>
    <row r="23" spans="1:3" x14ac:dyDescent="0.25">
      <c r="A23" s="12" t="s">
        <v>1159</v>
      </c>
      <c r="B23" s="17"/>
      <c r="C23" s="24">
        <v>1</v>
      </c>
    </row>
    <row r="24" spans="1:3" x14ac:dyDescent="0.25">
      <c r="A24" s="12" t="s">
        <v>1160</v>
      </c>
      <c r="B24" s="17"/>
      <c r="C24" s="24">
        <v>7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4">
        <v>8</v>
      </c>
    </row>
    <row r="29" spans="1:3" x14ac:dyDescent="0.25">
      <c r="A29" s="12" t="s">
        <v>1163</v>
      </c>
      <c r="B29" s="17"/>
      <c r="C29" s="24">
        <v>19</v>
      </c>
    </row>
    <row r="30" spans="1:3" x14ac:dyDescent="0.25">
      <c r="A30" s="12" t="s">
        <v>1164</v>
      </c>
      <c r="B30" s="17"/>
      <c r="C30" s="24">
        <v>3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4">
        <v>0</v>
      </c>
    </row>
    <row r="35" spans="1:3" x14ac:dyDescent="0.25">
      <c r="A35" s="12" t="s">
        <v>1167</v>
      </c>
      <c r="B35" s="17"/>
      <c r="C35" s="24">
        <v>10</v>
      </c>
    </row>
    <row r="36" spans="1:3" x14ac:dyDescent="0.25">
      <c r="A36" s="12" t="s">
        <v>1168</v>
      </c>
      <c r="B36" s="17"/>
      <c r="C36" s="24">
        <v>1</v>
      </c>
    </row>
  </sheetData>
  <sheetProtection algorithmName="SHA-512" hashValue="MYDxaOVfVPWCkM54orB4YCz2f6Efb3yJ+4h1q/gFGTpr9erqXU+2J8RzklkI4t75ahU8iNzeRGeCdn8Hk3mr3A==" saltValue="H4rdvUhuB2NPM3oo967g1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4">
        <v>0</v>
      </c>
    </row>
    <row r="6" spans="1:3" x14ac:dyDescent="0.25">
      <c r="A6" s="12" t="s">
        <v>1172</v>
      </c>
      <c r="B6" s="17"/>
      <c r="C6" s="24">
        <v>0</v>
      </c>
    </row>
    <row r="7" spans="1:3" x14ac:dyDescent="0.25">
      <c r="A7" s="12" t="s">
        <v>1173</v>
      </c>
      <c r="B7" s="17"/>
      <c r="C7" s="24">
        <v>0</v>
      </c>
    </row>
    <row r="8" spans="1:3" x14ac:dyDescent="0.25">
      <c r="A8" s="12" t="s">
        <v>1174</v>
      </c>
      <c r="B8" s="17"/>
      <c r="C8" s="24">
        <v>6</v>
      </c>
    </row>
    <row r="9" spans="1:3" x14ac:dyDescent="0.25">
      <c r="A9" s="12" t="s">
        <v>1175</v>
      </c>
      <c r="B9" s="17"/>
      <c r="C9" s="24">
        <v>0</v>
      </c>
    </row>
    <row r="10" spans="1:3" x14ac:dyDescent="0.25">
      <c r="A10" s="12" t="s">
        <v>1176</v>
      </c>
      <c r="B10" s="17"/>
      <c r="C10" s="24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4">
        <v>7</v>
      </c>
    </row>
    <row r="15" spans="1:3" x14ac:dyDescent="0.25">
      <c r="A15" s="12" t="s">
        <v>1179</v>
      </c>
      <c r="B15" s="17"/>
      <c r="C15" s="24">
        <v>0</v>
      </c>
    </row>
    <row r="16" spans="1:3" x14ac:dyDescent="0.25">
      <c r="A16" s="12" t="s">
        <v>1180</v>
      </c>
      <c r="B16" s="17"/>
      <c r="C16" s="24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4">
        <v>6</v>
      </c>
    </row>
    <row r="21" spans="1:3" x14ac:dyDescent="0.25">
      <c r="A21" s="12" t="s">
        <v>1183</v>
      </c>
      <c r="B21" s="17"/>
      <c r="C21" s="24">
        <v>6</v>
      </c>
    </row>
    <row r="22" spans="1:3" x14ac:dyDescent="0.25">
      <c r="A22" s="12" t="s">
        <v>1184</v>
      </c>
      <c r="B22" s="17"/>
      <c r="C22" s="24">
        <v>4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4">
        <v>0</v>
      </c>
    </row>
    <row r="27" spans="1:3" x14ac:dyDescent="0.25">
      <c r="A27" s="12" t="s">
        <v>1187</v>
      </c>
      <c r="B27" s="17"/>
      <c r="C27" s="24">
        <v>0</v>
      </c>
    </row>
    <row r="28" spans="1:3" x14ac:dyDescent="0.25">
      <c r="A28" s="12" t="s">
        <v>1188</v>
      </c>
      <c r="B28" s="17"/>
      <c r="C28" s="24">
        <v>0</v>
      </c>
    </row>
    <row r="29" spans="1:3" x14ac:dyDescent="0.25">
      <c r="A29" s="12" t="s">
        <v>1189</v>
      </c>
      <c r="B29" s="17"/>
      <c r="C29" s="24">
        <v>0</v>
      </c>
    </row>
    <row r="30" spans="1:3" x14ac:dyDescent="0.25">
      <c r="A30" s="12" t="s">
        <v>1190</v>
      </c>
      <c r="B30" s="17"/>
      <c r="C30" s="24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4">
        <v>0</v>
      </c>
    </row>
    <row r="35" spans="1:3" x14ac:dyDescent="0.25">
      <c r="A35" s="12" t="s">
        <v>1193</v>
      </c>
      <c r="B35" s="17"/>
      <c r="C35" s="24">
        <v>0</v>
      </c>
    </row>
    <row r="36" spans="1:3" x14ac:dyDescent="0.25">
      <c r="A36" s="12" t="s">
        <v>1194</v>
      </c>
      <c r="B36" s="17"/>
      <c r="C36" s="24">
        <v>2</v>
      </c>
    </row>
    <row r="37" spans="1:3" x14ac:dyDescent="0.25">
      <c r="A37" s="12" t="s">
        <v>1112</v>
      </c>
      <c r="B37" s="17"/>
      <c r="C37" s="24">
        <v>1</v>
      </c>
    </row>
    <row r="38" spans="1:3" x14ac:dyDescent="0.25">
      <c r="A38" s="12" t="s">
        <v>1195</v>
      </c>
      <c r="B38" s="17"/>
      <c r="C38" s="24">
        <v>0</v>
      </c>
    </row>
    <row r="39" spans="1:3" x14ac:dyDescent="0.25">
      <c r="A39" s="12" t="s">
        <v>1196</v>
      </c>
      <c r="B39" s="17"/>
      <c r="C39" s="24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4">
        <v>0</v>
      </c>
    </row>
    <row r="44" spans="1:3" x14ac:dyDescent="0.25">
      <c r="A44" s="12" t="s">
        <v>1193</v>
      </c>
      <c r="B44" s="17"/>
      <c r="C44" s="24">
        <v>0</v>
      </c>
    </row>
    <row r="45" spans="1:3" x14ac:dyDescent="0.25">
      <c r="A45" s="12" t="s">
        <v>1194</v>
      </c>
      <c r="B45" s="17"/>
      <c r="C45" s="24">
        <v>0</v>
      </c>
    </row>
    <row r="46" spans="1:3" x14ac:dyDescent="0.25">
      <c r="A46" s="12" t="s">
        <v>1112</v>
      </c>
      <c r="B46" s="17"/>
      <c r="C46" s="24">
        <v>0</v>
      </c>
    </row>
    <row r="47" spans="1:3" x14ac:dyDescent="0.25">
      <c r="A47" s="12" t="s">
        <v>1195</v>
      </c>
      <c r="B47" s="17"/>
      <c r="C47" s="24">
        <v>0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4">
        <v>0</v>
      </c>
    </row>
    <row r="52" spans="1:3" x14ac:dyDescent="0.25">
      <c r="A52" s="12" t="s">
        <v>1193</v>
      </c>
      <c r="B52" s="17"/>
      <c r="C52" s="24">
        <v>0</v>
      </c>
    </row>
    <row r="53" spans="1:3" x14ac:dyDescent="0.25">
      <c r="A53" s="12" t="s">
        <v>1194</v>
      </c>
      <c r="B53" s="17"/>
      <c r="C53" s="24">
        <v>4</v>
      </c>
    </row>
    <row r="54" spans="1:3" x14ac:dyDescent="0.25">
      <c r="A54" s="12" t="s">
        <v>1112</v>
      </c>
      <c r="B54" s="17"/>
      <c r="C54" s="24">
        <v>0</v>
      </c>
    </row>
    <row r="55" spans="1:3" x14ac:dyDescent="0.25">
      <c r="A55" s="12" t="s">
        <v>1195</v>
      </c>
      <c r="B55" s="17"/>
      <c r="C55" s="24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4">
        <v>0</v>
      </c>
    </row>
    <row r="60" spans="1:3" x14ac:dyDescent="0.25">
      <c r="A60" s="12" t="s">
        <v>1193</v>
      </c>
      <c r="B60" s="17"/>
      <c r="C60" s="24">
        <v>0</v>
      </c>
    </row>
    <row r="61" spans="1:3" x14ac:dyDescent="0.25">
      <c r="A61" s="12" t="s">
        <v>1194</v>
      </c>
      <c r="B61" s="17"/>
      <c r="C61" s="24">
        <v>0</v>
      </c>
    </row>
    <row r="62" spans="1:3" x14ac:dyDescent="0.25">
      <c r="A62" s="12" t="s">
        <v>1112</v>
      </c>
      <c r="B62" s="17"/>
      <c r="C62" s="24">
        <v>0</v>
      </c>
    </row>
    <row r="63" spans="1:3" x14ac:dyDescent="0.25">
      <c r="A63" s="12" t="s">
        <v>1195</v>
      </c>
      <c r="B63" s="17"/>
      <c r="C63" s="24">
        <v>0</v>
      </c>
    </row>
  </sheetData>
  <sheetProtection algorithmName="SHA-512" hashValue="kTHRrU3UmzetZBUSKSnQnO33FiDXszJnRntjfOnPJaYAy254JRLUBri0EAZOi3ib/bFmcbAcEGsrw1Xo78Zc0g==" saltValue="mSs8U+XO87zZM6SPUqfeB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6" t="s">
        <v>665</v>
      </c>
      <c r="B4" s="197"/>
      <c r="C4" s="32">
        <v>281</v>
      </c>
      <c r="D4" s="32">
        <v>285</v>
      </c>
      <c r="E4" s="33">
        <v>-1</v>
      </c>
      <c r="F4" s="32">
        <v>942</v>
      </c>
      <c r="G4" s="32">
        <v>885</v>
      </c>
      <c r="H4" s="32">
        <v>206</v>
      </c>
      <c r="I4" s="32">
        <v>185</v>
      </c>
      <c r="J4" s="32">
        <v>0</v>
      </c>
      <c r="K4" s="32">
        <v>0</v>
      </c>
      <c r="L4" s="32">
        <v>0</v>
      </c>
      <c r="M4" s="32">
        <v>1</v>
      </c>
      <c r="N4" s="32">
        <v>25</v>
      </c>
      <c r="O4" s="32">
        <v>0</v>
      </c>
      <c r="P4" s="32">
        <v>1011</v>
      </c>
    </row>
    <row r="5" spans="1:16" ht="45" x14ac:dyDescent="0.25">
      <c r="A5" s="47" t="s">
        <v>666</v>
      </c>
      <c r="B5" s="47" t="s">
        <v>667</v>
      </c>
      <c r="C5" s="14">
        <v>3</v>
      </c>
      <c r="D5" s="14">
        <v>0</v>
      </c>
      <c r="E5" s="31">
        <v>0</v>
      </c>
      <c r="F5" s="14">
        <v>3</v>
      </c>
      <c r="G5" s="14">
        <v>6</v>
      </c>
      <c r="H5" s="14">
        <v>0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4</v>
      </c>
    </row>
    <row r="6" spans="1:16" ht="33.75" x14ac:dyDescent="0.25">
      <c r="A6" s="47" t="s">
        <v>668</v>
      </c>
      <c r="B6" s="47" t="s">
        <v>669</v>
      </c>
      <c r="C6" s="14">
        <v>102</v>
      </c>
      <c r="D6" s="14">
        <v>112</v>
      </c>
      <c r="E6" s="31">
        <v>-1</v>
      </c>
      <c r="F6" s="14">
        <v>412</v>
      </c>
      <c r="G6" s="14">
        <v>377</v>
      </c>
      <c r="H6" s="14">
        <v>72</v>
      </c>
      <c r="I6" s="14">
        <v>54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440</v>
      </c>
    </row>
    <row r="7" spans="1:16" ht="22.5" x14ac:dyDescent="0.25">
      <c r="A7" s="47" t="s">
        <v>670</v>
      </c>
      <c r="B7" s="47" t="s">
        <v>671</v>
      </c>
      <c r="C7" s="14">
        <v>24</v>
      </c>
      <c r="D7" s="14">
        <v>20</v>
      </c>
      <c r="E7" s="31">
        <v>0</v>
      </c>
      <c r="F7" s="14">
        <v>13</v>
      </c>
      <c r="G7" s="14">
        <v>11</v>
      </c>
      <c r="H7" s="14">
        <v>18</v>
      </c>
      <c r="I7" s="14">
        <v>16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18</v>
      </c>
    </row>
    <row r="8" spans="1:16" ht="33.75" x14ac:dyDescent="0.25">
      <c r="A8" s="47" t="s">
        <v>672</v>
      </c>
      <c r="B8" s="47" t="s">
        <v>673</v>
      </c>
      <c r="C8" s="14">
        <v>3</v>
      </c>
      <c r="D8" s="14">
        <v>5</v>
      </c>
      <c r="E8" s="31">
        <v>-1</v>
      </c>
      <c r="F8" s="14">
        <v>0</v>
      </c>
      <c r="G8" s="14">
        <v>2</v>
      </c>
      <c r="H8" s="14">
        <v>2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ht="45" x14ac:dyDescent="0.25">
      <c r="A9" s="47" t="s">
        <v>674</v>
      </c>
      <c r="B9" s="47" t="s">
        <v>675</v>
      </c>
      <c r="C9" s="14">
        <v>3</v>
      </c>
      <c r="D9" s="14">
        <v>2</v>
      </c>
      <c r="E9" s="31">
        <v>0</v>
      </c>
      <c r="F9" s="14">
        <v>4</v>
      </c>
      <c r="G9" s="14">
        <v>17</v>
      </c>
      <c r="H9" s="14">
        <v>5</v>
      </c>
      <c r="I9" s="14">
        <v>13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19</v>
      </c>
    </row>
    <row r="10" spans="1:16" ht="33.75" x14ac:dyDescent="0.25">
      <c r="A10" s="47" t="s">
        <v>676</v>
      </c>
      <c r="B10" s="47" t="s">
        <v>677</v>
      </c>
      <c r="C10" s="14">
        <v>146</v>
      </c>
      <c r="D10" s="14">
        <v>145</v>
      </c>
      <c r="E10" s="31">
        <v>0</v>
      </c>
      <c r="F10" s="14">
        <v>508</v>
      </c>
      <c r="G10" s="14">
        <v>471</v>
      </c>
      <c r="H10" s="14">
        <v>109</v>
      </c>
      <c r="I10" s="14">
        <v>101</v>
      </c>
      <c r="J10" s="14">
        <v>0</v>
      </c>
      <c r="K10" s="14">
        <v>0</v>
      </c>
      <c r="L10" s="14">
        <v>0</v>
      </c>
      <c r="M10" s="14">
        <v>1</v>
      </c>
      <c r="N10" s="14">
        <v>25</v>
      </c>
      <c r="O10" s="14">
        <v>0</v>
      </c>
      <c r="P10" s="24">
        <v>528</v>
      </c>
    </row>
    <row r="11" spans="1:16" ht="45" x14ac:dyDescent="0.25">
      <c r="A11" s="47" t="s">
        <v>678</v>
      </c>
      <c r="B11" s="47" t="s">
        <v>679</v>
      </c>
      <c r="C11" s="14">
        <v>0</v>
      </c>
      <c r="D11" s="14">
        <v>1</v>
      </c>
      <c r="E11" s="31">
        <v>-1</v>
      </c>
      <c r="F11" s="14">
        <v>2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Xfkf9X/UNwdT7Lsot2XEATucdCyjGiPbBFyTNctjnPA2zjJx4mmaJtiKvZyXmxvQ+sTJ95+HB7nA+eECKW2Xig==" saltValue="55AmpSP3qVsprj1cfxE4v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2022-05-24T08:54:26Z</dcterms:created>
  <dcterms:modified xsi:type="dcterms:W3CDTF">2022-06-03T10:48:09Z</dcterms:modified>
</cp:coreProperties>
</file>